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4880" windowHeight="72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Sheet1!$A$1:$AK$384</definedName>
  </definedNames>
  <calcPr calcId="145621"/>
</workbook>
</file>

<file path=xl/calcChain.xml><?xml version="1.0" encoding="utf-8"?>
<calcChain xmlns="http://schemas.openxmlformats.org/spreadsheetml/2006/main">
  <c r="F208" i="1" l="1"/>
  <c r="F192" i="1" l="1"/>
  <c r="P314" i="1" l="1"/>
  <c r="AI314" i="1" s="1"/>
  <c r="AJ314" i="1" s="1"/>
  <c r="P352" i="1"/>
  <c r="AI352" i="1" s="1"/>
  <c r="AJ352" i="1" s="1"/>
  <c r="P41" i="1"/>
  <c r="AI41" i="1" s="1"/>
  <c r="AJ41" i="1" s="1"/>
  <c r="P341" i="1"/>
  <c r="AI341" i="1" s="1"/>
  <c r="AJ341" i="1" s="1"/>
  <c r="P239" i="1"/>
  <c r="AI239" i="1" s="1"/>
  <c r="AJ239" i="1" s="1"/>
  <c r="P82" i="1"/>
  <c r="AI82" i="1" s="1"/>
  <c r="AJ82" i="1" s="1"/>
  <c r="P283" i="1"/>
  <c r="AI283" i="1" s="1"/>
  <c r="AJ283" i="1" s="1"/>
  <c r="P65" i="1"/>
  <c r="AI65" i="1" s="1"/>
  <c r="AJ65" i="1" s="1"/>
  <c r="P7" i="1"/>
  <c r="AI7" i="1" s="1"/>
  <c r="AJ7" i="1" s="1"/>
  <c r="P37" i="1"/>
  <c r="AI37" i="1" s="1"/>
  <c r="AJ37" i="1" s="1"/>
  <c r="P43" i="1"/>
  <c r="AI43" i="1" s="1"/>
  <c r="AJ43" i="1" s="1"/>
  <c r="P241" i="1"/>
  <c r="AI241" i="1" s="1"/>
  <c r="AJ241" i="1" s="1"/>
  <c r="P80" i="1"/>
  <c r="AI80" i="1" s="1"/>
  <c r="AJ80" i="1" s="1"/>
  <c r="P84" i="1"/>
  <c r="AI84" i="1" s="1"/>
  <c r="AJ84" i="1" s="1"/>
  <c r="P35" i="1"/>
  <c r="AI35" i="1" s="1"/>
  <c r="AJ35" i="1" s="1"/>
  <c r="P39" i="1"/>
  <c r="AI39" i="1" s="1"/>
  <c r="AJ39" i="1" s="1"/>
  <c r="P273" i="1"/>
  <c r="AI273" i="1" s="1"/>
  <c r="AJ273" i="1" s="1"/>
  <c r="P202" i="1"/>
  <c r="AI202" i="1" s="1"/>
  <c r="AJ202" i="1" s="1"/>
  <c r="P275" i="1"/>
  <c r="AI275" i="1" s="1"/>
  <c r="AJ275" i="1" s="1"/>
  <c r="P277" i="1"/>
  <c r="AI277" i="1" s="1"/>
  <c r="AJ277" i="1" s="1"/>
  <c r="P279" i="1"/>
  <c r="AI279" i="1" s="1"/>
  <c r="AJ279" i="1" s="1"/>
  <c r="P58" i="1"/>
  <c r="AI58" i="1" s="1"/>
  <c r="AJ58" i="1" s="1"/>
  <c r="P50" i="1"/>
  <c r="AI50" i="1" s="1"/>
  <c r="AJ50" i="1" s="1"/>
  <c r="P62" i="1"/>
  <c r="AI62" i="1" s="1"/>
  <c r="AJ62" i="1" s="1"/>
  <c r="P64" i="1"/>
  <c r="AI64" i="1" s="1"/>
  <c r="AJ64" i="1" s="1"/>
  <c r="P55" i="1"/>
  <c r="AI55" i="1" s="1"/>
  <c r="AJ55" i="1" s="1"/>
  <c r="P48" i="1"/>
  <c r="AI48" i="1" s="1"/>
  <c r="AJ48" i="1" s="1"/>
  <c r="P60" i="1"/>
  <c r="AI60" i="1" s="1"/>
  <c r="AJ60" i="1" s="1"/>
  <c r="P53" i="1"/>
  <c r="AI53" i="1" s="1"/>
  <c r="AJ53" i="1" s="1"/>
  <c r="P227" i="1"/>
  <c r="AI227" i="1" s="1"/>
  <c r="AJ227" i="1" s="1"/>
  <c r="P176" i="1"/>
  <c r="AI176" i="1" s="1"/>
  <c r="AJ176" i="1" s="1"/>
  <c r="P129" i="1"/>
  <c r="AI129" i="1" s="1"/>
  <c r="AJ129" i="1" s="1"/>
  <c r="P215" i="1"/>
  <c r="AI215" i="1" s="1"/>
  <c r="AJ215" i="1" s="1"/>
  <c r="P97" i="1"/>
  <c r="AI97" i="1" s="1"/>
  <c r="AJ97" i="1" s="1"/>
  <c r="P86" i="1"/>
  <c r="AI86" i="1" s="1"/>
  <c r="AJ86" i="1" s="1"/>
  <c r="P90" i="1"/>
  <c r="AI90" i="1" s="1"/>
  <c r="AJ90" i="1" s="1"/>
  <c r="P88" i="1"/>
  <c r="AI88" i="1" s="1"/>
  <c r="AJ88" i="1" s="1"/>
  <c r="P237" i="1"/>
  <c r="AI237" i="1" s="1"/>
  <c r="AJ237" i="1" s="1"/>
  <c r="P235" i="1"/>
  <c r="AI235" i="1" s="1"/>
  <c r="AJ235" i="1" s="1"/>
  <c r="P302" i="1"/>
  <c r="AI302" i="1" s="1"/>
  <c r="AJ302" i="1" s="1"/>
  <c r="P281" i="1"/>
  <c r="AI281" i="1" s="1"/>
  <c r="AJ281" i="1" s="1"/>
  <c r="P368" i="1"/>
  <c r="AI368" i="1" s="1"/>
  <c r="AJ368" i="1" s="1"/>
  <c r="P11" i="1"/>
  <c r="AI11" i="1" s="1"/>
  <c r="AJ11" i="1" s="1"/>
  <c r="P9" i="1"/>
  <c r="AI9" i="1" s="1"/>
  <c r="AJ9" i="1" s="1"/>
  <c r="P78" i="1"/>
  <c r="AI78" i="1" s="1"/>
  <c r="AJ78" i="1" s="1"/>
  <c r="P45" i="1"/>
  <c r="AI45" i="1" s="1"/>
  <c r="AJ45" i="1" s="1"/>
  <c r="P3" i="1"/>
  <c r="AI3" i="1" s="1"/>
  <c r="AJ3" i="1" s="1"/>
  <c r="P74" i="1"/>
  <c r="AI74" i="1" s="1"/>
  <c r="AJ74" i="1" s="1"/>
  <c r="P72" i="1"/>
  <c r="AI72" i="1" s="1"/>
  <c r="AJ72" i="1" s="1"/>
  <c r="P70" i="1"/>
  <c r="AI70" i="1" s="1"/>
  <c r="AJ70" i="1" s="1"/>
  <c r="P68" i="1"/>
  <c r="AI68" i="1" s="1"/>
  <c r="AJ68" i="1" s="1"/>
  <c r="P17" i="1"/>
  <c r="AI17" i="1" s="1"/>
  <c r="AJ17" i="1" s="1"/>
  <c r="P15" i="1"/>
  <c r="AI15" i="1" s="1"/>
  <c r="AJ15" i="1" s="1"/>
  <c r="P13" i="1"/>
  <c r="AI13" i="1" s="1"/>
  <c r="AJ13" i="1" s="1"/>
  <c r="P33" i="1"/>
  <c r="AI33" i="1" s="1"/>
  <c r="AJ33" i="1" s="1"/>
  <c r="P31" i="1"/>
  <c r="AI31" i="1" s="1"/>
  <c r="AJ31" i="1" s="1"/>
  <c r="P28" i="1"/>
  <c r="AI28" i="1" s="1"/>
  <c r="AJ28" i="1" s="1"/>
  <c r="P27" i="1"/>
  <c r="AI27" i="1" s="1"/>
  <c r="AJ27" i="1" s="1"/>
  <c r="P25" i="1"/>
  <c r="AI25" i="1" s="1"/>
  <c r="AJ25" i="1" s="1"/>
  <c r="P23" i="1"/>
  <c r="AI23" i="1" s="1"/>
  <c r="AJ23" i="1" s="1"/>
  <c r="P21" i="1"/>
  <c r="AI21" i="1" s="1"/>
  <c r="AJ21" i="1" s="1"/>
  <c r="P19" i="1"/>
  <c r="AI19" i="1" s="1"/>
  <c r="AJ19" i="1" s="1"/>
  <c r="P76" i="1"/>
  <c r="AI76" i="1" s="1"/>
  <c r="AJ76" i="1" s="1"/>
  <c r="P5" i="1"/>
  <c r="AI5" i="1" s="1"/>
  <c r="AJ5" i="1" s="1"/>
  <c r="O314" i="1"/>
  <c r="AG314" i="1" s="1"/>
  <c r="AH314" i="1" s="1"/>
  <c r="O352" i="1"/>
  <c r="AG352" i="1" s="1"/>
  <c r="AH352" i="1" s="1"/>
  <c r="O41" i="1"/>
  <c r="AG41" i="1" s="1"/>
  <c r="AH41" i="1" s="1"/>
  <c r="O341" i="1"/>
  <c r="AG341" i="1" s="1"/>
  <c r="AH341" i="1" s="1"/>
  <c r="O239" i="1"/>
  <c r="AG239" i="1" s="1"/>
  <c r="AH239" i="1" s="1"/>
  <c r="O82" i="1"/>
  <c r="AG82" i="1" s="1"/>
  <c r="AH82" i="1" s="1"/>
  <c r="O283" i="1"/>
  <c r="AG283" i="1" s="1"/>
  <c r="AH283" i="1" s="1"/>
  <c r="O65" i="1"/>
  <c r="AG65" i="1" s="1"/>
  <c r="AH65" i="1" s="1"/>
  <c r="O7" i="1"/>
  <c r="AG7" i="1" s="1"/>
  <c r="AH7" i="1" s="1"/>
  <c r="O37" i="1"/>
  <c r="AG37" i="1" s="1"/>
  <c r="AH37" i="1" s="1"/>
  <c r="O43" i="1"/>
  <c r="AG43" i="1" s="1"/>
  <c r="AH43" i="1" s="1"/>
  <c r="O241" i="1"/>
  <c r="AG241" i="1" s="1"/>
  <c r="AH241" i="1" s="1"/>
  <c r="O80" i="1"/>
  <c r="AG80" i="1" s="1"/>
  <c r="AH80" i="1" s="1"/>
  <c r="O84" i="1"/>
  <c r="AG84" i="1" s="1"/>
  <c r="AH84" i="1" s="1"/>
  <c r="O35" i="1"/>
  <c r="AG35" i="1" s="1"/>
  <c r="AH35" i="1" s="1"/>
  <c r="O39" i="1"/>
  <c r="AG39" i="1" s="1"/>
  <c r="AH39" i="1" s="1"/>
  <c r="O273" i="1"/>
  <c r="AG273" i="1" s="1"/>
  <c r="AH273" i="1" s="1"/>
  <c r="O202" i="1"/>
  <c r="AG202" i="1" s="1"/>
  <c r="AH202" i="1" s="1"/>
  <c r="O275" i="1"/>
  <c r="AG275" i="1" s="1"/>
  <c r="AH275" i="1" s="1"/>
  <c r="O277" i="1"/>
  <c r="AG277" i="1" s="1"/>
  <c r="AH277" i="1" s="1"/>
  <c r="O279" i="1"/>
  <c r="AG279" i="1" s="1"/>
  <c r="AH279" i="1" s="1"/>
  <c r="O58" i="1"/>
  <c r="AG58" i="1" s="1"/>
  <c r="AH58" i="1" s="1"/>
  <c r="O50" i="1"/>
  <c r="AG50" i="1" s="1"/>
  <c r="AH50" i="1" s="1"/>
  <c r="O62" i="1"/>
  <c r="AG62" i="1" s="1"/>
  <c r="AH62" i="1" s="1"/>
  <c r="O64" i="1"/>
  <c r="AG64" i="1" s="1"/>
  <c r="AH64" i="1" s="1"/>
  <c r="O55" i="1"/>
  <c r="AG55" i="1" s="1"/>
  <c r="AH55" i="1" s="1"/>
  <c r="O48" i="1"/>
  <c r="AG48" i="1" s="1"/>
  <c r="AH48" i="1" s="1"/>
  <c r="O60" i="1"/>
  <c r="AG60" i="1" s="1"/>
  <c r="AH60" i="1" s="1"/>
  <c r="O53" i="1"/>
  <c r="AG53" i="1" s="1"/>
  <c r="AH53" i="1" s="1"/>
  <c r="O227" i="1"/>
  <c r="AG227" i="1" s="1"/>
  <c r="AH227" i="1" s="1"/>
  <c r="O176" i="1"/>
  <c r="AG176" i="1" s="1"/>
  <c r="AH176" i="1" s="1"/>
  <c r="O129" i="1"/>
  <c r="AG129" i="1" s="1"/>
  <c r="AH129" i="1" s="1"/>
  <c r="O215" i="1"/>
  <c r="AG215" i="1" s="1"/>
  <c r="AH215" i="1" s="1"/>
  <c r="O97" i="1"/>
  <c r="AG97" i="1" s="1"/>
  <c r="AH97" i="1" s="1"/>
  <c r="O86" i="1"/>
  <c r="AG86" i="1" s="1"/>
  <c r="AH86" i="1" s="1"/>
  <c r="O90" i="1"/>
  <c r="AG90" i="1" s="1"/>
  <c r="AH90" i="1" s="1"/>
  <c r="O88" i="1"/>
  <c r="AG88" i="1" s="1"/>
  <c r="AH88" i="1" s="1"/>
  <c r="O237" i="1"/>
  <c r="AG237" i="1" s="1"/>
  <c r="AH237" i="1" s="1"/>
  <c r="O235" i="1"/>
  <c r="AG235" i="1" s="1"/>
  <c r="AH235" i="1" s="1"/>
  <c r="O302" i="1"/>
  <c r="AG302" i="1" s="1"/>
  <c r="AH302" i="1" s="1"/>
  <c r="O281" i="1"/>
  <c r="AG281" i="1" s="1"/>
  <c r="AH281" i="1" s="1"/>
  <c r="O368" i="1"/>
  <c r="AG368" i="1" s="1"/>
  <c r="AH368" i="1" s="1"/>
  <c r="O11" i="1"/>
  <c r="AG11" i="1" s="1"/>
  <c r="AH11" i="1" s="1"/>
  <c r="O9" i="1"/>
  <c r="AG9" i="1" s="1"/>
  <c r="AH9" i="1" s="1"/>
  <c r="O78" i="1"/>
  <c r="AG78" i="1" s="1"/>
  <c r="AH78" i="1" s="1"/>
  <c r="O45" i="1"/>
  <c r="AG45" i="1" s="1"/>
  <c r="AH45" i="1" s="1"/>
  <c r="O3" i="1"/>
  <c r="AG3" i="1" s="1"/>
  <c r="AH3" i="1" s="1"/>
  <c r="O74" i="1"/>
  <c r="AG74" i="1" s="1"/>
  <c r="AH74" i="1" s="1"/>
  <c r="O72" i="1"/>
  <c r="AG72" i="1" s="1"/>
  <c r="AH72" i="1" s="1"/>
  <c r="O70" i="1"/>
  <c r="AG70" i="1" s="1"/>
  <c r="AH70" i="1" s="1"/>
  <c r="O68" i="1"/>
  <c r="AG68" i="1" s="1"/>
  <c r="AH68" i="1" s="1"/>
  <c r="O17" i="1"/>
  <c r="AG17" i="1" s="1"/>
  <c r="AH17" i="1" s="1"/>
  <c r="O15" i="1"/>
  <c r="AG15" i="1" s="1"/>
  <c r="AH15" i="1" s="1"/>
  <c r="O13" i="1"/>
  <c r="AG13" i="1" s="1"/>
  <c r="AH13" i="1" s="1"/>
  <c r="O33" i="1"/>
  <c r="AG33" i="1" s="1"/>
  <c r="AH33" i="1" s="1"/>
  <c r="O31" i="1"/>
  <c r="AG31" i="1" s="1"/>
  <c r="AH31" i="1" s="1"/>
  <c r="O28" i="1"/>
  <c r="AG28" i="1" s="1"/>
  <c r="AH28" i="1" s="1"/>
  <c r="O27" i="1"/>
  <c r="AG27" i="1" s="1"/>
  <c r="AH27" i="1" s="1"/>
  <c r="O25" i="1"/>
  <c r="AG25" i="1" s="1"/>
  <c r="AH25" i="1" s="1"/>
  <c r="O23" i="1"/>
  <c r="AG23" i="1" s="1"/>
  <c r="AH23" i="1" s="1"/>
  <c r="O21" i="1"/>
  <c r="AG21" i="1" s="1"/>
  <c r="AH21" i="1" s="1"/>
  <c r="O19" i="1"/>
  <c r="AG19" i="1" s="1"/>
  <c r="AH19" i="1" s="1"/>
  <c r="O76" i="1"/>
  <c r="AG76" i="1" s="1"/>
  <c r="AH76" i="1" s="1"/>
  <c r="O5" i="1"/>
  <c r="AG5" i="1" s="1"/>
  <c r="AH5" i="1" s="1"/>
  <c r="AH369" i="1" l="1"/>
  <c r="I275" i="1" l="1"/>
  <c r="I175" i="1"/>
  <c r="C382" i="1" l="1"/>
  <c r="C252" i="1" l="1"/>
  <c r="C266" i="1"/>
  <c r="C267" i="1"/>
  <c r="C268" i="1"/>
  <c r="C269" i="1"/>
  <c r="C175" i="1"/>
  <c r="C275" i="1"/>
  <c r="C177" i="1"/>
  <c r="C178" i="1"/>
  <c r="C179" i="1"/>
  <c r="C180" i="1"/>
  <c r="C222" i="1"/>
  <c r="C223" i="1"/>
  <c r="C253" i="1"/>
  <c r="C254" i="1"/>
  <c r="C214" i="1"/>
  <c r="C273" i="1"/>
  <c r="C216" i="1"/>
  <c r="C217" i="1"/>
  <c r="C301" i="1"/>
  <c r="C239" i="1"/>
  <c r="C282" i="1"/>
  <c r="C82" i="1"/>
  <c r="C42" i="1"/>
  <c r="C9" i="1"/>
  <c r="C44" i="1"/>
  <c r="C11" i="1"/>
  <c r="C2" i="1"/>
  <c r="C5" i="1"/>
  <c r="C4" i="1"/>
  <c r="C76" i="1"/>
  <c r="C6" i="1"/>
  <c r="C19" i="1"/>
  <c r="C8" i="1"/>
  <c r="C21" i="1"/>
  <c r="C10" i="1"/>
  <c r="C23" i="1"/>
  <c r="C12" i="1"/>
  <c r="C25" i="1"/>
  <c r="C14" i="1"/>
  <c r="C27" i="1"/>
  <c r="C16" i="1"/>
  <c r="C28" i="1"/>
  <c r="C18" i="1"/>
  <c r="C31" i="1"/>
  <c r="C20" i="1"/>
  <c r="C33" i="1"/>
  <c r="C22" i="1"/>
  <c r="C13" i="1"/>
  <c r="C24" i="1"/>
  <c r="C15" i="1"/>
  <c r="C26" i="1"/>
  <c r="C17" i="1"/>
  <c r="C68" i="1"/>
  <c r="C29" i="1"/>
  <c r="C30" i="1"/>
  <c r="C70" i="1"/>
  <c r="C32" i="1"/>
  <c r="C72" i="1"/>
  <c r="C34" i="1"/>
  <c r="C74" i="1"/>
  <c r="C353" i="1"/>
  <c r="C354" i="1"/>
  <c r="C355" i="1"/>
  <c r="C356" i="1"/>
  <c r="C298" i="1"/>
  <c r="C299" i="1"/>
  <c r="C300" i="1"/>
  <c r="C46" i="1"/>
  <c r="C47" i="1"/>
  <c r="C368" i="1"/>
  <c r="C218" i="1"/>
  <c r="C219" i="1"/>
  <c r="C137" i="1"/>
  <c r="C138" i="1"/>
  <c r="C224" i="1"/>
  <c r="C225" i="1"/>
  <c r="C257" i="1"/>
  <c r="C258" i="1"/>
  <c r="C201" i="1"/>
  <c r="C202" i="1"/>
  <c r="C203" i="1"/>
  <c r="C204" i="1"/>
  <c r="C205" i="1"/>
  <c r="C350" i="1"/>
  <c r="C351" i="1"/>
  <c r="C352" i="1"/>
  <c r="C206" i="1"/>
  <c r="C207" i="1"/>
  <c r="C208" i="1"/>
  <c r="C209" i="1"/>
  <c r="C210" i="1"/>
  <c r="C211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49" i="1"/>
  <c r="C281" i="1"/>
  <c r="C51" i="1"/>
  <c r="C52" i="1"/>
  <c r="C302" i="1"/>
  <c r="C54" i="1"/>
  <c r="C40" i="1"/>
  <c r="C78" i="1"/>
  <c r="C226" i="1"/>
  <c r="C39" i="1"/>
  <c r="C235" i="1"/>
  <c r="C56" i="1"/>
  <c r="C57" i="1"/>
  <c r="C237" i="1"/>
  <c r="C59" i="1"/>
  <c r="C88" i="1"/>
  <c r="C61" i="1"/>
  <c r="C90" i="1"/>
  <c r="C63" i="1"/>
  <c r="C86" i="1"/>
  <c r="C97" i="1"/>
  <c r="C66" i="1"/>
  <c r="C69" i="1"/>
  <c r="C129" i="1"/>
  <c r="C71" i="1"/>
  <c r="C176" i="1"/>
  <c r="C73" i="1"/>
  <c r="C227" i="1"/>
  <c r="C75" i="1"/>
  <c r="C53" i="1"/>
  <c r="C77" i="1"/>
  <c r="C60" i="1"/>
  <c r="C79" i="1"/>
  <c r="C48" i="1"/>
  <c r="C81" i="1"/>
  <c r="C55" i="1"/>
  <c r="C83" i="1"/>
  <c r="C64" i="1"/>
  <c r="C85" i="1"/>
  <c r="C62" i="1"/>
  <c r="C87" i="1"/>
  <c r="C50" i="1"/>
  <c r="C89" i="1"/>
  <c r="C58" i="1"/>
  <c r="C261" i="1"/>
  <c r="C262" i="1"/>
  <c r="C263" i="1"/>
  <c r="C264" i="1"/>
  <c r="C265" i="1"/>
  <c r="C270" i="1"/>
  <c r="C271" i="1"/>
  <c r="C296" i="1"/>
  <c r="C297" i="1"/>
  <c r="C189" i="1"/>
  <c r="C190" i="1"/>
  <c r="C193" i="1"/>
  <c r="C194" i="1"/>
  <c r="C185" i="1"/>
  <c r="C186" i="1"/>
  <c r="C187" i="1"/>
  <c r="C188" i="1"/>
  <c r="C181" i="1"/>
  <c r="C182" i="1"/>
  <c r="C183" i="1"/>
  <c r="C184" i="1"/>
  <c r="C191" i="1"/>
  <c r="C192" i="1"/>
  <c r="C91" i="1"/>
  <c r="C92" i="1"/>
  <c r="C93" i="1"/>
  <c r="C357" i="1"/>
  <c r="C358" i="1"/>
  <c r="C359" i="1"/>
  <c r="C360" i="1"/>
  <c r="C361" i="1"/>
  <c r="C362" i="1"/>
  <c r="C94" i="1"/>
  <c r="C95" i="1"/>
  <c r="C308" i="1"/>
  <c r="C309" i="1"/>
  <c r="C310" i="1"/>
  <c r="C311" i="1"/>
  <c r="C312" i="1"/>
  <c r="C313" i="1"/>
  <c r="C341" i="1"/>
  <c r="C365" i="1"/>
  <c r="C366" i="1"/>
  <c r="C367" i="1"/>
  <c r="C314" i="1"/>
  <c r="C369" i="1"/>
  <c r="C315" i="1"/>
  <c r="C316" i="1"/>
  <c r="C317" i="1"/>
  <c r="C318" i="1"/>
  <c r="C319" i="1"/>
  <c r="C320" i="1"/>
  <c r="C321" i="1"/>
  <c r="C322" i="1"/>
  <c r="C228" i="1"/>
  <c r="C229" i="1"/>
  <c r="C230" i="1"/>
  <c r="C231" i="1"/>
  <c r="C232" i="1"/>
  <c r="C233" i="1"/>
  <c r="C234" i="1"/>
  <c r="C35" i="1"/>
  <c r="C236" i="1"/>
  <c r="C84" i="1"/>
  <c r="C363" i="1"/>
  <c r="C364" i="1"/>
  <c r="C238" i="1"/>
  <c r="C80" i="1"/>
  <c r="C240" i="1"/>
  <c r="C241" i="1"/>
  <c r="C340" i="1"/>
  <c r="C41" i="1"/>
  <c r="C242" i="1"/>
  <c r="C243" i="1"/>
  <c r="C244" i="1"/>
  <c r="C245" i="1"/>
  <c r="C246" i="1"/>
  <c r="C247" i="1"/>
  <c r="C96" i="1"/>
  <c r="C279" i="1"/>
  <c r="C98" i="1"/>
  <c r="C99" i="1"/>
  <c r="C100" i="1"/>
  <c r="C101" i="1"/>
  <c r="C303" i="1"/>
  <c r="C304" i="1"/>
  <c r="C305" i="1"/>
  <c r="C306" i="1"/>
  <c r="C307" i="1"/>
  <c r="C248" i="1"/>
  <c r="C249" i="1"/>
  <c r="C250" i="1"/>
  <c r="C323" i="1"/>
  <c r="C324" i="1"/>
  <c r="C325" i="1"/>
  <c r="C326" i="1"/>
  <c r="C102" i="1"/>
  <c r="C103" i="1"/>
  <c r="C104" i="1"/>
  <c r="C105" i="1"/>
  <c r="C327" i="1"/>
  <c r="C328" i="1"/>
  <c r="C106" i="1"/>
  <c r="C107" i="1"/>
  <c r="C108" i="1"/>
  <c r="C109" i="1"/>
  <c r="C110" i="1"/>
  <c r="C111" i="1"/>
  <c r="C112" i="1"/>
  <c r="C113" i="1"/>
  <c r="C114" i="1"/>
  <c r="C345" i="1"/>
  <c r="C346" i="1"/>
  <c r="C115" i="1"/>
  <c r="C116" i="1"/>
  <c r="C117" i="1"/>
  <c r="C255" i="1"/>
  <c r="C256" i="1"/>
  <c r="C259" i="1"/>
  <c r="C260" i="1"/>
  <c r="C36" i="1"/>
  <c r="C3" i="1"/>
  <c r="C38" i="1"/>
  <c r="C45" i="1"/>
  <c r="C272" i="1"/>
  <c r="C43" i="1"/>
  <c r="C274" i="1"/>
  <c r="C37" i="1"/>
  <c r="C276" i="1"/>
  <c r="C7" i="1"/>
  <c r="C278" i="1"/>
  <c r="C65" i="1"/>
  <c r="C329" i="1"/>
  <c r="C330" i="1"/>
  <c r="C331" i="1"/>
  <c r="C332" i="1"/>
  <c r="C118" i="1"/>
  <c r="C119" i="1"/>
  <c r="C120" i="1"/>
  <c r="C121" i="1"/>
  <c r="C122" i="1"/>
  <c r="C123" i="1"/>
  <c r="C333" i="1"/>
  <c r="C334" i="1"/>
  <c r="C335" i="1"/>
  <c r="C336" i="1"/>
  <c r="C337" i="1"/>
  <c r="C220" i="1"/>
  <c r="C221" i="1"/>
  <c r="C124" i="1"/>
  <c r="C125" i="1"/>
  <c r="C126" i="1"/>
  <c r="C127" i="1"/>
  <c r="C128" i="1"/>
  <c r="C277" i="1"/>
  <c r="C130" i="1"/>
  <c r="C131" i="1"/>
  <c r="C342" i="1"/>
  <c r="C343" i="1"/>
  <c r="C344" i="1"/>
  <c r="C132" i="1"/>
  <c r="C133" i="1"/>
  <c r="C134" i="1"/>
  <c r="C135" i="1"/>
  <c r="C136" i="1"/>
  <c r="C347" i="1"/>
  <c r="C348" i="1"/>
  <c r="C349" i="1"/>
  <c r="C338" i="1"/>
  <c r="C339" i="1"/>
  <c r="C195" i="1"/>
  <c r="C196" i="1"/>
  <c r="C197" i="1"/>
  <c r="C198" i="1"/>
  <c r="C212" i="1"/>
  <c r="C213" i="1"/>
  <c r="C199" i="1"/>
  <c r="C200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280" i="1"/>
  <c r="C283" i="1"/>
  <c r="C67" i="1"/>
  <c r="C215" i="1"/>
  <c r="C251" i="1"/>
  <c r="K257" i="1" l="1"/>
  <c r="K258" i="1"/>
  <c r="K261" i="1"/>
  <c r="K262" i="1"/>
  <c r="K263" i="1"/>
  <c r="K264" i="1"/>
  <c r="K265" i="1"/>
  <c r="K91" i="1"/>
  <c r="K92" i="1"/>
  <c r="K93" i="1"/>
  <c r="K102" i="1"/>
  <c r="K103" i="1"/>
  <c r="K104" i="1"/>
  <c r="K105" i="1"/>
  <c r="K255" i="1"/>
  <c r="K256" i="1"/>
  <c r="K259" i="1"/>
  <c r="K260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J252" i="1"/>
  <c r="J266" i="1"/>
  <c r="J267" i="1"/>
  <c r="J268" i="1"/>
  <c r="J269" i="1"/>
  <c r="J175" i="1"/>
  <c r="J275" i="1"/>
  <c r="J177" i="1"/>
  <c r="J178" i="1"/>
  <c r="J179" i="1"/>
  <c r="J180" i="1"/>
  <c r="J222" i="1"/>
  <c r="J223" i="1"/>
  <c r="J253" i="1"/>
  <c r="J254" i="1"/>
  <c r="J214" i="1"/>
  <c r="J273" i="1"/>
  <c r="J216" i="1"/>
  <c r="J217" i="1"/>
  <c r="J301" i="1"/>
  <c r="J239" i="1"/>
  <c r="J282" i="1"/>
  <c r="J82" i="1"/>
  <c r="J42" i="1"/>
  <c r="J9" i="1"/>
  <c r="J44" i="1"/>
  <c r="J11" i="1"/>
  <c r="J2" i="1"/>
  <c r="J5" i="1"/>
  <c r="J4" i="1"/>
  <c r="J76" i="1"/>
  <c r="J6" i="1"/>
  <c r="J19" i="1"/>
  <c r="J8" i="1"/>
  <c r="J21" i="1"/>
  <c r="J10" i="1"/>
  <c r="J23" i="1"/>
  <c r="J12" i="1"/>
  <c r="J25" i="1"/>
  <c r="J14" i="1"/>
  <c r="J27" i="1"/>
  <c r="J16" i="1"/>
  <c r="J28" i="1"/>
  <c r="J18" i="1"/>
  <c r="J31" i="1"/>
  <c r="J20" i="1"/>
  <c r="J33" i="1"/>
  <c r="J22" i="1"/>
  <c r="J13" i="1"/>
  <c r="J24" i="1"/>
  <c r="J15" i="1"/>
  <c r="J26" i="1"/>
  <c r="J17" i="1"/>
  <c r="J68" i="1"/>
  <c r="J29" i="1"/>
  <c r="J30" i="1"/>
  <c r="J70" i="1"/>
  <c r="J32" i="1"/>
  <c r="J72" i="1"/>
  <c r="J34" i="1"/>
  <c r="J74" i="1"/>
  <c r="J353" i="1"/>
  <c r="J354" i="1"/>
  <c r="J355" i="1"/>
  <c r="J356" i="1"/>
  <c r="J298" i="1"/>
  <c r="J299" i="1"/>
  <c r="J300" i="1"/>
  <c r="J46" i="1"/>
  <c r="J47" i="1"/>
  <c r="J368" i="1"/>
  <c r="J218" i="1"/>
  <c r="J219" i="1"/>
  <c r="J137" i="1"/>
  <c r="J138" i="1"/>
  <c r="J224" i="1"/>
  <c r="J225" i="1"/>
  <c r="J257" i="1"/>
  <c r="J258" i="1"/>
  <c r="J201" i="1"/>
  <c r="J202" i="1"/>
  <c r="J203" i="1"/>
  <c r="J204" i="1"/>
  <c r="J205" i="1"/>
  <c r="J350" i="1"/>
  <c r="J351" i="1"/>
  <c r="J352" i="1"/>
  <c r="J206" i="1"/>
  <c r="J207" i="1"/>
  <c r="J208" i="1"/>
  <c r="J209" i="1"/>
  <c r="J210" i="1"/>
  <c r="J211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49" i="1"/>
  <c r="J281" i="1"/>
  <c r="J51" i="1"/>
  <c r="J52" i="1"/>
  <c r="J302" i="1"/>
  <c r="J54" i="1"/>
  <c r="J40" i="1"/>
  <c r="J78" i="1"/>
  <c r="J226" i="1"/>
  <c r="J39" i="1"/>
  <c r="J235" i="1"/>
  <c r="J56" i="1"/>
  <c r="J57" i="1"/>
  <c r="J237" i="1"/>
  <c r="J59" i="1"/>
  <c r="J88" i="1"/>
  <c r="J61" i="1"/>
  <c r="J90" i="1"/>
  <c r="J63" i="1"/>
  <c r="J86" i="1"/>
  <c r="J97" i="1"/>
  <c r="J66" i="1"/>
  <c r="J69" i="1"/>
  <c r="J129" i="1"/>
  <c r="J71" i="1"/>
  <c r="J176" i="1"/>
  <c r="J73" i="1"/>
  <c r="J227" i="1"/>
  <c r="J75" i="1"/>
  <c r="J53" i="1"/>
  <c r="J77" i="1"/>
  <c r="J60" i="1"/>
  <c r="J79" i="1"/>
  <c r="J48" i="1"/>
  <c r="J81" i="1"/>
  <c r="J55" i="1"/>
  <c r="J83" i="1"/>
  <c r="J64" i="1"/>
  <c r="J85" i="1"/>
  <c r="J62" i="1"/>
  <c r="J87" i="1"/>
  <c r="J50" i="1"/>
  <c r="J89" i="1"/>
  <c r="J58" i="1"/>
  <c r="J261" i="1"/>
  <c r="J262" i="1"/>
  <c r="J263" i="1"/>
  <c r="J264" i="1"/>
  <c r="J265" i="1"/>
  <c r="J270" i="1"/>
  <c r="J271" i="1"/>
  <c r="J296" i="1"/>
  <c r="J297" i="1"/>
  <c r="J189" i="1"/>
  <c r="J190" i="1"/>
  <c r="J193" i="1"/>
  <c r="J194" i="1"/>
  <c r="J185" i="1"/>
  <c r="J186" i="1"/>
  <c r="J187" i="1"/>
  <c r="J188" i="1"/>
  <c r="J181" i="1"/>
  <c r="J182" i="1"/>
  <c r="J183" i="1"/>
  <c r="J184" i="1"/>
  <c r="J191" i="1"/>
  <c r="J192" i="1"/>
  <c r="J91" i="1"/>
  <c r="J92" i="1"/>
  <c r="J93" i="1"/>
  <c r="J357" i="1"/>
  <c r="J358" i="1"/>
  <c r="J359" i="1"/>
  <c r="J360" i="1"/>
  <c r="J361" i="1"/>
  <c r="J362" i="1"/>
  <c r="J94" i="1"/>
  <c r="J95" i="1"/>
  <c r="J308" i="1"/>
  <c r="J309" i="1"/>
  <c r="J310" i="1"/>
  <c r="J311" i="1"/>
  <c r="J312" i="1"/>
  <c r="J313" i="1"/>
  <c r="J341" i="1"/>
  <c r="J365" i="1"/>
  <c r="J366" i="1"/>
  <c r="J367" i="1"/>
  <c r="J314" i="1"/>
  <c r="J369" i="1"/>
  <c r="J315" i="1"/>
  <c r="J316" i="1"/>
  <c r="J317" i="1"/>
  <c r="J318" i="1"/>
  <c r="J319" i="1"/>
  <c r="J320" i="1"/>
  <c r="J321" i="1"/>
  <c r="J322" i="1"/>
  <c r="J228" i="1"/>
  <c r="J229" i="1"/>
  <c r="J230" i="1"/>
  <c r="J231" i="1"/>
  <c r="J232" i="1"/>
  <c r="J233" i="1"/>
  <c r="J234" i="1"/>
  <c r="J35" i="1"/>
  <c r="J236" i="1"/>
  <c r="J84" i="1"/>
  <c r="J363" i="1"/>
  <c r="J364" i="1"/>
  <c r="J238" i="1"/>
  <c r="J80" i="1"/>
  <c r="J240" i="1"/>
  <c r="J241" i="1"/>
  <c r="J340" i="1"/>
  <c r="J41" i="1"/>
  <c r="J242" i="1"/>
  <c r="J243" i="1"/>
  <c r="J244" i="1"/>
  <c r="J245" i="1"/>
  <c r="J246" i="1"/>
  <c r="J247" i="1"/>
  <c r="J96" i="1"/>
  <c r="J279" i="1"/>
  <c r="J98" i="1"/>
  <c r="J99" i="1"/>
  <c r="J100" i="1"/>
  <c r="J101" i="1"/>
  <c r="J303" i="1"/>
  <c r="J304" i="1"/>
  <c r="J305" i="1"/>
  <c r="J306" i="1"/>
  <c r="J307" i="1"/>
  <c r="J248" i="1"/>
  <c r="J249" i="1"/>
  <c r="J250" i="1"/>
  <c r="J323" i="1"/>
  <c r="J324" i="1"/>
  <c r="J325" i="1"/>
  <c r="J326" i="1"/>
  <c r="J102" i="1"/>
  <c r="J103" i="1"/>
  <c r="J104" i="1"/>
  <c r="J105" i="1"/>
  <c r="J327" i="1"/>
  <c r="J328" i="1"/>
  <c r="J106" i="1"/>
  <c r="J107" i="1"/>
  <c r="J108" i="1"/>
  <c r="J109" i="1"/>
  <c r="J110" i="1"/>
  <c r="J111" i="1"/>
  <c r="J112" i="1"/>
  <c r="J113" i="1"/>
  <c r="J114" i="1"/>
  <c r="J345" i="1"/>
  <c r="J346" i="1"/>
  <c r="J115" i="1"/>
  <c r="J116" i="1"/>
  <c r="J117" i="1"/>
  <c r="J255" i="1"/>
  <c r="J256" i="1"/>
  <c r="J259" i="1"/>
  <c r="J260" i="1"/>
  <c r="J36" i="1"/>
  <c r="J3" i="1"/>
  <c r="J38" i="1"/>
  <c r="J45" i="1"/>
  <c r="J272" i="1"/>
  <c r="J43" i="1"/>
  <c r="J274" i="1"/>
  <c r="J37" i="1"/>
  <c r="J276" i="1"/>
  <c r="J7" i="1"/>
  <c r="J278" i="1"/>
  <c r="J65" i="1"/>
  <c r="J329" i="1"/>
  <c r="J330" i="1"/>
  <c r="J331" i="1"/>
  <c r="J332" i="1"/>
  <c r="J118" i="1"/>
  <c r="J119" i="1"/>
  <c r="J120" i="1"/>
  <c r="J121" i="1"/>
  <c r="J122" i="1"/>
  <c r="J123" i="1"/>
  <c r="J333" i="1"/>
  <c r="J334" i="1"/>
  <c r="J335" i="1"/>
  <c r="J336" i="1"/>
  <c r="J337" i="1"/>
  <c r="J220" i="1"/>
  <c r="J221" i="1"/>
  <c r="J124" i="1"/>
  <c r="J125" i="1"/>
  <c r="J126" i="1"/>
  <c r="J127" i="1"/>
  <c r="J128" i="1"/>
  <c r="J277" i="1"/>
  <c r="J130" i="1"/>
  <c r="J131" i="1"/>
  <c r="J342" i="1"/>
  <c r="J343" i="1"/>
  <c r="J344" i="1"/>
  <c r="J132" i="1"/>
  <c r="J133" i="1"/>
  <c r="J134" i="1"/>
  <c r="J135" i="1"/>
  <c r="J136" i="1"/>
  <c r="J347" i="1"/>
  <c r="J348" i="1"/>
  <c r="J349" i="1"/>
  <c r="J338" i="1"/>
  <c r="J339" i="1"/>
  <c r="J195" i="1"/>
  <c r="J196" i="1"/>
  <c r="J197" i="1"/>
  <c r="J198" i="1"/>
  <c r="J212" i="1"/>
  <c r="J213" i="1"/>
  <c r="J199" i="1"/>
  <c r="J200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280" i="1"/>
  <c r="J283" i="1"/>
  <c r="J67" i="1"/>
  <c r="J215" i="1"/>
  <c r="J251" i="1"/>
  <c r="I251" i="1"/>
  <c r="I252" i="1"/>
  <c r="I266" i="1"/>
  <c r="I267" i="1"/>
  <c r="I268" i="1"/>
  <c r="I269" i="1"/>
  <c r="I177" i="1"/>
  <c r="I178" i="1"/>
  <c r="I179" i="1"/>
  <c r="I180" i="1"/>
  <c r="I222" i="1"/>
  <c r="I223" i="1"/>
  <c r="I253" i="1"/>
  <c r="I254" i="1"/>
  <c r="I214" i="1"/>
  <c r="I273" i="1"/>
  <c r="I216" i="1"/>
  <c r="I217" i="1"/>
  <c r="I301" i="1"/>
  <c r="I239" i="1"/>
  <c r="I282" i="1"/>
  <c r="I82" i="1"/>
  <c r="I42" i="1"/>
  <c r="I9" i="1"/>
  <c r="I44" i="1"/>
  <c r="I11" i="1"/>
  <c r="I2" i="1"/>
  <c r="I5" i="1"/>
  <c r="I4" i="1"/>
  <c r="I76" i="1"/>
  <c r="I6" i="1"/>
  <c r="I19" i="1"/>
  <c r="I8" i="1"/>
  <c r="I21" i="1"/>
  <c r="I10" i="1"/>
  <c r="I23" i="1"/>
  <c r="I12" i="1"/>
  <c r="I25" i="1"/>
  <c r="I14" i="1"/>
  <c r="I27" i="1"/>
  <c r="I16" i="1"/>
  <c r="I28" i="1"/>
  <c r="I18" i="1"/>
  <c r="I31" i="1"/>
  <c r="I20" i="1"/>
  <c r="I33" i="1"/>
  <c r="I22" i="1"/>
  <c r="I13" i="1"/>
  <c r="I24" i="1"/>
  <c r="I15" i="1"/>
  <c r="I26" i="1"/>
  <c r="I17" i="1"/>
  <c r="I68" i="1"/>
  <c r="I29" i="1"/>
  <c r="I30" i="1"/>
  <c r="I70" i="1"/>
  <c r="I32" i="1"/>
  <c r="I72" i="1"/>
  <c r="I34" i="1"/>
  <c r="I74" i="1"/>
  <c r="I353" i="1"/>
  <c r="I354" i="1"/>
  <c r="I355" i="1"/>
  <c r="I356" i="1"/>
  <c r="I298" i="1"/>
  <c r="I299" i="1"/>
  <c r="I300" i="1"/>
  <c r="I46" i="1"/>
  <c r="I47" i="1"/>
  <c r="I368" i="1"/>
  <c r="I218" i="1"/>
  <c r="I219" i="1"/>
  <c r="I137" i="1"/>
  <c r="I138" i="1"/>
  <c r="I224" i="1"/>
  <c r="I225" i="1"/>
  <c r="I257" i="1"/>
  <c r="I258" i="1"/>
  <c r="I201" i="1"/>
  <c r="I202" i="1"/>
  <c r="I203" i="1"/>
  <c r="I204" i="1"/>
  <c r="I205" i="1"/>
  <c r="I350" i="1"/>
  <c r="I351" i="1"/>
  <c r="I352" i="1"/>
  <c r="I206" i="1"/>
  <c r="I207" i="1"/>
  <c r="I208" i="1"/>
  <c r="I209" i="1"/>
  <c r="I210" i="1"/>
  <c r="I211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49" i="1"/>
  <c r="I281" i="1"/>
  <c r="I51" i="1"/>
  <c r="I52" i="1"/>
  <c r="I302" i="1"/>
  <c r="I54" i="1"/>
  <c r="I40" i="1"/>
  <c r="I78" i="1"/>
  <c r="I226" i="1"/>
  <c r="I39" i="1"/>
  <c r="I235" i="1"/>
  <c r="I56" i="1"/>
  <c r="I57" i="1"/>
  <c r="I237" i="1"/>
  <c r="I59" i="1"/>
  <c r="I88" i="1"/>
  <c r="I61" i="1"/>
  <c r="I90" i="1"/>
  <c r="I63" i="1"/>
  <c r="I86" i="1"/>
  <c r="I97" i="1"/>
  <c r="I66" i="1"/>
  <c r="I69" i="1"/>
  <c r="I129" i="1"/>
  <c r="I71" i="1"/>
  <c r="I176" i="1"/>
  <c r="I73" i="1"/>
  <c r="I227" i="1"/>
  <c r="I75" i="1"/>
  <c r="I53" i="1"/>
  <c r="I77" i="1"/>
  <c r="I60" i="1"/>
  <c r="I79" i="1"/>
  <c r="I48" i="1"/>
  <c r="I81" i="1"/>
  <c r="I55" i="1"/>
  <c r="I83" i="1"/>
  <c r="I64" i="1"/>
  <c r="I85" i="1"/>
  <c r="I62" i="1"/>
  <c r="I87" i="1"/>
  <c r="I50" i="1"/>
  <c r="I89" i="1"/>
  <c r="I58" i="1"/>
  <c r="I261" i="1"/>
  <c r="I262" i="1"/>
  <c r="I263" i="1"/>
  <c r="I264" i="1"/>
  <c r="I265" i="1"/>
  <c r="I270" i="1"/>
  <c r="I271" i="1"/>
  <c r="I296" i="1"/>
  <c r="I297" i="1"/>
  <c r="I189" i="1"/>
  <c r="I190" i="1"/>
  <c r="I193" i="1"/>
  <c r="I194" i="1"/>
  <c r="I185" i="1"/>
  <c r="I186" i="1"/>
  <c r="I187" i="1"/>
  <c r="I188" i="1"/>
  <c r="I181" i="1"/>
  <c r="I182" i="1"/>
  <c r="I183" i="1"/>
  <c r="I184" i="1"/>
  <c r="I191" i="1"/>
  <c r="I192" i="1"/>
  <c r="I91" i="1"/>
  <c r="I92" i="1"/>
  <c r="I93" i="1"/>
  <c r="I357" i="1"/>
  <c r="I358" i="1"/>
  <c r="I359" i="1"/>
  <c r="I360" i="1"/>
  <c r="I361" i="1"/>
  <c r="I362" i="1"/>
  <c r="I94" i="1"/>
  <c r="I95" i="1"/>
  <c r="I308" i="1"/>
  <c r="I309" i="1"/>
  <c r="I310" i="1"/>
  <c r="I311" i="1"/>
  <c r="I312" i="1"/>
  <c r="I313" i="1"/>
  <c r="I341" i="1"/>
  <c r="I365" i="1"/>
  <c r="I366" i="1"/>
  <c r="I367" i="1"/>
  <c r="I314" i="1"/>
  <c r="I369" i="1"/>
  <c r="I315" i="1"/>
  <c r="I316" i="1"/>
  <c r="I317" i="1"/>
  <c r="I318" i="1"/>
  <c r="I319" i="1"/>
  <c r="I320" i="1"/>
  <c r="I321" i="1"/>
  <c r="I322" i="1"/>
  <c r="I228" i="1"/>
  <c r="I229" i="1"/>
  <c r="I230" i="1"/>
  <c r="I231" i="1"/>
  <c r="I232" i="1"/>
  <c r="I233" i="1"/>
  <c r="I234" i="1"/>
  <c r="I35" i="1"/>
  <c r="I236" i="1"/>
  <c r="I84" i="1"/>
  <c r="I363" i="1"/>
  <c r="I364" i="1"/>
  <c r="I238" i="1"/>
  <c r="I80" i="1"/>
  <c r="I240" i="1"/>
  <c r="I241" i="1"/>
  <c r="I340" i="1"/>
  <c r="I41" i="1"/>
  <c r="I242" i="1"/>
  <c r="I243" i="1"/>
  <c r="I244" i="1"/>
  <c r="I245" i="1"/>
  <c r="I246" i="1"/>
  <c r="I247" i="1"/>
  <c r="I96" i="1"/>
  <c r="I279" i="1"/>
  <c r="I98" i="1"/>
  <c r="I99" i="1"/>
  <c r="I100" i="1"/>
  <c r="I101" i="1"/>
  <c r="I303" i="1"/>
  <c r="I304" i="1"/>
  <c r="I305" i="1"/>
  <c r="I306" i="1"/>
  <c r="I307" i="1"/>
  <c r="I248" i="1"/>
  <c r="I249" i="1"/>
  <c r="I250" i="1"/>
  <c r="I323" i="1"/>
  <c r="I324" i="1"/>
  <c r="I325" i="1"/>
  <c r="I326" i="1"/>
  <c r="I102" i="1"/>
  <c r="I103" i="1"/>
  <c r="I104" i="1"/>
  <c r="I105" i="1"/>
  <c r="I327" i="1"/>
  <c r="I328" i="1"/>
  <c r="I106" i="1"/>
  <c r="I107" i="1"/>
  <c r="I108" i="1"/>
  <c r="I109" i="1"/>
  <c r="I110" i="1"/>
  <c r="I111" i="1"/>
  <c r="I112" i="1"/>
  <c r="I113" i="1"/>
  <c r="I114" i="1"/>
  <c r="I345" i="1"/>
  <c r="I346" i="1"/>
  <c r="I115" i="1"/>
  <c r="I116" i="1"/>
  <c r="I117" i="1"/>
  <c r="I255" i="1"/>
  <c r="I256" i="1"/>
  <c r="I259" i="1"/>
  <c r="I260" i="1"/>
  <c r="I36" i="1"/>
  <c r="I3" i="1"/>
  <c r="I38" i="1"/>
  <c r="I45" i="1"/>
  <c r="I272" i="1"/>
  <c r="I43" i="1"/>
  <c r="I274" i="1"/>
  <c r="I37" i="1"/>
  <c r="I276" i="1"/>
  <c r="I7" i="1"/>
  <c r="I278" i="1"/>
  <c r="I65" i="1"/>
  <c r="I329" i="1"/>
  <c r="I330" i="1"/>
  <c r="I331" i="1"/>
  <c r="I332" i="1"/>
  <c r="I118" i="1"/>
  <c r="I119" i="1"/>
  <c r="I120" i="1"/>
  <c r="I121" i="1"/>
  <c r="I122" i="1"/>
  <c r="I123" i="1"/>
  <c r="I333" i="1"/>
  <c r="I334" i="1"/>
  <c r="I335" i="1"/>
  <c r="I336" i="1"/>
  <c r="I337" i="1"/>
  <c r="I220" i="1"/>
  <c r="I221" i="1"/>
  <c r="I124" i="1"/>
  <c r="I125" i="1"/>
  <c r="I126" i="1"/>
  <c r="I127" i="1"/>
  <c r="I128" i="1"/>
  <c r="I277" i="1"/>
  <c r="I130" i="1"/>
  <c r="I131" i="1"/>
  <c r="I342" i="1"/>
  <c r="I343" i="1"/>
  <c r="I344" i="1"/>
  <c r="I132" i="1"/>
  <c r="I133" i="1"/>
  <c r="I134" i="1"/>
  <c r="I135" i="1"/>
  <c r="I136" i="1"/>
  <c r="I347" i="1"/>
  <c r="I348" i="1"/>
  <c r="I349" i="1"/>
  <c r="I338" i="1"/>
  <c r="I339" i="1"/>
  <c r="I195" i="1"/>
  <c r="I196" i="1"/>
  <c r="I197" i="1"/>
  <c r="I198" i="1"/>
  <c r="I212" i="1"/>
  <c r="I213" i="1"/>
  <c r="I199" i="1"/>
  <c r="I200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80" i="1"/>
  <c r="I283" i="1"/>
  <c r="I67" i="1"/>
  <c r="I215" i="1"/>
  <c r="H251" i="1"/>
  <c r="H252" i="1"/>
  <c r="H266" i="1"/>
  <c r="H267" i="1"/>
  <c r="H268" i="1"/>
  <c r="H269" i="1"/>
  <c r="H175" i="1"/>
  <c r="H275" i="1"/>
  <c r="H177" i="1"/>
  <c r="H178" i="1"/>
  <c r="H179" i="1"/>
  <c r="H180" i="1"/>
  <c r="H222" i="1"/>
  <c r="H223" i="1"/>
  <c r="H253" i="1"/>
  <c r="H254" i="1"/>
  <c r="H214" i="1"/>
  <c r="H273" i="1"/>
  <c r="H216" i="1"/>
  <c r="H217" i="1"/>
  <c r="H301" i="1"/>
  <c r="H239" i="1"/>
  <c r="H282" i="1"/>
  <c r="H82" i="1"/>
  <c r="H42" i="1"/>
  <c r="H9" i="1"/>
  <c r="H44" i="1"/>
  <c r="H11" i="1"/>
  <c r="H2" i="1"/>
  <c r="H5" i="1"/>
  <c r="H4" i="1"/>
  <c r="H76" i="1"/>
  <c r="H6" i="1"/>
  <c r="H19" i="1"/>
  <c r="H8" i="1"/>
  <c r="H21" i="1"/>
  <c r="H10" i="1"/>
  <c r="H23" i="1"/>
  <c r="H12" i="1"/>
  <c r="H25" i="1"/>
  <c r="H14" i="1"/>
  <c r="H27" i="1"/>
  <c r="H16" i="1"/>
  <c r="H28" i="1"/>
  <c r="H18" i="1"/>
  <c r="H31" i="1"/>
  <c r="H20" i="1"/>
  <c r="H33" i="1"/>
  <c r="H22" i="1"/>
  <c r="H13" i="1"/>
  <c r="H24" i="1"/>
  <c r="H15" i="1"/>
  <c r="H26" i="1"/>
  <c r="H17" i="1"/>
  <c r="H68" i="1"/>
  <c r="H29" i="1"/>
  <c r="H30" i="1"/>
  <c r="H70" i="1"/>
  <c r="H32" i="1"/>
  <c r="H72" i="1"/>
  <c r="H34" i="1"/>
  <c r="H74" i="1"/>
  <c r="H353" i="1"/>
  <c r="H354" i="1"/>
  <c r="H355" i="1"/>
  <c r="H356" i="1"/>
  <c r="H298" i="1"/>
  <c r="H299" i="1"/>
  <c r="H300" i="1"/>
  <c r="H46" i="1"/>
  <c r="H47" i="1"/>
  <c r="H368" i="1"/>
  <c r="H218" i="1"/>
  <c r="H219" i="1"/>
  <c r="H137" i="1"/>
  <c r="H138" i="1"/>
  <c r="H224" i="1"/>
  <c r="H225" i="1"/>
  <c r="H257" i="1"/>
  <c r="H258" i="1"/>
  <c r="H201" i="1"/>
  <c r="H202" i="1"/>
  <c r="H203" i="1"/>
  <c r="H204" i="1"/>
  <c r="H205" i="1"/>
  <c r="H350" i="1"/>
  <c r="H351" i="1"/>
  <c r="H352" i="1"/>
  <c r="H206" i="1"/>
  <c r="H207" i="1"/>
  <c r="H208" i="1"/>
  <c r="H209" i="1"/>
  <c r="H210" i="1"/>
  <c r="H211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49" i="1"/>
  <c r="H281" i="1"/>
  <c r="H51" i="1"/>
  <c r="H52" i="1"/>
  <c r="H302" i="1"/>
  <c r="H54" i="1"/>
  <c r="H40" i="1"/>
  <c r="H78" i="1"/>
  <c r="H226" i="1"/>
  <c r="H39" i="1"/>
  <c r="H235" i="1"/>
  <c r="H56" i="1"/>
  <c r="H57" i="1"/>
  <c r="H237" i="1"/>
  <c r="H59" i="1"/>
  <c r="H88" i="1"/>
  <c r="H61" i="1"/>
  <c r="H90" i="1"/>
  <c r="H63" i="1"/>
  <c r="H86" i="1"/>
  <c r="H97" i="1"/>
  <c r="H66" i="1"/>
  <c r="H69" i="1"/>
  <c r="H129" i="1"/>
  <c r="H71" i="1"/>
  <c r="H176" i="1"/>
  <c r="H73" i="1"/>
  <c r="H227" i="1"/>
  <c r="H75" i="1"/>
  <c r="H53" i="1"/>
  <c r="H77" i="1"/>
  <c r="H60" i="1"/>
  <c r="H79" i="1"/>
  <c r="H48" i="1"/>
  <c r="H81" i="1"/>
  <c r="H55" i="1"/>
  <c r="H83" i="1"/>
  <c r="H64" i="1"/>
  <c r="H85" i="1"/>
  <c r="H62" i="1"/>
  <c r="H87" i="1"/>
  <c r="H50" i="1"/>
  <c r="H89" i="1"/>
  <c r="H58" i="1"/>
  <c r="H261" i="1"/>
  <c r="H262" i="1"/>
  <c r="H263" i="1"/>
  <c r="H264" i="1"/>
  <c r="H265" i="1"/>
  <c r="H270" i="1"/>
  <c r="H271" i="1"/>
  <c r="H296" i="1"/>
  <c r="H297" i="1"/>
  <c r="H189" i="1"/>
  <c r="H190" i="1"/>
  <c r="H193" i="1"/>
  <c r="H194" i="1"/>
  <c r="H185" i="1"/>
  <c r="H186" i="1"/>
  <c r="H187" i="1"/>
  <c r="H188" i="1"/>
  <c r="H181" i="1"/>
  <c r="H182" i="1"/>
  <c r="H183" i="1"/>
  <c r="H184" i="1"/>
  <c r="H191" i="1"/>
  <c r="H192" i="1"/>
  <c r="H91" i="1"/>
  <c r="H92" i="1"/>
  <c r="H93" i="1"/>
  <c r="H357" i="1"/>
  <c r="H358" i="1"/>
  <c r="H359" i="1"/>
  <c r="H360" i="1"/>
  <c r="H361" i="1"/>
  <c r="H362" i="1"/>
  <c r="H94" i="1"/>
  <c r="H95" i="1"/>
  <c r="H308" i="1"/>
  <c r="H309" i="1"/>
  <c r="H310" i="1"/>
  <c r="H311" i="1"/>
  <c r="H312" i="1"/>
  <c r="H313" i="1"/>
  <c r="H341" i="1"/>
  <c r="H365" i="1"/>
  <c r="H366" i="1"/>
  <c r="H367" i="1"/>
  <c r="H314" i="1"/>
  <c r="H369" i="1"/>
  <c r="H315" i="1"/>
  <c r="H316" i="1"/>
  <c r="H317" i="1"/>
  <c r="H318" i="1"/>
  <c r="H319" i="1"/>
  <c r="H320" i="1"/>
  <c r="H321" i="1"/>
  <c r="H322" i="1"/>
  <c r="H228" i="1"/>
  <c r="H229" i="1"/>
  <c r="H230" i="1"/>
  <c r="H231" i="1"/>
  <c r="H232" i="1"/>
  <c r="H233" i="1"/>
  <c r="H234" i="1"/>
  <c r="H35" i="1"/>
  <c r="H236" i="1"/>
  <c r="H84" i="1"/>
  <c r="H363" i="1"/>
  <c r="H364" i="1"/>
  <c r="H238" i="1"/>
  <c r="H80" i="1"/>
  <c r="H240" i="1"/>
  <c r="H241" i="1"/>
  <c r="H340" i="1"/>
  <c r="H41" i="1"/>
  <c r="H242" i="1"/>
  <c r="H243" i="1"/>
  <c r="H244" i="1"/>
  <c r="H245" i="1"/>
  <c r="H246" i="1"/>
  <c r="H247" i="1"/>
  <c r="H96" i="1"/>
  <c r="H279" i="1"/>
  <c r="H98" i="1"/>
  <c r="H99" i="1"/>
  <c r="H100" i="1"/>
  <c r="H101" i="1"/>
  <c r="H303" i="1"/>
  <c r="H304" i="1"/>
  <c r="H305" i="1"/>
  <c r="H306" i="1"/>
  <c r="H307" i="1"/>
  <c r="H248" i="1"/>
  <c r="H249" i="1"/>
  <c r="H250" i="1"/>
  <c r="H323" i="1"/>
  <c r="H324" i="1"/>
  <c r="H325" i="1"/>
  <c r="H326" i="1"/>
  <c r="H102" i="1"/>
  <c r="H103" i="1"/>
  <c r="H104" i="1"/>
  <c r="H105" i="1"/>
  <c r="H327" i="1"/>
  <c r="H328" i="1"/>
  <c r="H106" i="1"/>
  <c r="H107" i="1"/>
  <c r="H108" i="1"/>
  <c r="H109" i="1"/>
  <c r="H110" i="1"/>
  <c r="H111" i="1"/>
  <c r="H112" i="1"/>
  <c r="H113" i="1"/>
  <c r="H114" i="1"/>
  <c r="H345" i="1"/>
  <c r="H346" i="1"/>
  <c r="H115" i="1"/>
  <c r="H116" i="1"/>
  <c r="H117" i="1"/>
  <c r="H255" i="1"/>
  <c r="H256" i="1"/>
  <c r="H259" i="1"/>
  <c r="H260" i="1"/>
  <c r="H36" i="1"/>
  <c r="H3" i="1"/>
  <c r="H38" i="1"/>
  <c r="H45" i="1"/>
  <c r="H272" i="1"/>
  <c r="H43" i="1"/>
  <c r="H274" i="1"/>
  <c r="H37" i="1"/>
  <c r="H276" i="1"/>
  <c r="H7" i="1"/>
  <c r="H278" i="1"/>
  <c r="H65" i="1"/>
  <c r="H329" i="1"/>
  <c r="H330" i="1"/>
  <c r="H331" i="1"/>
  <c r="H332" i="1"/>
  <c r="H118" i="1"/>
  <c r="H119" i="1"/>
  <c r="H120" i="1"/>
  <c r="H121" i="1"/>
  <c r="H122" i="1"/>
  <c r="H123" i="1"/>
  <c r="H333" i="1"/>
  <c r="H334" i="1"/>
  <c r="H335" i="1"/>
  <c r="H336" i="1"/>
  <c r="H337" i="1"/>
  <c r="H220" i="1"/>
  <c r="H221" i="1"/>
  <c r="H124" i="1"/>
  <c r="H125" i="1"/>
  <c r="H126" i="1"/>
  <c r="H127" i="1"/>
  <c r="H128" i="1"/>
  <c r="H277" i="1"/>
  <c r="H130" i="1"/>
  <c r="H131" i="1"/>
  <c r="H342" i="1"/>
  <c r="H343" i="1"/>
  <c r="H344" i="1"/>
  <c r="H132" i="1"/>
  <c r="H133" i="1"/>
  <c r="H134" i="1"/>
  <c r="H135" i="1"/>
  <c r="H136" i="1"/>
  <c r="H347" i="1"/>
  <c r="H348" i="1"/>
  <c r="H349" i="1"/>
  <c r="H338" i="1"/>
  <c r="H339" i="1"/>
  <c r="H195" i="1"/>
  <c r="H196" i="1"/>
  <c r="H197" i="1"/>
  <c r="H198" i="1"/>
  <c r="H212" i="1"/>
  <c r="H213" i="1"/>
  <c r="H199" i="1"/>
  <c r="H200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280" i="1"/>
  <c r="H283" i="1"/>
  <c r="H67" i="1"/>
  <c r="H215" i="1"/>
  <c r="G251" i="1"/>
  <c r="G252" i="1"/>
  <c r="G266" i="1"/>
  <c r="G267" i="1"/>
  <c r="G268" i="1"/>
  <c r="G269" i="1"/>
  <c r="G175" i="1"/>
  <c r="G275" i="1"/>
  <c r="G177" i="1"/>
  <c r="G178" i="1"/>
  <c r="G179" i="1"/>
  <c r="G180" i="1"/>
  <c r="G222" i="1"/>
  <c r="G223" i="1"/>
  <c r="G253" i="1"/>
  <c r="G254" i="1"/>
  <c r="G214" i="1"/>
  <c r="G273" i="1"/>
  <c r="G216" i="1"/>
  <c r="G217" i="1"/>
  <c r="G301" i="1"/>
  <c r="G239" i="1"/>
  <c r="G282" i="1"/>
  <c r="G82" i="1"/>
  <c r="G42" i="1"/>
  <c r="G9" i="1"/>
  <c r="G44" i="1"/>
  <c r="G11" i="1"/>
  <c r="G2" i="1"/>
  <c r="G5" i="1"/>
  <c r="G4" i="1"/>
  <c r="G76" i="1"/>
  <c r="G6" i="1"/>
  <c r="G19" i="1"/>
  <c r="G8" i="1"/>
  <c r="G21" i="1"/>
  <c r="G10" i="1"/>
  <c r="G23" i="1"/>
  <c r="G12" i="1"/>
  <c r="G25" i="1"/>
  <c r="G14" i="1"/>
  <c r="G27" i="1"/>
  <c r="G16" i="1"/>
  <c r="G28" i="1"/>
  <c r="G18" i="1"/>
  <c r="G31" i="1"/>
  <c r="G20" i="1"/>
  <c r="G33" i="1"/>
  <c r="G22" i="1"/>
  <c r="G13" i="1"/>
  <c r="G24" i="1"/>
  <c r="G15" i="1"/>
  <c r="G26" i="1"/>
  <c r="G17" i="1"/>
  <c r="G68" i="1"/>
  <c r="G29" i="1"/>
  <c r="G30" i="1"/>
  <c r="G70" i="1"/>
  <c r="G32" i="1"/>
  <c r="G72" i="1"/>
  <c r="G34" i="1"/>
  <c r="G74" i="1"/>
  <c r="G353" i="1"/>
  <c r="G354" i="1"/>
  <c r="G355" i="1"/>
  <c r="G356" i="1"/>
  <c r="G298" i="1"/>
  <c r="G299" i="1"/>
  <c r="G300" i="1"/>
  <c r="G46" i="1"/>
  <c r="G47" i="1"/>
  <c r="G368" i="1"/>
  <c r="G218" i="1"/>
  <c r="G219" i="1"/>
  <c r="G137" i="1"/>
  <c r="G138" i="1"/>
  <c r="G224" i="1"/>
  <c r="G225" i="1"/>
  <c r="G257" i="1"/>
  <c r="G258" i="1"/>
  <c r="G201" i="1"/>
  <c r="G202" i="1"/>
  <c r="G203" i="1"/>
  <c r="G204" i="1"/>
  <c r="G205" i="1"/>
  <c r="G350" i="1"/>
  <c r="G351" i="1"/>
  <c r="G352" i="1"/>
  <c r="G206" i="1"/>
  <c r="G207" i="1"/>
  <c r="G208" i="1"/>
  <c r="G209" i="1"/>
  <c r="G210" i="1"/>
  <c r="G211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49" i="1"/>
  <c r="G281" i="1"/>
  <c r="G51" i="1"/>
  <c r="G52" i="1"/>
  <c r="G302" i="1"/>
  <c r="G54" i="1"/>
  <c r="G40" i="1"/>
  <c r="G78" i="1"/>
  <c r="G226" i="1"/>
  <c r="G39" i="1"/>
  <c r="G235" i="1"/>
  <c r="G56" i="1"/>
  <c r="G57" i="1"/>
  <c r="G237" i="1"/>
  <c r="G59" i="1"/>
  <c r="G88" i="1"/>
  <c r="G61" i="1"/>
  <c r="G90" i="1"/>
  <c r="G63" i="1"/>
  <c r="G86" i="1"/>
  <c r="G97" i="1"/>
  <c r="G66" i="1"/>
  <c r="G69" i="1"/>
  <c r="G129" i="1"/>
  <c r="G71" i="1"/>
  <c r="G176" i="1"/>
  <c r="G73" i="1"/>
  <c r="G227" i="1"/>
  <c r="G75" i="1"/>
  <c r="G53" i="1"/>
  <c r="G77" i="1"/>
  <c r="G60" i="1"/>
  <c r="G79" i="1"/>
  <c r="G48" i="1"/>
  <c r="G81" i="1"/>
  <c r="G55" i="1"/>
  <c r="G83" i="1"/>
  <c r="G64" i="1"/>
  <c r="G85" i="1"/>
  <c r="G62" i="1"/>
  <c r="G87" i="1"/>
  <c r="G50" i="1"/>
  <c r="G89" i="1"/>
  <c r="G58" i="1"/>
  <c r="G261" i="1"/>
  <c r="G262" i="1"/>
  <c r="G263" i="1"/>
  <c r="G264" i="1"/>
  <c r="G265" i="1"/>
  <c r="G270" i="1"/>
  <c r="G271" i="1"/>
  <c r="G296" i="1"/>
  <c r="G297" i="1"/>
  <c r="G189" i="1"/>
  <c r="G190" i="1"/>
  <c r="G193" i="1"/>
  <c r="G194" i="1"/>
  <c r="G185" i="1"/>
  <c r="G186" i="1"/>
  <c r="G187" i="1"/>
  <c r="G188" i="1"/>
  <c r="G181" i="1"/>
  <c r="G182" i="1"/>
  <c r="G183" i="1"/>
  <c r="G184" i="1"/>
  <c r="G191" i="1"/>
  <c r="G192" i="1"/>
  <c r="G91" i="1"/>
  <c r="G92" i="1"/>
  <c r="G93" i="1"/>
  <c r="G357" i="1"/>
  <c r="G358" i="1"/>
  <c r="G359" i="1"/>
  <c r="G360" i="1"/>
  <c r="G361" i="1"/>
  <c r="G362" i="1"/>
  <c r="G94" i="1"/>
  <c r="G95" i="1"/>
  <c r="G308" i="1"/>
  <c r="G309" i="1"/>
  <c r="G310" i="1"/>
  <c r="G311" i="1"/>
  <c r="G312" i="1"/>
  <c r="G313" i="1"/>
  <c r="G341" i="1"/>
  <c r="G365" i="1"/>
  <c r="G366" i="1"/>
  <c r="G367" i="1"/>
  <c r="G314" i="1"/>
  <c r="G369" i="1"/>
  <c r="G315" i="1"/>
  <c r="G316" i="1"/>
  <c r="G317" i="1"/>
  <c r="G318" i="1"/>
  <c r="G319" i="1"/>
  <c r="G320" i="1"/>
  <c r="G321" i="1"/>
  <c r="G322" i="1"/>
  <c r="G228" i="1"/>
  <c r="G229" i="1"/>
  <c r="G230" i="1"/>
  <c r="G231" i="1"/>
  <c r="G232" i="1"/>
  <c r="G233" i="1"/>
  <c r="G234" i="1"/>
  <c r="G35" i="1"/>
  <c r="G236" i="1"/>
  <c r="G84" i="1"/>
  <c r="G363" i="1"/>
  <c r="G364" i="1"/>
  <c r="G238" i="1"/>
  <c r="G80" i="1"/>
  <c r="G240" i="1"/>
  <c r="G241" i="1"/>
  <c r="G340" i="1"/>
  <c r="G41" i="1"/>
  <c r="G242" i="1"/>
  <c r="G243" i="1"/>
  <c r="G244" i="1"/>
  <c r="G245" i="1"/>
  <c r="G246" i="1"/>
  <c r="G247" i="1"/>
  <c r="G96" i="1"/>
  <c r="G279" i="1"/>
  <c r="G98" i="1"/>
  <c r="G99" i="1"/>
  <c r="G100" i="1"/>
  <c r="G101" i="1"/>
  <c r="G303" i="1"/>
  <c r="G304" i="1"/>
  <c r="G305" i="1"/>
  <c r="G306" i="1"/>
  <c r="G307" i="1"/>
  <c r="G248" i="1"/>
  <c r="G249" i="1"/>
  <c r="G250" i="1"/>
  <c r="G323" i="1"/>
  <c r="G324" i="1"/>
  <c r="G325" i="1"/>
  <c r="G326" i="1"/>
  <c r="G102" i="1"/>
  <c r="G103" i="1"/>
  <c r="G104" i="1"/>
  <c r="G105" i="1"/>
  <c r="G327" i="1"/>
  <c r="G328" i="1"/>
  <c r="G106" i="1"/>
  <c r="G107" i="1"/>
  <c r="G108" i="1"/>
  <c r="G109" i="1"/>
  <c r="G110" i="1"/>
  <c r="G111" i="1"/>
  <c r="G112" i="1"/>
  <c r="G113" i="1"/>
  <c r="G114" i="1"/>
  <c r="G345" i="1"/>
  <c r="G346" i="1"/>
  <c r="G115" i="1"/>
  <c r="G116" i="1"/>
  <c r="G117" i="1"/>
  <c r="G255" i="1"/>
  <c r="G256" i="1"/>
  <c r="G259" i="1"/>
  <c r="G260" i="1"/>
  <c r="G36" i="1"/>
  <c r="G3" i="1"/>
  <c r="G38" i="1"/>
  <c r="G45" i="1"/>
  <c r="G272" i="1"/>
  <c r="G43" i="1"/>
  <c r="G274" i="1"/>
  <c r="G37" i="1"/>
  <c r="G276" i="1"/>
  <c r="G7" i="1"/>
  <c r="G278" i="1"/>
  <c r="G65" i="1"/>
  <c r="G329" i="1"/>
  <c r="G330" i="1"/>
  <c r="G331" i="1"/>
  <c r="G332" i="1"/>
  <c r="G118" i="1"/>
  <c r="G119" i="1"/>
  <c r="G120" i="1"/>
  <c r="G121" i="1"/>
  <c r="G122" i="1"/>
  <c r="G123" i="1"/>
  <c r="G333" i="1"/>
  <c r="G334" i="1"/>
  <c r="G335" i="1"/>
  <c r="G336" i="1"/>
  <c r="G337" i="1"/>
  <c r="G220" i="1"/>
  <c r="G221" i="1"/>
  <c r="G124" i="1"/>
  <c r="G125" i="1"/>
  <c r="G126" i="1"/>
  <c r="G127" i="1"/>
  <c r="G128" i="1"/>
  <c r="G277" i="1"/>
  <c r="G130" i="1"/>
  <c r="G131" i="1"/>
  <c r="G342" i="1"/>
  <c r="G343" i="1"/>
  <c r="G344" i="1"/>
  <c r="G132" i="1"/>
  <c r="G133" i="1"/>
  <c r="G134" i="1"/>
  <c r="G135" i="1"/>
  <c r="G136" i="1"/>
  <c r="G347" i="1"/>
  <c r="G348" i="1"/>
  <c r="G349" i="1"/>
  <c r="G338" i="1"/>
  <c r="G339" i="1"/>
  <c r="G195" i="1"/>
  <c r="G196" i="1"/>
  <c r="G197" i="1"/>
  <c r="G198" i="1"/>
  <c r="G212" i="1"/>
  <c r="G213" i="1"/>
  <c r="G199" i="1"/>
  <c r="G200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80" i="1"/>
  <c r="G283" i="1"/>
  <c r="G67" i="1"/>
  <c r="G215" i="1"/>
  <c r="F251" i="1"/>
  <c r="F252" i="1"/>
  <c r="F266" i="1"/>
  <c r="F267" i="1"/>
  <c r="F268" i="1"/>
  <c r="F269" i="1"/>
  <c r="F175" i="1"/>
  <c r="F275" i="1"/>
  <c r="F177" i="1"/>
  <c r="F178" i="1"/>
  <c r="F179" i="1"/>
  <c r="F180" i="1"/>
  <c r="F222" i="1"/>
  <c r="F223" i="1"/>
  <c r="F253" i="1"/>
  <c r="F254" i="1"/>
  <c r="F214" i="1"/>
  <c r="F273" i="1"/>
  <c r="F216" i="1"/>
  <c r="F217" i="1"/>
  <c r="F301" i="1"/>
  <c r="F239" i="1"/>
  <c r="F282" i="1"/>
  <c r="F82" i="1"/>
  <c r="F42" i="1"/>
  <c r="F9" i="1"/>
  <c r="F44" i="1"/>
  <c r="F11" i="1"/>
  <c r="F2" i="1"/>
  <c r="F5" i="1"/>
  <c r="F4" i="1"/>
  <c r="F76" i="1"/>
  <c r="F6" i="1"/>
  <c r="F19" i="1"/>
  <c r="F8" i="1"/>
  <c r="F21" i="1"/>
  <c r="F10" i="1"/>
  <c r="F23" i="1"/>
  <c r="F12" i="1"/>
  <c r="F25" i="1"/>
  <c r="F14" i="1"/>
  <c r="F27" i="1"/>
  <c r="F16" i="1"/>
  <c r="F28" i="1"/>
  <c r="F18" i="1"/>
  <c r="F31" i="1"/>
  <c r="F20" i="1"/>
  <c r="F33" i="1"/>
  <c r="F22" i="1"/>
  <c r="F13" i="1"/>
  <c r="F24" i="1"/>
  <c r="F15" i="1"/>
  <c r="F26" i="1"/>
  <c r="F17" i="1"/>
  <c r="F68" i="1"/>
  <c r="F29" i="1"/>
  <c r="F30" i="1"/>
  <c r="F70" i="1"/>
  <c r="F32" i="1"/>
  <c r="F72" i="1"/>
  <c r="F34" i="1"/>
  <c r="F74" i="1"/>
  <c r="F353" i="1"/>
  <c r="F354" i="1"/>
  <c r="F355" i="1"/>
  <c r="F356" i="1"/>
  <c r="F298" i="1"/>
  <c r="F299" i="1"/>
  <c r="F300" i="1"/>
  <c r="F46" i="1"/>
  <c r="F47" i="1"/>
  <c r="F368" i="1"/>
  <c r="F218" i="1"/>
  <c r="F219" i="1"/>
  <c r="F137" i="1"/>
  <c r="F138" i="1"/>
  <c r="F224" i="1"/>
  <c r="F225" i="1"/>
  <c r="F257" i="1"/>
  <c r="F258" i="1"/>
  <c r="F201" i="1"/>
  <c r="F202" i="1"/>
  <c r="F203" i="1"/>
  <c r="F204" i="1"/>
  <c r="F205" i="1"/>
  <c r="F350" i="1"/>
  <c r="F351" i="1"/>
  <c r="F352" i="1"/>
  <c r="F206" i="1"/>
  <c r="F207" i="1"/>
  <c r="F209" i="1"/>
  <c r="F210" i="1"/>
  <c r="F211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49" i="1"/>
  <c r="F281" i="1"/>
  <c r="F51" i="1"/>
  <c r="F52" i="1"/>
  <c r="F302" i="1"/>
  <c r="F54" i="1"/>
  <c r="F40" i="1"/>
  <c r="F78" i="1"/>
  <c r="F226" i="1"/>
  <c r="F39" i="1"/>
  <c r="F235" i="1"/>
  <c r="F56" i="1"/>
  <c r="F57" i="1"/>
  <c r="F237" i="1"/>
  <c r="F59" i="1"/>
  <c r="F88" i="1"/>
  <c r="F61" i="1"/>
  <c r="F90" i="1"/>
  <c r="F63" i="1"/>
  <c r="F86" i="1"/>
  <c r="F97" i="1"/>
  <c r="F66" i="1"/>
  <c r="F69" i="1"/>
  <c r="F129" i="1"/>
  <c r="F71" i="1"/>
  <c r="F176" i="1"/>
  <c r="F73" i="1"/>
  <c r="F227" i="1"/>
  <c r="F75" i="1"/>
  <c r="F53" i="1"/>
  <c r="F77" i="1"/>
  <c r="F60" i="1"/>
  <c r="F79" i="1"/>
  <c r="F48" i="1"/>
  <c r="F81" i="1"/>
  <c r="F55" i="1"/>
  <c r="F83" i="1"/>
  <c r="F64" i="1"/>
  <c r="F85" i="1"/>
  <c r="F62" i="1"/>
  <c r="F87" i="1"/>
  <c r="F50" i="1"/>
  <c r="F89" i="1"/>
  <c r="F58" i="1"/>
  <c r="F261" i="1"/>
  <c r="F262" i="1"/>
  <c r="F263" i="1"/>
  <c r="F264" i="1"/>
  <c r="F265" i="1"/>
  <c r="F270" i="1"/>
  <c r="F271" i="1"/>
  <c r="F296" i="1"/>
  <c r="F297" i="1"/>
  <c r="F189" i="1"/>
  <c r="F190" i="1"/>
  <c r="F193" i="1"/>
  <c r="F194" i="1"/>
  <c r="F185" i="1"/>
  <c r="F186" i="1"/>
  <c r="F187" i="1"/>
  <c r="F188" i="1"/>
  <c r="F181" i="1"/>
  <c r="F182" i="1"/>
  <c r="F183" i="1"/>
  <c r="F184" i="1"/>
  <c r="F191" i="1"/>
  <c r="F91" i="1"/>
  <c r="F92" i="1"/>
  <c r="F93" i="1"/>
  <c r="F357" i="1"/>
  <c r="F358" i="1"/>
  <c r="F359" i="1"/>
  <c r="F360" i="1"/>
  <c r="F361" i="1"/>
  <c r="F362" i="1"/>
  <c r="F94" i="1"/>
  <c r="F95" i="1"/>
  <c r="F308" i="1"/>
  <c r="F309" i="1"/>
  <c r="F310" i="1"/>
  <c r="F311" i="1"/>
  <c r="F312" i="1"/>
  <c r="F313" i="1"/>
  <c r="F341" i="1"/>
  <c r="F365" i="1"/>
  <c r="F366" i="1"/>
  <c r="F367" i="1"/>
  <c r="F314" i="1"/>
  <c r="F369" i="1"/>
  <c r="F315" i="1"/>
  <c r="F316" i="1"/>
  <c r="F317" i="1"/>
  <c r="F318" i="1"/>
  <c r="F319" i="1"/>
  <c r="F320" i="1"/>
  <c r="F321" i="1"/>
  <c r="F322" i="1"/>
  <c r="F228" i="1"/>
  <c r="F229" i="1"/>
  <c r="F230" i="1"/>
  <c r="F231" i="1"/>
  <c r="F232" i="1"/>
  <c r="F233" i="1"/>
  <c r="F234" i="1"/>
  <c r="F35" i="1"/>
  <c r="F236" i="1"/>
  <c r="F84" i="1"/>
  <c r="F363" i="1"/>
  <c r="F364" i="1"/>
  <c r="F238" i="1"/>
  <c r="F80" i="1"/>
  <c r="F240" i="1"/>
  <c r="F241" i="1"/>
  <c r="F340" i="1"/>
  <c r="F41" i="1"/>
  <c r="F242" i="1"/>
  <c r="F243" i="1"/>
  <c r="F244" i="1"/>
  <c r="F245" i="1"/>
  <c r="F246" i="1"/>
  <c r="F247" i="1"/>
  <c r="F96" i="1"/>
  <c r="F279" i="1"/>
  <c r="F98" i="1"/>
  <c r="F99" i="1"/>
  <c r="F100" i="1"/>
  <c r="F101" i="1"/>
  <c r="F303" i="1"/>
  <c r="F304" i="1"/>
  <c r="F305" i="1"/>
  <c r="F306" i="1"/>
  <c r="F307" i="1"/>
  <c r="F248" i="1"/>
  <c r="F249" i="1"/>
  <c r="F250" i="1"/>
  <c r="F323" i="1"/>
  <c r="F324" i="1"/>
  <c r="F325" i="1"/>
  <c r="F326" i="1"/>
  <c r="F102" i="1"/>
  <c r="F103" i="1"/>
  <c r="F104" i="1"/>
  <c r="F105" i="1"/>
  <c r="F327" i="1"/>
  <c r="F328" i="1"/>
  <c r="F106" i="1"/>
  <c r="F107" i="1"/>
  <c r="F108" i="1"/>
  <c r="F109" i="1"/>
  <c r="F110" i="1"/>
  <c r="F111" i="1"/>
  <c r="F112" i="1"/>
  <c r="F113" i="1"/>
  <c r="F114" i="1"/>
  <c r="F345" i="1"/>
  <c r="F346" i="1"/>
  <c r="F115" i="1"/>
  <c r="F116" i="1"/>
  <c r="F117" i="1"/>
  <c r="F255" i="1"/>
  <c r="F256" i="1"/>
  <c r="F259" i="1"/>
  <c r="F260" i="1"/>
  <c r="F36" i="1"/>
  <c r="F3" i="1"/>
  <c r="F38" i="1"/>
  <c r="F45" i="1"/>
  <c r="F272" i="1"/>
  <c r="F43" i="1"/>
  <c r="F274" i="1"/>
  <c r="F37" i="1"/>
  <c r="F276" i="1"/>
  <c r="F7" i="1"/>
  <c r="F278" i="1"/>
  <c r="F65" i="1"/>
  <c r="F329" i="1"/>
  <c r="F330" i="1"/>
  <c r="F331" i="1"/>
  <c r="F332" i="1"/>
  <c r="F118" i="1"/>
  <c r="F119" i="1"/>
  <c r="F120" i="1"/>
  <c r="F121" i="1"/>
  <c r="F122" i="1"/>
  <c r="F123" i="1"/>
  <c r="F333" i="1"/>
  <c r="F334" i="1"/>
  <c r="F335" i="1"/>
  <c r="F336" i="1"/>
  <c r="F337" i="1"/>
  <c r="F220" i="1"/>
  <c r="F221" i="1"/>
  <c r="F124" i="1"/>
  <c r="F125" i="1"/>
  <c r="F126" i="1"/>
  <c r="F127" i="1"/>
  <c r="F128" i="1"/>
  <c r="F277" i="1"/>
  <c r="F130" i="1"/>
  <c r="F131" i="1"/>
  <c r="F342" i="1"/>
  <c r="F343" i="1"/>
  <c r="F344" i="1"/>
  <c r="F132" i="1"/>
  <c r="F133" i="1"/>
  <c r="F134" i="1"/>
  <c r="F135" i="1"/>
  <c r="F136" i="1"/>
  <c r="F347" i="1"/>
  <c r="F348" i="1"/>
  <c r="F349" i="1"/>
  <c r="F338" i="1"/>
  <c r="F339" i="1"/>
  <c r="F195" i="1"/>
  <c r="F196" i="1"/>
  <c r="F197" i="1"/>
  <c r="F198" i="1"/>
  <c r="F212" i="1"/>
  <c r="F213" i="1"/>
  <c r="F199" i="1"/>
  <c r="F200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80" i="1"/>
  <c r="F283" i="1"/>
  <c r="F67" i="1"/>
  <c r="F215" i="1"/>
  <c r="T371" i="1" l="1"/>
  <c r="T372" i="1"/>
  <c r="T373" i="1"/>
  <c r="T374" i="1"/>
  <c r="T375" i="1"/>
  <c r="T376" i="1"/>
  <c r="T377" i="1"/>
  <c r="T378" i="1"/>
  <c r="T379" i="1"/>
  <c r="T380" i="1"/>
  <c r="T381" i="1"/>
  <c r="T370" i="1"/>
  <c r="T252" i="1" l="1"/>
  <c r="T266" i="1"/>
  <c r="T267" i="1"/>
  <c r="T268" i="1"/>
  <c r="T269" i="1"/>
  <c r="T175" i="1"/>
  <c r="T275" i="1"/>
  <c r="T177" i="1"/>
  <c r="T178" i="1"/>
  <c r="T179" i="1"/>
  <c r="T180" i="1"/>
  <c r="T222" i="1"/>
  <c r="T223" i="1"/>
  <c r="T253" i="1"/>
  <c r="T254" i="1"/>
  <c r="T214" i="1"/>
  <c r="T273" i="1"/>
  <c r="T216" i="1"/>
  <c r="T217" i="1"/>
  <c r="T301" i="1"/>
  <c r="T239" i="1"/>
  <c r="T282" i="1"/>
  <c r="T82" i="1"/>
  <c r="T42" i="1"/>
  <c r="T9" i="1"/>
  <c r="T44" i="1"/>
  <c r="T11" i="1"/>
  <c r="T2" i="1"/>
  <c r="T5" i="1"/>
  <c r="T4" i="1"/>
  <c r="T76" i="1"/>
  <c r="T6" i="1"/>
  <c r="T19" i="1"/>
  <c r="T8" i="1"/>
  <c r="T21" i="1"/>
  <c r="T10" i="1"/>
  <c r="T23" i="1"/>
  <c r="T12" i="1"/>
  <c r="T25" i="1"/>
  <c r="T14" i="1"/>
  <c r="T27" i="1"/>
  <c r="T16" i="1"/>
  <c r="T28" i="1"/>
  <c r="T18" i="1"/>
  <c r="T31" i="1"/>
  <c r="T20" i="1"/>
  <c r="T33" i="1"/>
  <c r="T22" i="1"/>
  <c r="T13" i="1"/>
  <c r="T24" i="1"/>
  <c r="T15" i="1"/>
  <c r="T26" i="1"/>
  <c r="T17" i="1"/>
  <c r="T68" i="1"/>
  <c r="T29" i="1"/>
  <c r="T30" i="1"/>
  <c r="T70" i="1"/>
  <c r="T32" i="1"/>
  <c r="T72" i="1"/>
  <c r="T34" i="1"/>
  <c r="T74" i="1"/>
  <c r="T353" i="1"/>
  <c r="T354" i="1"/>
  <c r="T355" i="1"/>
  <c r="T356" i="1"/>
  <c r="T298" i="1"/>
  <c r="T299" i="1"/>
  <c r="T300" i="1"/>
  <c r="T46" i="1"/>
  <c r="T47" i="1"/>
  <c r="T368" i="1"/>
  <c r="T218" i="1"/>
  <c r="T219" i="1"/>
  <c r="T137" i="1"/>
  <c r="T138" i="1"/>
  <c r="T224" i="1"/>
  <c r="T225" i="1"/>
  <c r="T257" i="1"/>
  <c r="T258" i="1"/>
  <c r="T201" i="1"/>
  <c r="T202" i="1"/>
  <c r="T203" i="1"/>
  <c r="T204" i="1"/>
  <c r="T205" i="1"/>
  <c r="T350" i="1"/>
  <c r="T351" i="1"/>
  <c r="T352" i="1"/>
  <c r="T206" i="1"/>
  <c r="T207" i="1"/>
  <c r="T209" i="1"/>
  <c r="T210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49" i="1"/>
  <c r="T281" i="1"/>
  <c r="T51" i="1"/>
  <c r="T52" i="1"/>
  <c r="T302" i="1"/>
  <c r="T54" i="1"/>
  <c r="T40" i="1"/>
  <c r="T78" i="1"/>
  <c r="T226" i="1"/>
  <c r="T39" i="1"/>
  <c r="T235" i="1"/>
  <c r="T56" i="1"/>
  <c r="T57" i="1"/>
  <c r="T237" i="1"/>
  <c r="T59" i="1"/>
  <c r="T88" i="1"/>
  <c r="T61" i="1"/>
  <c r="T90" i="1"/>
  <c r="T63" i="1"/>
  <c r="T86" i="1"/>
  <c r="T97" i="1"/>
  <c r="T66" i="1"/>
  <c r="T69" i="1"/>
  <c r="T129" i="1"/>
  <c r="T71" i="1"/>
  <c r="T176" i="1"/>
  <c r="T73" i="1"/>
  <c r="T227" i="1"/>
  <c r="T75" i="1"/>
  <c r="T53" i="1"/>
  <c r="T77" i="1"/>
  <c r="T60" i="1"/>
  <c r="T79" i="1"/>
  <c r="T48" i="1"/>
  <c r="T81" i="1"/>
  <c r="T55" i="1"/>
  <c r="T83" i="1"/>
  <c r="T64" i="1"/>
  <c r="T85" i="1"/>
  <c r="T62" i="1"/>
  <c r="T87" i="1"/>
  <c r="T50" i="1"/>
  <c r="T89" i="1"/>
  <c r="T58" i="1"/>
  <c r="T261" i="1"/>
  <c r="T262" i="1"/>
  <c r="T263" i="1"/>
  <c r="T264" i="1"/>
  <c r="T265" i="1"/>
  <c r="T270" i="1"/>
  <c r="T271" i="1"/>
  <c r="T296" i="1"/>
  <c r="T297" i="1"/>
  <c r="T189" i="1"/>
  <c r="T190" i="1"/>
  <c r="T193" i="1"/>
  <c r="T194" i="1"/>
  <c r="T185" i="1"/>
  <c r="T186" i="1"/>
  <c r="T187" i="1"/>
  <c r="T188" i="1"/>
  <c r="T181" i="1"/>
  <c r="T182" i="1"/>
  <c r="T183" i="1"/>
  <c r="T184" i="1"/>
  <c r="T191" i="1"/>
  <c r="T192" i="1"/>
  <c r="T91" i="1"/>
  <c r="T92" i="1"/>
  <c r="T93" i="1"/>
  <c r="T357" i="1"/>
  <c r="T358" i="1"/>
  <c r="T360" i="1"/>
  <c r="T361" i="1"/>
  <c r="T94" i="1"/>
  <c r="T95" i="1"/>
  <c r="T308" i="1"/>
  <c r="T309" i="1"/>
  <c r="T310" i="1"/>
  <c r="T311" i="1"/>
  <c r="T312" i="1"/>
  <c r="T313" i="1"/>
  <c r="T341" i="1"/>
  <c r="T365" i="1"/>
  <c r="T366" i="1"/>
  <c r="T367" i="1"/>
  <c r="T314" i="1"/>
  <c r="T369" i="1"/>
  <c r="T315" i="1"/>
  <c r="T316" i="1"/>
  <c r="T317" i="1"/>
  <c r="T318" i="1"/>
  <c r="T319" i="1"/>
  <c r="T320" i="1"/>
  <c r="T321" i="1"/>
  <c r="T322" i="1"/>
  <c r="T228" i="1"/>
  <c r="T229" i="1"/>
  <c r="T230" i="1"/>
  <c r="T231" i="1"/>
  <c r="T232" i="1"/>
  <c r="T233" i="1"/>
  <c r="T234" i="1"/>
  <c r="T35" i="1"/>
  <c r="T236" i="1"/>
  <c r="T84" i="1"/>
  <c r="T363" i="1"/>
  <c r="T364" i="1"/>
  <c r="T238" i="1"/>
  <c r="T80" i="1"/>
  <c r="T240" i="1"/>
  <c r="T241" i="1"/>
  <c r="T340" i="1"/>
  <c r="T41" i="1"/>
  <c r="T242" i="1"/>
  <c r="T243" i="1"/>
  <c r="T244" i="1"/>
  <c r="T245" i="1"/>
  <c r="T246" i="1"/>
  <c r="T247" i="1"/>
  <c r="T96" i="1"/>
  <c r="T279" i="1"/>
  <c r="T98" i="1"/>
  <c r="T99" i="1"/>
  <c r="T100" i="1"/>
  <c r="T101" i="1"/>
  <c r="T303" i="1"/>
  <c r="T304" i="1"/>
  <c r="T305" i="1"/>
  <c r="T306" i="1"/>
  <c r="T248" i="1"/>
  <c r="T249" i="1"/>
  <c r="T250" i="1"/>
  <c r="T323" i="1"/>
  <c r="T324" i="1"/>
  <c r="T325" i="1"/>
  <c r="T326" i="1"/>
  <c r="T102" i="1"/>
  <c r="T103" i="1"/>
  <c r="T104" i="1"/>
  <c r="T105" i="1"/>
  <c r="T327" i="1"/>
  <c r="T328" i="1"/>
  <c r="T106" i="1"/>
  <c r="T107" i="1"/>
  <c r="T108" i="1"/>
  <c r="T109" i="1"/>
  <c r="T110" i="1"/>
  <c r="T111" i="1"/>
  <c r="T112" i="1"/>
  <c r="T113" i="1"/>
  <c r="T114" i="1"/>
  <c r="T345" i="1"/>
  <c r="T346" i="1"/>
  <c r="T115" i="1"/>
  <c r="T116" i="1"/>
  <c r="T117" i="1"/>
  <c r="T255" i="1"/>
  <c r="T256" i="1"/>
  <c r="T259" i="1"/>
  <c r="T260" i="1"/>
  <c r="T36" i="1"/>
  <c r="T3" i="1"/>
  <c r="T38" i="1"/>
  <c r="T45" i="1"/>
  <c r="T272" i="1"/>
  <c r="T43" i="1"/>
  <c r="T274" i="1"/>
  <c r="T37" i="1"/>
  <c r="T276" i="1"/>
  <c r="T7" i="1"/>
  <c r="T278" i="1"/>
  <c r="T65" i="1"/>
  <c r="T329" i="1"/>
  <c r="T330" i="1"/>
  <c r="T331" i="1"/>
  <c r="T332" i="1"/>
  <c r="T118" i="1"/>
  <c r="T119" i="1"/>
  <c r="T120" i="1"/>
  <c r="T121" i="1"/>
  <c r="T122" i="1"/>
  <c r="T123" i="1"/>
  <c r="T333" i="1"/>
  <c r="T334" i="1"/>
  <c r="T335" i="1"/>
  <c r="T336" i="1"/>
  <c r="T337" i="1"/>
  <c r="T220" i="1"/>
  <c r="T221" i="1"/>
  <c r="T124" i="1"/>
  <c r="T125" i="1"/>
  <c r="T126" i="1"/>
  <c r="T127" i="1"/>
  <c r="T128" i="1"/>
  <c r="T277" i="1"/>
  <c r="T130" i="1"/>
  <c r="T131" i="1"/>
  <c r="T342" i="1"/>
  <c r="T343" i="1"/>
  <c r="T344" i="1"/>
  <c r="T132" i="1"/>
  <c r="T133" i="1"/>
  <c r="T134" i="1"/>
  <c r="T135" i="1"/>
  <c r="T136" i="1"/>
  <c r="T347" i="1"/>
  <c r="T348" i="1"/>
  <c r="T349" i="1"/>
  <c r="T338" i="1"/>
  <c r="T339" i="1"/>
  <c r="T195" i="1"/>
  <c r="T196" i="1"/>
  <c r="T197" i="1"/>
  <c r="T198" i="1"/>
  <c r="T212" i="1"/>
  <c r="T213" i="1"/>
  <c r="T199" i="1"/>
  <c r="T200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280" i="1"/>
  <c r="T283" i="1"/>
  <c r="T67" i="1"/>
  <c r="T215" i="1"/>
  <c r="T251" i="1"/>
</calcChain>
</file>

<file path=xl/sharedStrings.xml><?xml version="1.0" encoding="utf-8"?>
<sst xmlns="http://schemas.openxmlformats.org/spreadsheetml/2006/main" count="3512" uniqueCount="664">
  <si>
    <t xml:space="preserve">ID </t>
  </si>
  <si>
    <t xml:space="preserve">Finished Part Number </t>
  </si>
  <si>
    <t xml:space="preserve">Forging Part Number </t>
  </si>
  <si>
    <t xml:space="preserve">Winning Supplier </t>
  </si>
  <si>
    <t xml:space="preserve">Supplier Win % </t>
  </si>
  <si>
    <t xml:space="preserve">2016 Price </t>
  </si>
  <si>
    <t xml:space="preserve">2017 Price </t>
  </si>
  <si>
    <t>VSE Intiated</t>
  </si>
  <si>
    <t xml:space="preserve">VSE Phase </t>
  </si>
  <si>
    <t xml:space="preserve">Machining Supplier </t>
  </si>
  <si>
    <t xml:space="preserve">Machine Supplier % </t>
  </si>
  <si>
    <t xml:space="preserve">Supplier Commit </t>
  </si>
  <si>
    <t>2085M68P01</t>
  </si>
  <si>
    <t>2085M68P01.000R</t>
  </si>
  <si>
    <t>2243M35G02</t>
  </si>
  <si>
    <t>2243M35P07</t>
  </si>
  <si>
    <t>2243M35P03</t>
  </si>
  <si>
    <t>2460M47G01</t>
  </si>
  <si>
    <t>2460M47P02.000R</t>
  </si>
  <si>
    <t>2460M47P01.000R</t>
  </si>
  <si>
    <t>2460M62G02</t>
  </si>
  <si>
    <t>2460M62P02.000R</t>
  </si>
  <si>
    <t>2461M34P01</t>
  </si>
  <si>
    <t>2461M34P01.000R</t>
  </si>
  <si>
    <t>2461M37P01</t>
  </si>
  <si>
    <t>2461M37P01.000R</t>
  </si>
  <si>
    <t>2461M67P01</t>
  </si>
  <si>
    <t>2461M67P01.000R</t>
  </si>
  <si>
    <t>2461M68P01</t>
  </si>
  <si>
    <t>2461M68P01.000R</t>
  </si>
  <si>
    <t>2461M69P01</t>
  </si>
  <si>
    <t>2461M69P01.000R</t>
  </si>
  <si>
    <t>2461M74P01</t>
  </si>
  <si>
    <t>2461M74P01.000R</t>
  </si>
  <si>
    <t>2462M89G01</t>
  </si>
  <si>
    <t>2462M89G01.002R</t>
  </si>
  <si>
    <t>2462M90G01</t>
  </si>
  <si>
    <t>2462M90G01.002R</t>
  </si>
  <si>
    <t>2463M40G01</t>
  </si>
  <si>
    <t>2463M40P02.000R</t>
  </si>
  <si>
    <t>2463M40P01.000R</t>
  </si>
  <si>
    <t>2463M41P01</t>
  </si>
  <si>
    <t>2463M41P01.000R</t>
  </si>
  <si>
    <t>2463M41P02</t>
  </si>
  <si>
    <t>2463M41P02.000R</t>
  </si>
  <si>
    <t>2463M41P03</t>
  </si>
  <si>
    <t>2463M41P03.000R</t>
  </si>
  <si>
    <t>2463M41P04</t>
  </si>
  <si>
    <t>2463M41P04.000R</t>
  </si>
  <si>
    <t>2463M42P05</t>
  </si>
  <si>
    <t>2463M42P05.000R</t>
  </si>
  <si>
    <t>2463M42P06</t>
  </si>
  <si>
    <t>2463M42P06.000R</t>
  </si>
  <si>
    <t>2463M42P07</t>
  </si>
  <si>
    <t>2463M42P07.000R</t>
  </si>
  <si>
    <t>2463M42P08</t>
  </si>
  <si>
    <t>2463M42P08.000R</t>
  </si>
  <si>
    <t>2463M43P04</t>
  </si>
  <si>
    <t>2463M43P04.000R</t>
  </si>
  <si>
    <t>2463M43P05</t>
  </si>
  <si>
    <t>2463M43P05.000R</t>
  </si>
  <si>
    <t>2463M43P06</t>
  </si>
  <si>
    <t>2463M43P06.000R</t>
  </si>
  <si>
    <t>2463M44P05</t>
  </si>
  <si>
    <t>2463M44P05.000R</t>
  </si>
  <si>
    <t>2463M44P06</t>
  </si>
  <si>
    <t>2463M44P06.000R</t>
  </si>
  <si>
    <t>2463M44P07</t>
  </si>
  <si>
    <t>2463M44P07.000R</t>
  </si>
  <si>
    <t>2463M44P08</t>
  </si>
  <si>
    <t>2463M44P08.000R</t>
  </si>
  <si>
    <t>2464M25G02</t>
  </si>
  <si>
    <t>2464M25P04.005R</t>
  </si>
  <si>
    <t>2464M25P03.004R</t>
  </si>
  <si>
    <t>2464M37P01</t>
  </si>
  <si>
    <t>2464M37P01.000W</t>
  </si>
  <si>
    <t>2464M71G03</t>
  </si>
  <si>
    <t>2464M71G03.002R</t>
  </si>
  <si>
    <t>2464M72P01</t>
  </si>
  <si>
    <t>2464M72P01.000W</t>
  </si>
  <si>
    <t>2466M25P01</t>
  </si>
  <si>
    <t>2466M25P01.000W</t>
  </si>
  <si>
    <t>2466M97P01</t>
  </si>
  <si>
    <t>2466M97P01.000R</t>
  </si>
  <si>
    <t>2468M18G01</t>
  </si>
  <si>
    <t>2468M30P01</t>
  </si>
  <si>
    <t>2468M49P01</t>
  </si>
  <si>
    <t>2468M49P01.000R</t>
  </si>
  <si>
    <t>2468M78G04</t>
  </si>
  <si>
    <t>2468M78G04.002R</t>
  </si>
  <si>
    <t>2468M78G05</t>
  </si>
  <si>
    <t>4013726-336P02</t>
  </si>
  <si>
    <t>2468M79G01</t>
  </si>
  <si>
    <t>2468M79P01.000R</t>
  </si>
  <si>
    <t>2468M79P02.000R</t>
  </si>
  <si>
    <t>2468M80G01</t>
  </si>
  <si>
    <t>4013726-330P02</t>
  </si>
  <si>
    <t>2468M81G01</t>
  </si>
  <si>
    <t>4013726-331P02</t>
  </si>
  <si>
    <t>2468M82G01</t>
  </si>
  <si>
    <t>4013726-332P01</t>
  </si>
  <si>
    <t>2468M83G02</t>
  </si>
  <si>
    <t>4013726-333P01</t>
  </si>
  <si>
    <t>2468M84G02</t>
  </si>
  <si>
    <t>2468M84G02.002R</t>
  </si>
  <si>
    <t>2468M85G01</t>
  </si>
  <si>
    <t>2468M85G01.002R</t>
  </si>
  <si>
    <t>2469M73G01</t>
  </si>
  <si>
    <t>2469M73P01.002R</t>
  </si>
  <si>
    <t>2469M75P01</t>
  </si>
  <si>
    <t>2469M75P01.000R</t>
  </si>
  <si>
    <t>2474M19G01</t>
  </si>
  <si>
    <t>2474M19G01.002R</t>
  </si>
  <si>
    <t>2474M21G01</t>
  </si>
  <si>
    <t>2474M21G01.002R</t>
  </si>
  <si>
    <t>2474M22G01</t>
  </si>
  <si>
    <t>2474M22G01.002R</t>
  </si>
  <si>
    <t>2474M22G02</t>
  </si>
  <si>
    <t>2474M22G02.002R</t>
  </si>
  <si>
    <t>2474M22G03</t>
  </si>
  <si>
    <t>2474M22G03.002R</t>
  </si>
  <si>
    <t>2474M22G04</t>
  </si>
  <si>
    <t>2474M22G04.002R</t>
  </si>
  <si>
    <t>2474M23G02</t>
  </si>
  <si>
    <t>2474M23G02.002R</t>
  </si>
  <si>
    <t>2474M23G03</t>
  </si>
  <si>
    <t>2474M23G03.002R</t>
  </si>
  <si>
    <t>2474M23G04</t>
  </si>
  <si>
    <t>2474M23G04.002R</t>
  </si>
  <si>
    <t>2474M24G01</t>
  </si>
  <si>
    <t>2474M24G01.002R</t>
  </si>
  <si>
    <t>2474M24G02</t>
  </si>
  <si>
    <t>2474M24G02.002R</t>
  </si>
  <si>
    <t>2474M24G03</t>
  </si>
  <si>
    <t>2474M24G03.002R</t>
  </si>
  <si>
    <t>2474M24G04</t>
  </si>
  <si>
    <t>2474M24G04.002R</t>
  </si>
  <si>
    <t>2474M25G01</t>
  </si>
  <si>
    <t>2474M25G01.002R</t>
  </si>
  <si>
    <t>2474M25G02</t>
  </si>
  <si>
    <t>2474M25G02.002R</t>
  </si>
  <si>
    <t>2474M25G03</t>
  </si>
  <si>
    <t>2474M25G03.002R</t>
  </si>
  <si>
    <t>2474M25G04</t>
  </si>
  <si>
    <t>2474M25G04.002R</t>
  </si>
  <si>
    <t>4013522-470P04</t>
  </si>
  <si>
    <t>4013522-469P03</t>
  </si>
  <si>
    <t>2482M17P01</t>
  </si>
  <si>
    <t>2482M17P01.000R</t>
  </si>
  <si>
    <t>2482M28P02</t>
  </si>
  <si>
    <t>2482M28P02.000W</t>
  </si>
  <si>
    <t>2482M30P01</t>
  </si>
  <si>
    <t>2482M30P01.000R</t>
  </si>
  <si>
    <t>2482M31P01</t>
  </si>
  <si>
    <t>2482M31P01.000W</t>
  </si>
  <si>
    <t>2482M33G01</t>
  </si>
  <si>
    <t>2482M33P01.000R</t>
  </si>
  <si>
    <t>2482M33P02.000R</t>
  </si>
  <si>
    <t>2482M35G02</t>
  </si>
  <si>
    <t>2482M35P01.000R</t>
  </si>
  <si>
    <t>2482M35P03.000R</t>
  </si>
  <si>
    <t>2482M36G02</t>
  </si>
  <si>
    <t>2482M36G02.002R</t>
  </si>
  <si>
    <t>2500M47P01</t>
  </si>
  <si>
    <t>2500M47P01.000R</t>
  </si>
  <si>
    <t>2521M04G04</t>
  </si>
  <si>
    <t>2521M04P07.000C</t>
  </si>
  <si>
    <t>2521M04P08.000R</t>
  </si>
  <si>
    <t>2521M40P02</t>
  </si>
  <si>
    <t>2521M40P02.000R</t>
  </si>
  <si>
    <t>2521M45G01</t>
  </si>
  <si>
    <t>2521M45P01.000R</t>
  </si>
  <si>
    <t>2521M45P02.000R</t>
  </si>
  <si>
    <t>2521M46P01</t>
  </si>
  <si>
    <t>2521M46P01.000R</t>
  </si>
  <si>
    <t>2521M47G03</t>
  </si>
  <si>
    <t>2521M47P02.000R</t>
  </si>
  <si>
    <t xml:space="preserve">2521M47P03.000W </t>
  </si>
  <si>
    <t>2521M48G01</t>
  </si>
  <si>
    <t>2521M48P01.000R</t>
  </si>
  <si>
    <t>2521M49P01</t>
  </si>
  <si>
    <t>2521M49P01.000R</t>
  </si>
  <si>
    <t>2521M52G01</t>
  </si>
  <si>
    <t>2521M52P01.000R</t>
  </si>
  <si>
    <t>2521M52P02.000R</t>
  </si>
  <si>
    <t>2541M81G01</t>
  </si>
  <si>
    <t>2541M81G01.002R</t>
  </si>
  <si>
    <t>2541M82P01</t>
  </si>
  <si>
    <t>2541M82P01.000W</t>
  </si>
  <si>
    <t>2542M43P01.000R</t>
  </si>
  <si>
    <t>2542M53P01</t>
  </si>
  <si>
    <t>2542M53P01.000R</t>
  </si>
  <si>
    <t>2542M54G01</t>
  </si>
  <si>
    <t>2542M54P01.000R</t>
  </si>
  <si>
    <t>2542M81P01</t>
  </si>
  <si>
    <t>2542M81P01.000R</t>
  </si>
  <si>
    <t>2542M94P01</t>
  </si>
  <si>
    <t>2542M94P01.000R</t>
  </si>
  <si>
    <t>2545M03P01</t>
  </si>
  <si>
    <t>2545M03P01.000R</t>
  </si>
  <si>
    <t>2547M00P01</t>
  </si>
  <si>
    <t>2547M00P01.000W</t>
  </si>
  <si>
    <t>2547M07P01</t>
  </si>
  <si>
    <t>2547M07P01.000R</t>
  </si>
  <si>
    <t>2547M12P01</t>
  </si>
  <si>
    <t>2547M12P01.000R</t>
  </si>
  <si>
    <t>2548M11G05</t>
  </si>
  <si>
    <t>2548M11G05.002C</t>
  </si>
  <si>
    <t>2548M11G05.003R</t>
  </si>
  <si>
    <t>4013728-259P01</t>
  </si>
  <si>
    <t>4013733-958P01</t>
  </si>
  <si>
    <t>2548M29P02</t>
  </si>
  <si>
    <t>2548M29P02.000R</t>
  </si>
  <si>
    <t>2548M31G01</t>
  </si>
  <si>
    <t>4013725-407P01</t>
  </si>
  <si>
    <t>4013704-689P01</t>
  </si>
  <si>
    <t>2548M34P01</t>
  </si>
  <si>
    <t>2548M34P01.000R</t>
  </si>
  <si>
    <t>2551M46P01</t>
  </si>
  <si>
    <t>2551M46P01.000W</t>
  </si>
  <si>
    <t>2551M95G01</t>
  </si>
  <si>
    <t>2551M95G01.002R</t>
  </si>
  <si>
    <t>2551M96G01</t>
  </si>
  <si>
    <t>2551M96G01.002R</t>
  </si>
  <si>
    <t>2551M97G01</t>
  </si>
  <si>
    <t>2551M97G01.002R</t>
  </si>
  <si>
    <t>2551M97G01 /  2564M05G01</t>
  </si>
  <si>
    <t>4013726-332P03</t>
  </si>
  <si>
    <t>2551M98G02</t>
  </si>
  <si>
    <t>2551M98G02.002R</t>
  </si>
  <si>
    <t>2552M01G01  2468M16G01</t>
  </si>
  <si>
    <t>2468M26P01</t>
  </si>
  <si>
    <t>2552M03G01</t>
  </si>
  <si>
    <t>2468M30P02</t>
  </si>
  <si>
    <t>2552M30G01</t>
  </si>
  <si>
    <t>2552M30G01.003R</t>
  </si>
  <si>
    <t>2552M30G01.002R</t>
  </si>
  <si>
    <t>2552M31P01</t>
  </si>
  <si>
    <t>2552M31P01.000R</t>
  </si>
  <si>
    <t>2552M32P01</t>
  </si>
  <si>
    <t>2552M32P01.000R</t>
  </si>
  <si>
    <t>2552M33P01</t>
  </si>
  <si>
    <t>2552M33P01.000R</t>
  </si>
  <si>
    <t>2552M34P01</t>
  </si>
  <si>
    <t>2552M34P01.000R</t>
  </si>
  <si>
    <t>2552M42G05</t>
  </si>
  <si>
    <t>2552M42P05.002C</t>
  </si>
  <si>
    <t>2552M49G02</t>
  </si>
  <si>
    <t>2552M49G02.002R</t>
  </si>
  <si>
    <t>2552M50G04</t>
  </si>
  <si>
    <t>2552M50G04.002R</t>
  </si>
  <si>
    <t>4013726-337P03</t>
  </si>
  <si>
    <t>4013726-338P02</t>
  </si>
  <si>
    <t xml:space="preserve">2554M83P01 </t>
  </si>
  <si>
    <t>2554M83P01.000R</t>
  </si>
  <si>
    <t>2555M49G04</t>
  </si>
  <si>
    <t>2555M49G04.004R</t>
  </si>
  <si>
    <t>2555M49G04.003R</t>
  </si>
  <si>
    <t>2564M03G01  - 2468M80G01</t>
  </si>
  <si>
    <t>2564M03G01.002R</t>
  </si>
  <si>
    <t>4013726-330P04</t>
  </si>
  <si>
    <t>2564M04G01.002R</t>
  </si>
  <si>
    <t>2564M06G01</t>
  </si>
  <si>
    <t>2564M06G01.002R</t>
  </si>
  <si>
    <t>4013726-333P02</t>
  </si>
  <si>
    <t>2594M65P01</t>
  </si>
  <si>
    <t>2594M65P01.000R</t>
  </si>
  <si>
    <t>2596M81G02</t>
  </si>
  <si>
    <t>2596M81P03.000R</t>
  </si>
  <si>
    <t>2596M81P01.000W</t>
  </si>
  <si>
    <t>2596M82G01</t>
  </si>
  <si>
    <t>2596M82G01.002R</t>
  </si>
  <si>
    <t>2596M86G01.002R</t>
  </si>
  <si>
    <t>2609M10G01</t>
  </si>
  <si>
    <t>D2609M11P01</t>
  </si>
  <si>
    <t>D2609M12P01</t>
  </si>
  <si>
    <t>D2462M22P02</t>
  </si>
  <si>
    <t>D2462M23P01</t>
  </si>
  <si>
    <t>D2462M23P02</t>
  </si>
  <si>
    <t>D2462M22P03</t>
  </si>
  <si>
    <t>D2462M26P02</t>
  </si>
  <si>
    <t>D2462M26P03</t>
  </si>
  <si>
    <t>D2462M27P02</t>
  </si>
  <si>
    <t>D2462M27P03</t>
  </si>
  <si>
    <t>2611M10G01</t>
  </si>
  <si>
    <t>D2611M11P01</t>
  </si>
  <si>
    <t>D2611M12P01</t>
  </si>
  <si>
    <t>D2559M23P01</t>
  </si>
  <si>
    <t>D2559M22P02</t>
  </si>
  <si>
    <t>D2559M23P02</t>
  </si>
  <si>
    <t>D2559M26P02</t>
  </si>
  <si>
    <t>D2559M26P03</t>
  </si>
  <si>
    <t>D2559M49P02</t>
  </si>
  <si>
    <t>2629M62G01</t>
  </si>
  <si>
    <t>2629M62P01.000C</t>
  </si>
  <si>
    <t>B&amp;F</t>
  </si>
  <si>
    <t>2474M23G01.002R</t>
  </si>
  <si>
    <t>Alcoa Rancho Cucamonga</t>
  </si>
  <si>
    <t>Carlton Forge</t>
  </si>
  <si>
    <t>Wyman Mountaintop</t>
  </si>
  <si>
    <t>Alcoa Rochester</t>
  </si>
  <si>
    <t>Alcoa China</t>
  </si>
  <si>
    <t>GATD</t>
  </si>
  <si>
    <t>Welded Ring Products</t>
  </si>
  <si>
    <t>Alcoa Fontana</t>
  </si>
  <si>
    <t>FRISA</t>
  </si>
  <si>
    <t>Alcoa Savannah</t>
  </si>
  <si>
    <t xml:space="preserve">Nomenclature </t>
  </si>
  <si>
    <t xml:space="preserve">Current Supplier </t>
  </si>
  <si>
    <t xml:space="preserve">Current Price </t>
  </si>
  <si>
    <t>CASE, STAGE 7</t>
  </si>
  <si>
    <t xml:space="preserve">Schlosser </t>
  </si>
  <si>
    <t>RING, RETAINER</t>
  </si>
  <si>
    <t>MATTCO</t>
  </si>
  <si>
    <t>Inner Liner Aft Ring</t>
  </si>
  <si>
    <t>Inner Liner Fwd Ring</t>
  </si>
  <si>
    <t>Outer Liner Fwd Ring</t>
  </si>
  <si>
    <t>Outer Liner Aft Ring</t>
  </si>
  <si>
    <t xml:space="preserve">Monroe </t>
  </si>
  <si>
    <t>Outer Baffle Aft Ring</t>
  </si>
  <si>
    <t>Jet Products</t>
  </si>
  <si>
    <t>Outer Baffle Fwd Ring</t>
  </si>
  <si>
    <t>Inner Baffle Aft Ring</t>
  </si>
  <si>
    <t>Inner Baffle Fwd Baffle</t>
  </si>
  <si>
    <t>Domeplate</t>
  </si>
  <si>
    <t>Outer Support</t>
  </si>
  <si>
    <t>Fwd Outer Support</t>
  </si>
  <si>
    <t>SEAL, STA-CDP</t>
  </si>
  <si>
    <t>SEAL, STA-HPT FOS</t>
  </si>
  <si>
    <t>SEAL, TRANS-DUCT</t>
  </si>
  <si>
    <t xml:space="preserve">Firth </t>
  </si>
  <si>
    <t>SEAL, HPT</t>
  </si>
  <si>
    <t>FWD INNER SEAL</t>
  </si>
  <si>
    <t>PLATE,BACKING</t>
  </si>
  <si>
    <t>SEAL,PLATE-FW</t>
  </si>
  <si>
    <t>SUPPORT</t>
  </si>
  <si>
    <t>SEAL, PRESSURE BALANCE</t>
  </si>
  <si>
    <t>NUT, LOCKING</t>
  </si>
  <si>
    <t>CASE</t>
  </si>
  <si>
    <t>CASE,WISHBONE</t>
  </si>
  <si>
    <t>CarltonForge</t>
  </si>
  <si>
    <t>RING,ACTG</t>
  </si>
  <si>
    <t>IGVRING LOWER</t>
  </si>
  <si>
    <t>SHROUD, IGV</t>
  </si>
  <si>
    <t>SHRD,CMPRSTR-S1</t>
  </si>
  <si>
    <t>SHRD,CMSTR-S2</t>
  </si>
  <si>
    <t>SHRD,CMSTR-S3</t>
  </si>
  <si>
    <t>SHRD,CMSTR-S4</t>
  </si>
  <si>
    <t>CASE, HPT</t>
  </si>
  <si>
    <t>CASE, HPC</t>
  </si>
  <si>
    <t>RING, SEG, IGV</t>
  </si>
  <si>
    <t>RING, SEG, STG 1</t>
  </si>
  <si>
    <t>RING, SEG, STG2</t>
  </si>
  <si>
    <t>RING, SEG, STG 3</t>
  </si>
  <si>
    <t>RING, SEG, STG 4</t>
  </si>
  <si>
    <t>RING,ACTG,STG 1 UPPER</t>
  </si>
  <si>
    <t>Firth</t>
  </si>
  <si>
    <t>RING,ACTG,STG 1 LOWER</t>
  </si>
  <si>
    <t>OGV Diffuser</t>
  </si>
  <si>
    <t>HANGER, FWD</t>
  </si>
  <si>
    <t>FINS</t>
  </si>
  <si>
    <t>OGV DIFFUSER</t>
  </si>
  <si>
    <t>CASE, AFT INNER, STG 5</t>
  </si>
  <si>
    <t>CASE, AFT INNER, STG 5-6</t>
  </si>
  <si>
    <t>Forged Metals</t>
  </si>
  <si>
    <t>CASE, AFT INNER, STG 6-7</t>
  </si>
  <si>
    <t>CASE, AFT INNER, STG 7</t>
  </si>
  <si>
    <t>SHRD,HPC,IGV</t>
  </si>
  <si>
    <t>CASE, AFT INNER, STG 8</t>
  </si>
  <si>
    <t>CASE, AFT INNER, STG 8-9</t>
  </si>
  <si>
    <t>PLATE</t>
  </si>
  <si>
    <t>SEAL,STA,AIRB</t>
  </si>
  <si>
    <t>SEAL,STA.AIRB</t>
  </si>
  <si>
    <t>RETAINER, HPT</t>
  </si>
  <si>
    <t>SHEILD, HEAT - COMBUSTOR CASE</t>
  </si>
  <si>
    <t>DAMPER, AFT</t>
  </si>
  <si>
    <t>DAMPER, MIDSEAL</t>
  </si>
  <si>
    <t>NUT, ROUND, OUTER - BALL BEARING NU</t>
  </si>
  <si>
    <t>GMTC</t>
  </si>
  <si>
    <t>HPT CASE</t>
  </si>
  <si>
    <t>RETAINER, AFT - HIGH PRESSURE TURBI</t>
  </si>
  <si>
    <t>NUT PLAIN, ROUND -NUMBER 3 BALL BEA</t>
  </si>
  <si>
    <t>RING, RETAINING - KEYED</t>
  </si>
  <si>
    <t>SEAL, ROTATING, OIL-NUMBER 4 BEARIN</t>
  </si>
  <si>
    <t>SEAL, STATIONARY, OIL-NUMBER 4 BEAR</t>
  </si>
  <si>
    <t>RING, RETAINER - HIGH PRESSURE TURB</t>
  </si>
  <si>
    <t>NUT, COUPLING - HPT ROTOR</t>
  </si>
  <si>
    <t>CASE, COMBUSTOR</t>
  </si>
  <si>
    <t>NUT, COUPLING HPT ROTOR</t>
  </si>
  <si>
    <t xml:space="preserve">Blisk, Aft Arm, Cmpressor Rotor </t>
  </si>
  <si>
    <t>Spool, Arm Aft Cmpressor Rotor</t>
  </si>
  <si>
    <t>Flange, Aft TCF</t>
  </si>
  <si>
    <t>Flange, Fwd TCF</t>
  </si>
  <si>
    <t xml:space="preserve">Impingement Ring </t>
  </si>
  <si>
    <t xml:space="preserve">FWD HANGER </t>
  </si>
  <si>
    <t>SHROUD, COMPRESSOR STATOR- STAGE 1</t>
  </si>
  <si>
    <t>BAR</t>
  </si>
  <si>
    <t>SHROUD, COMPRESSOR STATOR- STAGE 2</t>
  </si>
  <si>
    <t>SHROUD, COMPRESSOR STATOR- STAGE 3</t>
  </si>
  <si>
    <t>SHROUD, COMPRESSOR STATOR- STAGE 4</t>
  </si>
  <si>
    <t xml:space="preserve">HOUSING, BEARING - NUMBER 3 BALL &amp; </t>
  </si>
  <si>
    <t>LARSON</t>
  </si>
  <si>
    <t>CASE, COMPRESSOR STATOR - AFT INNER</t>
  </si>
  <si>
    <t>RETAINER, TRANSITION DUCT</t>
  </si>
  <si>
    <t>C-CLIP, SHROUD HIGH PRESSURE TURBIN</t>
  </si>
  <si>
    <t xml:space="preserve">Larson </t>
  </si>
  <si>
    <t>SEAL, STATIONARY - HIGH PRESSURE TU</t>
  </si>
  <si>
    <t>SEAL, STATIONARY- HPT STATOR</t>
  </si>
  <si>
    <t>SEAL, INNER- FORWARD, TRANSITION DU</t>
  </si>
  <si>
    <t>PLATE, BACKING- AFT</t>
  </si>
  <si>
    <t>PLATE, BACKING- FORWARD</t>
  </si>
  <si>
    <t>SEAL, CDP-STATOR</t>
  </si>
  <si>
    <t>C-CLIP, SHROUD HIGH PRESSRE TURBINE</t>
  </si>
  <si>
    <t>CASE, EXTENSION COMPRESSOR STATOR -</t>
  </si>
  <si>
    <t>DAMPER, AFT HIGH PRESSURE TURBINE R</t>
  </si>
  <si>
    <t>SCREEN, WINDAGE- NUMBER 4R BEARING</t>
  </si>
  <si>
    <t>NUT, LOCKING - NUMBER 3 BEARINGS</t>
  </si>
  <si>
    <t xml:space="preserve">CASE, EXTENSION, COMPRESSOR STATOR </t>
  </si>
  <si>
    <t>Schlosser</t>
  </si>
  <si>
    <t xml:space="preserve">TCF </t>
  </si>
  <si>
    <t xml:space="preserve">Bearing Housing </t>
  </si>
  <si>
    <t>TCF Seal, Transition Duct Inner</t>
  </si>
  <si>
    <t xml:space="preserve">Alcoa Fontana </t>
  </si>
  <si>
    <t>TCF Seal, Transition Duct Outer</t>
  </si>
  <si>
    <t xml:space="preserve">YOY </t>
  </si>
  <si>
    <t>Mat. Type</t>
  </si>
  <si>
    <t>I718</t>
  </si>
  <si>
    <t>HS188</t>
  </si>
  <si>
    <t>I718+</t>
  </si>
  <si>
    <t>I909</t>
  </si>
  <si>
    <t>GTD222</t>
  </si>
  <si>
    <t>R41</t>
  </si>
  <si>
    <t>I783</t>
  </si>
  <si>
    <t>17-4PH</t>
  </si>
  <si>
    <t>Al</t>
  </si>
  <si>
    <t>Ti 6-4</t>
  </si>
  <si>
    <t>M152</t>
  </si>
  <si>
    <t>15-5PH</t>
  </si>
  <si>
    <t>IN750</t>
  </si>
  <si>
    <t>4340</t>
  </si>
  <si>
    <t>A286</t>
  </si>
  <si>
    <t>Inco718-PQ DM</t>
  </si>
  <si>
    <t>I718 PQ</t>
  </si>
  <si>
    <t>Ti-6242</t>
  </si>
  <si>
    <t>HastX</t>
  </si>
  <si>
    <t>AL 2219</t>
  </si>
  <si>
    <t>X-750</t>
  </si>
  <si>
    <t>410 Stainless</t>
  </si>
  <si>
    <t>Inco 718</t>
  </si>
  <si>
    <t>Rene 41</t>
  </si>
  <si>
    <t>Indirect PA</t>
  </si>
  <si>
    <t>Shape Completed</t>
  </si>
  <si>
    <t>LEAP A/C</t>
  </si>
  <si>
    <t>Leap-1B</t>
  </si>
  <si>
    <t>LEAP-1B</t>
  </si>
  <si>
    <t>Leap-1B/ AC</t>
  </si>
  <si>
    <t>Leap-AC</t>
  </si>
  <si>
    <t>Leap AC</t>
  </si>
  <si>
    <t>EP</t>
  </si>
  <si>
    <t xml:space="preserve">FAST </t>
  </si>
  <si>
    <t>GE Suzhou</t>
  </si>
  <si>
    <t>Vertechs</t>
  </si>
  <si>
    <t xml:space="preserve">Xian </t>
  </si>
  <si>
    <t xml:space="preserve">UEC Poland </t>
  </si>
  <si>
    <t xml:space="preserve">Liyang </t>
  </si>
  <si>
    <t xml:space="preserve">Sun Country </t>
  </si>
  <si>
    <t xml:space="preserve">Aerocison - Chester </t>
  </si>
  <si>
    <t>Paradigm Tempe</t>
  </si>
  <si>
    <t xml:space="preserve">EMI </t>
  </si>
  <si>
    <t>Sam Suzhou</t>
  </si>
  <si>
    <t xml:space="preserve">B&amp;F </t>
  </si>
  <si>
    <t xml:space="preserve">PCC WB </t>
  </si>
  <si>
    <t xml:space="preserve">Liming </t>
  </si>
  <si>
    <t xml:space="preserve">Chaheng </t>
  </si>
  <si>
    <t xml:space="preserve">Avalon </t>
  </si>
  <si>
    <t xml:space="preserve">Paradigm Malden </t>
  </si>
  <si>
    <t xml:space="preserve">Samsung </t>
  </si>
  <si>
    <t xml:space="preserve">GE Suzhou </t>
  </si>
  <si>
    <t xml:space="preserve">Moeller </t>
  </si>
  <si>
    <t xml:space="preserve">Space-Craft </t>
  </si>
  <si>
    <t xml:space="preserve">Barnes Singapore </t>
  </si>
  <si>
    <t xml:space="preserve">EGAT </t>
  </si>
  <si>
    <t xml:space="preserve">Fast </t>
  </si>
  <si>
    <t xml:space="preserve">McMellon </t>
  </si>
  <si>
    <t xml:space="preserve">Numet </t>
  </si>
  <si>
    <t xml:space="preserve">Truiumph - SanD </t>
  </si>
  <si>
    <t xml:space="preserve">Triumph- SanD </t>
  </si>
  <si>
    <t xml:space="preserve">Vertechs </t>
  </si>
  <si>
    <t>GKN Cin</t>
  </si>
  <si>
    <t>TECT SF</t>
  </si>
  <si>
    <t xml:space="preserve">Ketema </t>
  </si>
  <si>
    <t>Gentz</t>
  </si>
  <si>
    <t>Triumph SanD</t>
  </si>
  <si>
    <t>Fast</t>
  </si>
  <si>
    <t xml:space="preserve">TEI </t>
  </si>
  <si>
    <t>2542M43P01(P02)</t>
  </si>
  <si>
    <t>B&amp;E</t>
  </si>
  <si>
    <t>FAST</t>
  </si>
  <si>
    <t>Paradigm Malden</t>
  </si>
  <si>
    <t>EGAT</t>
  </si>
  <si>
    <t xml:space="preserve">AIDC </t>
  </si>
  <si>
    <t>PAS Tech</t>
  </si>
  <si>
    <t xml:space="preserve">TECT SF </t>
  </si>
  <si>
    <t>Avalon</t>
  </si>
  <si>
    <t>Barnes Singapore</t>
  </si>
  <si>
    <t xml:space="preserve">Avitron </t>
  </si>
  <si>
    <t>2552M51G04(G06)</t>
  </si>
  <si>
    <t xml:space="preserve">Satellite </t>
  </si>
  <si>
    <t>Aerocision - Chester</t>
  </si>
  <si>
    <t xml:space="preserve"> 2468M80G01</t>
  </si>
  <si>
    <t>2551M96G02</t>
  </si>
  <si>
    <t xml:space="preserve">Birken </t>
  </si>
  <si>
    <t>2474M23G01</t>
  </si>
  <si>
    <t xml:space="preserve">Terre Haute </t>
  </si>
  <si>
    <t xml:space="preserve">West Jeff </t>
  </si>
  <si>
    <t xml:space="preserve">EMO -Direct </t>
  </si>
  <si>
    <t xml:space="preserve">notes </t>
  </si>
  <si>
    <t xml:space="preserve">Xian needs heat treat done @ supplier. </t>
  </si>
  <si>
    <t xml:space="preserve">Triumph </t>
  </si>
  <si>
    <t>AVIO</t>
  </si>
  <si>
    <t xml:space="preserve">Jean Gallay </t>
  </si>
  <si>
    <t>DELETE</t>
  </si>
  <si>
    <t>Paradigm</t>
  </si>
  <si>
    <t xml:space="preserve">FAMAT </t>
  </si>
  <si>
    <t xml:space="preserve">DELETE </t>
  </si>
  <si>
    <t xml:space="preserve">M52 Now </t>
  </si>
  <si>
    <t xml:space="preserve">2548M16G01  </t>
  </si>
  <si>
    <t>LEAP-1A</t>
  </si>
  <si>
    <t xml:space="preserve">Delete </t>
  </si>
  <si>
    <t>2551M97</t>
  </si>
  <si>
    <t>2468M80</t>
  </si>
  <si>
    <t>2468M83</t>
  </si>
  <si>
    <t>2596M86G01(will be M89)</t>
  </si>
  <si>
    <t>Change</t>
  </si>
  <si>
    <t xml:space="preserve">EGAT  </t>
  </si>
  <si>
    <t>Alcoa</t>
  </si>
  <si>
    <t>10% - Carlton - 40% Alcoa</t>
  </si>
  <si>
    <t xml:space="preserve">60% Alcoa 15% Wyman </t>
  </si>
  <si>
    <t xml:space="preserve">25% Wyman </t>
  </si>
  <si>
    <t>20% GATD / 30% Carlton</t>
  </si>
  <si>
    <t>50% Carlton</t>
  </si>
  <si>
    <t>Carlton 50%</t>
  </si>
  <si>
    <t>Alcoa 50%</t>
  </si>
  <si>
    <t>30% Alcoa / 20% Carlton</t>
  </si>
  <si>
    <t>50% Alcoa</t>
  </si>
  <si>
    <t xml:space="preserve">60% Alcoa   </t>
  </si>
  <si>
    <t xml:space="preserve">40% Carlton </t>
  </si>
  <si>
    <t xml:space="preserve">30% GATD </t>
  </si>
  <si>
    <t xml:space="preserve">70% Alcoa </t>
  </si>
  <si>
    <t>GATD 50%</t>
  </si>
  <si>
    <t xml:space="preserve">30%  Alcoa / 20% GATD </t>
  </si>
  <si>
    <t xml:space="preserve">50% Alcoa </t>
  </si>
  <si>
    <t xml:space="preserve">50% GATD </t>
  </si>
  <si>
    <t>Welded 50%</t>
  </si>
  <si>
    <t>Frisa 30%</t>
  </si>
  <si>
    <t>Carlton 30%</t>
  </si>
  <si>
    <t xml:space="preserve">Carlton 45%  5% GATD </t>
  </si>
  <si>
    <t xml:space="preserve">Frisa 25% </t>
  </si>
  <si>
    <t xml:space="preserve">60% Alcoa 15% Welded </t>
  </si>
  <si>
    <t>25% Welded</t>
  </si>
  <si>
    <t>Alcoa 30%</t>
  </si>
  <si>
    <t>Alcoa 20% / 50% Welded</t>
  </si>
  <si>
    <t>Alcoa 70%</t>
  </si>
  <si>
    <t>Alcoa 30% GATD 20%</t>
  </si>
  <si>
    <t>Alcoa 25%</t>
  </si>
  <si>
    <t>Alcoa 20%  GATD 5%</t>
  </si>
  <si>
    <t>Alcoa 45%</t>
  </si>
  <si>
    <t xml:space="preserve"> </t>
  </si>
  <si>
    <t>Carlton 40% Frisa 10%</t>
  </si>
  <si>
    <t>Carlton 25%</t>
  </si>
  <si>
    <t>Alcoa 10% Carlton 15%</t>
  </si>
  <si>
    <t>GATD 25%</t>
  </si>
  <si>
    <t xml:space="preserve">Alcoa 70% </t>
  </si>
  <si>
    <t>FAST  30%</t>
  </si>
  <si>
    <t>2468M97P01</t>
  </si>
  <si>
    <t>2468M97P01.000R</t>
  </si>
  <si>
    <t>STG 4 SHROUD LEAP X</t>
  </si>
  <si>
    <t>2468M97P02</t>
  </si>
  <si>
    <t>2468M97P03</t>
  </si>
  <si>
    <t>2468M97P04</t>
  </si>
  <si>
    <t>2468M97P05</t>
  </si>
  <si>
    <t>2468M97P06</t>
  </si>
  <si>
    <t>ADD</t>
  </si>
  <si>
    <t xml:space="preserve">Alcoa </t>
  </si>
  <si>
    <t>Spacecraft</t>
  </si>
  <si>
    <t xml:space="preserve">Metro Machine </t>
  </si>
  <si>
    <t>Welded 30%</t>
  </si>
  <si>
    <t>MTTP 70%</t>
  </si>
  <si>
    <t xml:space="preserve">Alcoa 50% </t>
  </si>
  <si>
    <t xml:space="preserve">Triumph - SanD </t>
  </si>
  <si>
    <t>Alcoa 20% / Carlton 30%</t>
  </si>
  <si>
    <t>Alcoa 20% / FRISA 30%</t>
  </si>
  <si>
    <t xml:space="preserve">10% Carlton 30%Alcoa </t>
  </si>
  <si>
    <t>Alcoa 35%</t>
  </si>
  <si>
    <t>Need forging drawing</t>
  </si>
  <si>
    <t>FRISA 10% Carlton 40%</t>
  </si>
  <si>
    <t>Carlton 20%</t>
  </si>
  <si>
    <t xml:space="preserve">50% Carlton </t>
  </si>
  <si>
    <t>GATD 10% Alcoa 20%</t>
  </si>
  <si>
    <t>Alcoa 40%</t>
  </si>
  <si>
    <t>Carlton 40%</t>
  </si>
  <si>
    <t>GATD 10%  / Carlton 40%</t>
  </si>
  <si>
    <t>MTTP 50%</t>
  </si>
  <si>
    <t xml:space="preserve">Carlton 40% </t>
  </si>
  <si>
    <t>Carlton 20% FRISA 10%</t>
  </si>
  <si>
    <t>Alcoa 55%</t>
  </si>
  <si>
    <t>Alcoa 15% GATD 30%</t>
  </si>
  <si>
    <t>Alcoa 75%</t>
  </si>
  <si>
    <t>FRISA 25%</t>
  </si>
  <si>
    <t>GATD 30% Alcoa 30%</t>
  </si>
  <si>
    <t>GATD 10% Alcoa 25%</t>
  </si>
  <si>
    <t>Carlton 15% Alcoa 20%</t>
  </si>
  <si>
    <t>Alcoa 15% Carlton 10%</t>
  </si>
  <si>
    <t>Alcoa 20% MTTP 30%</t>
  </si>
  <si>
    <t>DELETE - BAR</t>
  </si>
  <si>
    <t xml:space="preserve">Carlton 25% </t>
  </si>
  <si>
    <t>Carlton</t>
  </si>
  <si>
    <t>FRISA 23%</t>
  </si>
  <si>
    <t>Alcoa 12%</t>
  </si>
  <si>
    <t xml:space="preserve">Carlton 40% FRISA 10% </t>
  </si>
  <si>
    <t>Welded 70%</t>
  </si>
  <si>
    <t>Wyman 30%</t>
  </si>
  <si>
    <t>Carlton 35%</t>
  </si>
  <si>
    <t>Alcoa 30% GATD 10%</t>
  </si>
  <si>
    <t>Welded 25%</t>
  </si>
  <si>
    <t xml:space="preserve">Welded 25% </t>
  </si>
  <si>
    <t>Alcoa 60%</t>
  </si>
  <si>
    <t>MTTP 30%</t>
  </si>
  <si>
    <t>Carlton 30% Alcoa 20%</t>
  </si>
  <si>
    <t>Carlton 40% Alcoa 10%</t>
  </si>
  <si>
    <t>GATD 20% Alcoa 20%</t>
  </si>
  <si>
    <t>GATD 40% Alcoa 10%</t>
  </si>
  <si>
    <t xml:space="preserve">Finished Part L (+.010" Tol.) </t>
  </si>
  <si>
    <t xml:space="preserve">Finished Part ID (-.005" Tol.) </t>
  </si>
  <si>
    <t xml:space="preserve">Finished Part OD (+.005 Tol.) </t>
  </si>
  <si>
    <t xml:space="preserve">Material  Name </t>
  </si>
  <si>
    <t>Material Spec/Class</t>
  </si>
  <si>
    <t xml:space="preserve">Drawing/Contour </t>
  </si>
  <si>
    <t xml:space="preserve">Contour </t>
  </si>
  <si>
    <t>Updated percentages</t>
  </si>
  <si>
    <t>MTTP 40%</t>
  </si>
  <si>
    <t>Alcoa 20% Carlton 15%</t>
  </si>
  <si>
    <t xml:space="preserve">QPE </t>
  </si>
  <si>
    <t>Proposed percentages</t>
  </si>
  <si>
    <t xml:space="preserve">GATD 30%   </t>
  </si>
  <si>
    <t xml:space="preserve">30% Carlton </t>
  </si>
  <si>
    <t>Carlton 10%</t>
  </si>
  <si>
    <t xml:space="preserve">Alcoa 35% </t>
  </si>
  <si>
    <t>Alcoa  15%</t>
  </si>
  <si>
    <t>alcoa 70%</t>
  </si>
  <si>
    <t>GATD 30%</t>
  </si>
  <si>
    <t>2482M11G01 / 2490M99G04</t>
  </si>
  <si>
    <t xml:space="preserve">Barnes   </t>
  </si>
  <si>
    <t xml:space="preserve">Barnes </t>
  </si>
  <si>
    <t xml:space="preserve">Declined </t>
  </si>
  <si>
    <t>2551M97G01.002R  / 4013726-332P03</t>
  </si>
  <si>
    <t xml:space="preserve">1=6 </t>
  </si>
  <si>
    <t>2521M30P01</t>
  </si>
  <si>
    <t>2521M31P01</t>
  </si>
  <si>
    <t>2521M30P01.000R</t>
  </si>
  <si>
    <t>2521M31P01.000R</t>
  </si>
  <si>
    <t xml:space="preserve">30% Alcoa / 20 % Alcoa Rochester </t>
  </si>
  <si>
    <t>New %</t>
  </si>
  <si>
    <t>Old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</si>
</sst>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\(&quot;$&quot;#,##0.00\)"/>
    <numFmt numFmtId="165" formatCode="&quot;$&quot;#,##0;\(&quot;$&quot;#,##0\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8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4" xfId="0" applyFont="1" applyBorder="1"/>
    <xf numFmtId="0" fontId="0" fillId="5" borderId="2" xfId="0" applyFill="1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/>
    <xf numFmtId="0" fontId="0" fillId="5" borderId="0" xfId="0" applyFill="1"/>
    <xf numFmtId="0" fontId="1" fillId="0" borderId="5" xfId="0" applyFont="1" applyBorder="1"/>
    <xf numFmtId="0" fontId="0" fillId="0" borderId="6" xfId="0" applyBorder="1"/>
    <xf numFmtId="0" fontId="0" fillId="5" borderId="8" xfId="0" applyFill="1" applyBorder="1"/>
    <xf numFmtId="0" fontId="0" fillId="5" borderId="9" xfId="0" applyFill="1" applyBorder="1"/>
    <xf numFmtId="9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4" borderId="2" xfId="0" applyFill="1" applyBorder="1"/>
    <xf numFmtId="0" fontId="0" fillId="4" borderId="1" xfId="0" applyFill="1" applyBorder="1"/>
    <xf numFmtId="0" fontId="2" fillId="0" borderId="1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64" fontId="2" fillId="0" borderId="2" xfId="1" applyNumberFormat="1" applyFont="1" applyFill="1" applyBorder="1" applyAlignment="1">
      <alignment horizontal="left" wrapText="1"/>
    </xf>
    <xf numFmtId="9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wrapText="1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9" fontId="0" fillId="0" borderId="1" xfId="0" applyNumberFormat="1" applyBorder="1"/>
    <xf numFmtId="0" fontId="0" fillId="0" borderId="0" xfId="0"/>
    <xf numFmtId="0" fontId="2" fillId="3" borderId="1" xfId="1" applyFont="1" applyFill="1" applyBorder="1" applyAlignment="1">
      <alignment wrapText="1"/>
    </xf>
    <xf numFmtId="0" fontId="0" fillId="2" borderId="1" xfId="0" applyFill="1" applyBorder="1"/>
    <xf numFmtId="9" fontId="0" fillId="2" borderId="1" xfId="0" applyNumberFormat="1" applyFill="1" applyBorder="1"/>
    <xf numFmtId="0" fontId="0" fillId="8" borderId="1" xfId="0" applyFill="1" applyBorder="1"/>
    <xf numFmtId="9" fontId="0" fillId="8" borderId="1" xfId="0" applyNumberFormat="1" applyFill="1" applyBorder="1"/>
    <xf numFmtId="0" fontId="2" fillId="9" borderId="1" xfId="1" applyFont="1" applyFill="1" applyBorder="1" applyAlignment="1">
      <alignment wrapText="1"/>
    </xf>
    <xf numFmtId="0" fontId="2" fillId="9" borderId="1" xfId="1" applyFont="1" applyFill="1" applyBorder="1" applyAlignment="1">
      <alignment horizontal="right" wrapText="1"/>
    </xf>
    <xf numFmtId="0" fontId="0" fillId="0" borderId="10" xfId="0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5" fontId="0" fillId="0" borderId="2" xfId="0" applyNumberFormat="1" applyBorder="1"/>
    <xf numFmtId="165" fontId="2" fillId="0" borderId="1" xfId="1" applyNumberFormat="1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right" wrapText="1"/>
    </xf>
    <xf numFmtId="164" fontId="2" fillId="3" borderId="1" xfId="1" applyNumberFormat="1" applyFont="1" applyFill="1" applyBorder="1" applyAlignment="1">
      <alignment horizontal="left" wrapText="1"/>
    </xf>
    <xf numFmtId="9" fontId="2" fillId="3" borderId="1" xfId="1" applyNumberFormat="1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center" wrapText="1"/>
    </xf>
    <xf numFmtId="0" fontId="0" fillId="3" borderId="9" xfId="0" applyFill="1" applyBorder="1"/>
    <xf numFmtId="9" fontId="0" fillId="8" borderId="6" xfId="0" applyNumberFormat="1" applyFill="1" applyBorder="1"/>
    <xf numFmtId="0" fontId="0" fillId="8" borderId="6" xfId="0" applyFill="1" applyBorder="1"/>
    <xf numFmtId="9" fontId="0" fillId="2" borderId="6" xfId="0" applyNumberFormat="1" applyFill="1" applyBorder="1"/>
    <xf numFmtId="9" fontId="0" fillId="0" borderId="6" xfId="0" applyNumberFormat="1" applyBorder="1"/>
    <xf numFmtId="0" fontId="0" fillId="9" borderId="6" xfId="0" applyFill="1" applyBorder="1"/>
    <xf numFmtId="0" fontId="0" fillId="3" borderId="6" xfId="0" applyFill="1" applyBorder="1"/>
    <xf numFmtId="0" fontId="0" fillId="10" borderId="6" xfId="0" applyFill="1" applyBorder="1"/>
    <xf numFmtId="0" fontId="0" fillId="8" borderId="2" xfId="0" applyFill="1" applyBorder="1"/>
    <xf numFmtId="9" fontId="0" fillId="8" borderId="2" xfId="0" applyNumberFormat="1" applyFill="1" applyBorder="1"/>
    <xf numFmtId="9" fontId="0" fillId="8" borderId="10" xfId="0" applyNumberFormat="1" applyFill="1" applyBorder="1"/>
    <xf numFmtId="0" fontId="2" fillId="2" borderId="1" xfId="1" applyFont="1" applyFill="1" applyBorder="1" applyAlignment="1">
      <alignment wrapText="1"/>
    </xf>
    <xf numFmtId="164" fontId="2" fillId="2" borderId="1" xfId="1" applyNumberFormat="1" applyFont="1" applyFill="1" applyBorder="1" applyAlignment="1">
      <alignment horizontal="left" wrapText="1"/>
    </xf>
    <xf numFmtId="9" fontId="0" fillId="9" borderId="1" xfId="0" applyNumberFormat="1" applyFill="1" applyBorder="1"/>
    <xf numFmtId="9" fontId="0" fillId="9" borderId="6" xfId="0" applyNumberFormat="1" applyFill="1" applyBorder="1"/>
    <xf numFmtId="0" fontId="0" fillId="8" borderId="11" xfId="0" applyFill="1" applyBorder="1"/>
    <xf numFmtId="0" fontId="4" fillId="8" borderId="1" xfId="0" applyFont="1" applyFill="1" applyBorder="1"/>
    <xf numFmtId="9" fontId="4" fillId="8" borderId="1" xfId="0" applyNumberFormat="1" applyFont="1" applyFill="1" applyBorder="1"/>
    <xf numFmtId="9" fontId="4" fillId="8" borderId="6" xfId="0" applyNumberFormat="1" applyFont="1" applyFill="1" applyBorder="1"/>
    <xf numFmtId="9" fontId="0" fillId="3" borderId="1" xfId="0" applyNumberFormat="1" applyFill="1" applyBorder="1"/>
    <xf numFmtId="9" fontId="0" fillId="3" borderId="6" xfId="0" applyNumberFormat="1" applyFill="1" applyBorder="1"/>
    <xf numFmtId="0" fontId="0" fillId="3" borderId="0" xfId="0" applyFill="1"/>
    <xf numFmtId="0" fontId="5" fillId="0" borderId="1" xfId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6" borderId="7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11" borderId="2" xfId="1" applyFon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/>
    <xf numFmtId="0" fontId="0" fillId="11" borderId="0" xfId="0" applyFill="1"/>
    <xf numFmtId="0" fontId="0" fillId="11" borderId="0" xfId="0" applyFill="1" applyAlignment="1"/>
    <xf numFmtId="0" fontId="1" fillId="12" borderId="4" xfId="0" applyFont="1" applyFill="1" applyBorder="1" applyAlignment="1">
      <alignment wrapText="1"/>
    </xf>
    <xf numFmtId="0" fontId="0" fillId="7" borderId="1" xfId="0" applyFill="1" applyBorder="1"/>
    <xf numFmtId="0" fontId="1" fillId="13" borderId="4" xfId="0" applyFont="1" applyFill="1" applyBorder="1" applyAlignment="1">
      <alignment wrapText="1"/>
    </xf>
    <xf numFmtId="0" fontId="2" fillId="3" borderId="2" xfId="1" applyFont="1" applyFill="1" applyBorder="1" applyAlignment="1">
      <alignment wrapText="1"/>
    </xf>
    <xf numFmtId="0" fontId="2" fillId="14" borderId="1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2" fillId="3" borderId="2" xfId="1" applyFont="1" applyFill="1" applyBorder="1" applyAlignment="1">
      <alignment horizontal="right" wrapText="1"/>
    </xf>
    <xf numFmtId="9" fontId="0" fillId="8" borderId="0" xfId="0" applyNumberFormat="1" applyFill="1" applyBorder="1"/>
    <xf numFmtId="0" fontId="1" fillId="15" borderId="5" xfId="0" applyFont="1" applyFill="1" applyBorder="1" applyAlignment="1">
      <alignment wrapText="1"/>
    </xf>
    <xf numFmtId="0" fontId="1" fillId="15" borderId="4" xfId="0" applyFont="1" applyFill="1" applyBorder="1" applyAlignment="1">
      <alignment wrapText="1"/>
    </xf>
    <xf numFmtId="165" fontId="2" fillId="16" borderId="2" xfId="1" applyNumberFormat="1" applyFont="1" applyFill="1" applyBorder="1" applyAlignment="1">
      <alignment horizontal="right" wrapText="1"/>
    </xf>
    <xf numFmtId="5" fontId="0" fillId="16" borderId="2" xfId="0" applyNumberFormat="1" applyFill="1" applyBorder="1"/>
    <xf numFmtId="165" fontId="2" fillId="16" borderId="1" xfId="1" applyNumberFormat="1" applyFont="1" applyFill="1" applyBorder="1" applyAlignment="1">
      <alignment horizontal="right" wrapText="1"/>
    </xf>
    <xf numFmtId="0" fontId="0" fillId="8" borderId="0" xfId="0" applyFill="1" applyBorder="1"/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8" fontId="7" fillId="0" borderId="13" xfId="0" applyNumberFormat="1" applyFont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6" fontId="7" fillId="17" borderId="13" xfId="0" applyNumberFormat="1" applyFont="1" applyFill="1" applyBorder="1" applyAlignment="1">
      <alignment horizontal="right" vertical="center" wrapText="1"/>
    </xf>
    <xf numFmtId="6" fontId="7" fillId="17" borderId="13" xfId="0" applyNumberFormat="1" applyFont="1" applyFill="1" applyBorder="1" applyAlignment="1">
      <alignment horizontal="right" vertical="center"/>
    </xf>
    <xf numFmtId="0" fontId="7" fillId="8" borderId="13" xfId="0" applyFont="1" applyFill="1" applyBorder="1" applyAlignment="1">
      <alignment vertical="center"/>
    </xf>
    <xf numFmtId="9" fontId="7" fillId="8" borderId="13" xfId="0" applyNumberFormat="1" applyFont="1" applyFill="1" applyBorder="1" applyAlignment="1">
      <alignment horizontal="right" vertical="center"/>
    </xf>
    <xf numFmtId="0" fontId="7" fillId="8" borderId="14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8" fontId="7" fillId="2" borderId="13" xfId="0" applyNumberFormat="1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/>
    </xf>
    <xf numFmtId="9" fontId="7" fillId="3" borderId="13" xfId="0" applyNumberFormat="1" applyFont="1" applyFill="1" applyBorder="1" applyAlignment="1">
      <alignment horizontal="right" vertical="center"/>
    </xf>
    <xf numFmtId="0" fontId="7" fillId="3" borderId="14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5" fontId="2" fillId="2" borderId="1" xfId="1" applyNumberFormat="1" applyFont="1" applyFill="1" applyBorder="1" applyAlignment="1">
      <alignment horizontal="right" wrapText="1"/>
    </xf>
    <xf numFmtId="0" fontId="2" fillId="2" borderId="2" xfId="1" applyFont="1" applyFill="1" applyBorder="1" applyAlignment="1">
      <alignment wrapText="1"/>
    </xf>
    <xf numFmtId="0" fontId="10" fillId="0" borderId="1" xfId="1" applyFont="1" applyFill="1" applyBorder="1" applyAlignment="1">
      <alignment horizontal="right" wrapText="1"/>
    </xf>
    <xf numFmtId="0" fontId="10" fillId="0" borderId="1" xfId="1" applyFont="1" applyFill="1" applyBorder="1" applyAlignment="1">
      <alignment wrapText="1"/>
    </xf>
    <xf numFmtId="0" fontId="10" fillId="0" borderId="2" xfId="1" applyFont="1" applyFill="1" applyBorder="1" applyAlignment="1">
      <alignment horizontal="left" wrapText="1"/>
    </xf>
    <xf numFmtId="0" fontId="10" fillId="11" borderId="2" xfId="1" applyFont="1" applyFill="1" applyBorder="1" applyAlignment="1">
      <alignment wrapText="1"/>
    </xf>
    <xf numFmtId="0" fontId="10" fillId="2" borderId="1" xfId="1" applyFont="1" applyFill="1" applyBorder="1" applyAlignment="1">
      <alignment wrapText="1"/>
    </xf>
    <xf numFmtId="165" fontId="10" fillId="16" borderId="1" xfId="1" applyNumberFormat="1" applyFont="1" applyFill="1" applyBorder="1" applyAlignment="1">
      <alignment horizontal="right" wrapText="1"/>
    </xf>
    <xf numFmtId="5" fontId="9" fillId="16" borderId="2" xfId="0" applyNumberFormat="1" applyFont="1" applyFill="1" applyBorder="1"/>
    <xf numFmtId="9" fontId="10" fillId="0" borderId="1" xfId="1" applyNumberFormat="1" applyFont="1" applyFill="1" applyBorder="1" applyAlignment="1">
      <alignment horizontal="right" wrapText="1"/>
    </xf>
    <xf numFmtId="0" fontId="10" fillId="0" borderId="1" xfId="1" applyFont="1" applyFill="1" applyBorder="1" applyAlignment="1">
      <alignment horizontal="center" wrapText="1"/>
    </xf>
    <xf numFmtId="0" fontId="9" fillId="5" borderId="9" xfId="0" applyFont="1" applyFill="1" applyBorder="1"/>
    <xf numFmtId="0" fontId="9" fillId="5" borderId="1" xfId="0" applyFont="1" applyFill="1" applyBorder="1"/>
    <xf numFmtId="0" fontId="9" fillId="4" borderId="1" xfId="0" applyFont="1" applyFill="1" applyBorder="1"/>
    <xf numFmtId="0" fontId="9" fillId="8" borderId="1" xfId="0" applyFont="1" applyFill="1" applyBorder="1"/>
    <xf numFmtId="0" fontId="11" fillId="2" borderId="1" xfId="1" applyFont="1" applyFill="1" applyBorder="1" applyAlignment="1">
      <alignment wrapText="1"/>
    </xf>
    <xf numFmtId="0" fontId="9" fillId="3" borderId="1" xfId="0" applyFont="1" applyFill="1" applyBorder="1"/>
    <xf numFmtId="0" fontId="9" fillId="7" borderId="1" xfId="0" applyFont="1" applyFill="1" applyBorder="1"/>
    <xf numFmtId="0" fontId="1" fillId="0" borderId="0" xfId="0" applyFont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2" fillId="3" borderId="0" xfId="1" applyFont="1" applyFill="1" applyBorder="1" applyAlignment="1">
      <alignment wrapText="1"/>
    </xf>
    <xf numFmtId="0" fontId="0" fillId="0" borderId="0" xfId="0" applyBorder="1" applyAlignment="1">
      <alignment horizontal="center"/>
    </xf>
    <xf numFmtId="7" fontId="2" fillId="0" borderId="0" xfId="1" applyNumberFormat="1" applyFont="1" applyFill="1" applyBorder="1" applyAlignment="1">
      <alignment wrapText="1"/>
    </xf>
    <xf numFmtId="44" fontId="2" fillId="0" borderId="0" xfId="2" applyFont="1" applyFill="1" applyBorder="1" applyAlignment="1">
      <alignment wrapText="1"/>
    </xf>
  </cellXfs>
  <cellStyles count="3">
    <cellStyle name="Currency" xfId="2" builtinId="4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ging%20LTA%20Documents/Final%20Award%20Data%20-%20LEAP%20Rings%20L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ging%20LTA%20Documents/FINAL%20Parts%20LIS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2">
          <cell r="A2">
            <v>118</v>
          </cell>
          <cell r="B2" t="str">
            <v>SUZHOU</v>
          </cell>
          <cell r="C2" t="str">
            <v>2548M29P02</v>
          </cell>
          <cell r="D2" t="str">
            <v>2548M29P02.000R</v>
          </cell>
          <cell r="E2" t="str">
            <v>CASE, COMBUSTOR</v>
          </cell>
          <cell r="F2" t="str">
            <v>I718+</v>
          </cell>
          <cell r="G2" t="str">
            <v xml:space="preserve">Schlosser </v>
          </cell>
          <cell r="H2">
            <v>29985</v>
          </cell>
          <cell r="I2">
            <v>29985</v>
          </cell>
          <cell r="J2" t="str">
            <v>Alcoa Rancho Cucamonga</v>
          </cell>
          <cell r="K2">
            <v>18267</v>
          </cell>
          <cell r="L2">
            <v>90</v>
          </cell>
          <cell r="M2">
            <v>0.9</v>
          </cell>
          <cell r="N2" t="str">
            <v>Leap-1B</v>
          </cell>
          <cell r="O2">
            <v>1</v>
          </cell>
        </row>
        <row r="3">
          <cell r="A3">
            <v>119</v>
          </cell>
          <cell r="B3" t="str">
            <v>EGAP/ SUZHOU</v>
          </cell>
          <cell r="C3" t="str">
            <v>2085M68P01</v>
          </cell>
          <cell r="D3" t="str">
            <v>2085M68P01.000R</v>
          </cell>
          <cell r="E3" t="str">
            <v>CASE, COMBUSTOR</v>
          </cell>
          <cell r="F3" t="str">
            <v>I718+</v>
          </cell>
          <cell r="G3" t="str">
            <v>Alcoa Rancho Cucamonga</v>
          </cell>
          <cell r="H3">
            <v>36972</v>
          </cell>
          <cell r="I3">
            <v>36972</v>
          </cell>
          <cell r="J3" t="str">
            <v>Alcoa Rancho Cucamonga</v>
          </cell>
          <cell r="K3">
            <v>17971</v>
          </cell>
          <cell r="L3">
            <v>90</v>
          </cell>
          <cell r="M3">
            <v>0.9</v>
          </cell>
          <cell r="N3" t="str">
            <v>LEAP A/C</v>
          </cell>
          <cell r="O3">
            <v>1</v>
          </cell>
        </row>
        <row r="4">
          <cell r="A4">
            <v>119</v>
          </cell>
          <cell r="B4" t="str">
            <v>EGAP/ SUZHOU</v>
          </cell>
          <cell r="C4" t="str">
            <v>2085M68P01</v>
          </cell>
          <cell r="D4" t="str">
            <v>2085M68P01.000R</v>
          </cell>
          <cell r="E4" t="str">
            <v>CASE, COMBUSTOR</v>
          </cell>
          <cell r="F4" t="str">
            <v>I718+</v>
          </cell>
          <cell r="G4" t="str">
            <v>Alcoa Rancho Cucamonga</v>
          </cell>
          <cell r="H4">
            <v>36972</v>
          </cell>
          <cell r="I4">
            <v>36972</v>
          </cell>
          <cell r="J4" t="str">
            <v>Carlton Forge</v>
          </cell>
          <cell r="K4">
            <v>15533</v>
          </cell>
          <cell r="L4">
            <v>10</v>
          </cell>
          <cell r="M4">
            <v>0.1</v>
          </cell>
          <cell r="N4" t="str">
            <v>LEAP A/C</v>
          </cell>
          <cell r="O4">
            <v>1</v>
          </cell>
        </row>
        <row r="5">
          <cell r="A5">
            <v>118</v>
          </cell>
          <cell r="B5" t="str">
            <v>SUZHOU</v>
          </cell>
          <cell r="C5" t="str">
            <v>2548M29P02</v>
          </cell>
          <cell r="D5" t="str">
            <v>2548M29P02.000R</v>
          </cell>
          <cell r="E5" t="str">
            <v>CASE, COMBUSTOR</v>
          </cell>
          <cell r="F5" t="str">
            <v>I718+</v>
          </cell>
          <cell r="G5" t="str">
            <v xml:space="preserve">Schlosser </v>
          </cell>
          <cell r="H5">
            <v>29985</v>
          </cell>
          <cell r="I5">
            <v>29985</v>
          </cell>
          <cell r="J5" t="str">
            <v>Carlton Forge</v>
          </cell>
          <cell r="K5">
            <v>15473</v>
          </cell>
          <cell r="L5">
            <v>10</v>
          </cell>
          <cell r="M5">
            <v>0.1</v>
          </cell>
          <cell r="N5" t="str">
            <v>Leap-1B</v>
          </cell>
          <cell r="O5">
            <v>1</v>
          </cell>
        </row>
        <row r="6">
          <cell r="A6">
            <v>170</v>
          </cell>
          <cell r="B6" t="str">
            <v>KETEMA</v>
          </cell>
          <cell r="C6" t="str">
            <v>2521M04G04</v>
          </cell>
          <cell r="D6" t="str">
            <v>2521M04P07.000C</v>
          </cell>
          <cell r="E6" t="str">
            <v xml:space="preserve">TCF </v>
          </cell>
          <cell r="F6" t="str">
            <v>I718</v>
          </cell>
          <cell r="G6" t="str">
            <v xml:space="preserve">Schlosser </v>
          </cell>
          <cell r="H6">
            <v>16276</v>
          </cell>
          <cell r="I6">
            <v>16276</v>
          </cell>
          <cell r="J6" t="str">
            <v>FRISA</v>
          </cell>
          <cell r="K6">
            <v>14000</v>
          </cell>
          <cell r="L6">
            <v>10</v>
          </cell>
          <cell r="M6">
            <v>0.1</v>
          </cell>
          <cell r="N6" t="str">
            <v>Leap-1B</v>
          </cell>
          <cell r="O6">
            <v>1</v>
          </cell>
        </row>
        <row r="7">
          <cell r="A7">
            <v>170</v>
          </cell>
          <cell r="B7" t="str">
            <v>KETEMA</v>
          </cell>
          <cell r="C7" t="str">
            <v>2521M04G04</v>
          </cell>
          <cell r="D7" t="str">
            <v>2521M04P07.000C</v>
          </cell>
          <cell r="E7" t="str">
            <v xml:space="preserve">TCF </v>
          </cell>
          <cell r="F7" t="str">
            <v>I718</v>
          </cell>
          <cell r="G7" t="str">
            <v xml:space="preserve">Schlosser </v>
          </cell>
          <cell r="H7">
            <v>16276</v>
          </cell>
          <cell r="I7">
            <v>16276</v>
          </cell>
          <cell r="J7" t="str">
            <v>Carlton Forge</v>
          </cell>
          <cell r="K7">
            <v>12685</v>
          </cell>
          <cell r="L7">
            <v>90</v>
          </cell>
          <cell r="M7">
            <v>0.9</v>
          </cell>
          <cell r="N7" t="str">
            <v>Leap-1B</v>
          </cell>
          <cell r="O7">
            <v>1</v>
          </cell>
        </row>
        <row r="8">
          <cell r="A8">
            <v>42</v>
          </cell>
          <cell r="B8" t="str">
            <v>TCT/GKN-CIN/EGAP- TECT</v>
          </cell>
          <cell r="C8" t="str">
            <v>2500M47P01</v>
          </cell>
          <cell r="D8" t="str">
            <v>2500M47P01.000R</v>
          </cell>
          <cell r="E8" t="str">
            <v>OGV Diffuser</v>
          </cell>
          <cell r="F8" t="str">
            <v>I718+</v>
          </cell>
          <cell r="G8" t="str">
            <v>Alcoa Rancho Cucamonga</v>
          </cell>
          <cell r="H8">
            <v>23450</v>
          </cell>
          <cell r="I8">
            <v>23450</v>
          </cell>
          <cell r="J8" t="str">
            <v>Alcoa Savannah</v>
          </cell>
          <cell r="K8">
            <v>10908</v>
          </cell>
          <cell r="L8">
            <v>90</v>
          </cell>
          <cell r="M8">
            <v>0.9</v>
          </cell>
          <cell r="N8" t="str">
            <v>LEAP A/C</v>
          </cell>
          <cell r="O8">
            <v>1</v>
          </cell>
        </row>
        <row r="9">
          <cell r="A9">
            <v>46</v>
          </cell>
          <cell r="B9" t="str">
            <v>TCT/ GKN-CIN</v>
          </cell>
          <cell r="C9" t="str">
            <v>2548M34P01</v>
          </cell>
          <cell r="D9" t="str">
            <v>2548M34P01.000R</v>
          </cell>
          <cell r="E9" t="str">
            <v>OGV DIFFUSER</v>
          </cell>
          <cell r="F9" t="str">
            <v>I718+</v>
          </cell>
          <cell r="G9" t="str">
            <v>Carlton Forge</v>
          </cell>
          <cell r="H9">
            <v>16201</v>
          </cell>
          <cell r="I9">
            <v>16201</v>
          </cell>
          <cell r="J9" t="str">
            <v>Alcoa Savannah</v>
          </cell>
          <cell r="K9">
            <v>10908</v>
          </cell>
          <cell r="L9">
            <v>90</v>
          </cell>
          <cell r="M9">
            <v>0.9</v>
          </cell>
          <cell r="N9" t="str">
            <v>LEAP-1B</v>
          </cell>
          <cell r="O9">
            <v>1</v>
          </cell>
        </row>
        <row r="10">
          <cell r="A10">
            <v>42</v>
          </cell>
          <cell r="B10" t="str">
            <v>TCT/GKN-CIN/EGAP- TECT</v>
          </cell>
          <cell r="C10" t="str">
            <v>2500M47P01</v>
          </cell>
          <cell r="D10" t="str">
            <v>2500M47P01.000R</v>
          </cell>
          <cell r="E10" t="str">
            <v>OGV Diffuser</v>
          </cell>
          <cell r="F10" t="str">
            <v>I718+</v>
          </cell>
          <cell r="G10" t="str">
            <v>Alcoa Rancho Cucamonga</v>
          </cell>
          <cell r="H10">
            <v>23450</v>
          </cell>
          <cell r="I10">
            <v>23450</v>
          </cell>
          <cell r="J10" t="str">
            <v>Carlton Forge</v>
          </cell>
          <cell r="K10">
            <v>9894</v>
          </cell>
          <cell r="L10">
            <v>10</v>
          </cell>
          <cell r="M10">
            <v>0.1</v>
          </cell>
          <cell r="N10" t="str">
            <v>LEAP A/C</v>
          </cell>
          <cell r="O10">
            <v>1</v>
          </cell>
        </row>
        <row r="11">
          <cell r="A11">
            <v>46</v>
          </cell>
          <cell r="B11" t="str">
            <v>TCT/ GKN-CIN</v>
          </cell>
          <cell r="C11" t="str">
            <v>2548M34P01</v>
          </cell>
          <cell r="D11" t="str">
            <v>2548M34P01.000R</v>
          </cell>
          <cell r="E11" t="str">
            <v>OGV DIFFUSER</v>
          </cell>
          <cell r="F11" t="str">
            <v>I718+</v>
          </cell>
          <cell r="G11" t="str">
            <v>Carlton Forge</v>
          </cell>
          <cell r="H11">
            <v>16201</v>
          </cell>
          <cell r="I11">
            <v>16201</v>
          </cell>
          <cell r="J11" t="str">
            <v>Carlton Forge</v>
          </cell>
          <cell r="K11">
            <v>9894</v>
          </cell>
          <cell r="L11">
            <v>10</v>
          </cell>
          <cell r="M11">
            <v>0.1</v>
          </cell>
          <cell r="N11" t="str">
            <v>LEAP-1B</v>
          </cell>
          <cell r="O11">
            <v>1</v>
          </cell>
        </row>
        <row r="12">
          <cell r="A12">
            <v>171</v>
          </cell>
          <cell r="B12" t="str">
            <v>KETEMA</v>
          </cell>
          <cell r="C12" t="str">
            <v>2521M04G04</v>
          </cell>
          <cell r="D12" t="str">
            <v>2521M04P08.000R</v>
          </cell>
          <cell r="E12" t="str">
            <v xml:space="preserve">TCF </v>
          </cell>
          <cell r="F12" t="str">
            <v>I718</v>
          </cell>
          <cell r="G12" t="str">
            <v xml:space="preserve">Schlosser </v>
          </cell>
          <cell r="H12">
            <v>9905</v>
          </cell>
          <cell r="I12">
            <v>9905</v>
          </cell>
          <cell r="J12" t="str">
            <v>FRISA</v>
          </cell>
          <cell r="K12">
            <v>8700</v>
          </cell>
          <cell r="L12">
            <v>10</v>
          </cell>
          <cell r="M12">
            <v>0.1</v>
          </cell>
          <cell r="N12" t="str">
            <v>Leap-1B</v>
          </cell>
          <cell r="O12">
            <v>1</v>
          </cell>
        </row>
        <row r="13">
          <cell r="A13">
            <v>109</v>
          </cell>
          <cell r="B13" t="str">
            <v>FAST - SAMSUNG (will be a 3rd source)</v>
          </cell>
          <cell r="C13" t="str">
            <v>2541M81G01</v>
          </cell>
          <cell r="D13" t="str">
            <v>2541M81G01.002R</v>
          </cell>
          <cell r="E13" t="str">
            <v>HPT CASE</v>
          </cell>
          <cell r="F13" t="str">
            <v>I718+</v>
          </cell>
          <cell r="G13" t="str">
            <v>Carlton Forge</v>
          </cell>
          <cell r="H13">
            <v>11470</v>
          </cell>
          <cell r="I13">
            <v>11470</v>
          </cell>
          <cell r="J13" t="str">
            <v>FRISA</v>
          </cell>
          <cell r="K13">
            <v>8657</v>
          </cell>
          <cell r="L13">
            <v>10</v>
          </cell>
          <cell r="M13">
            <v>0.1</v>
          </cell>
          <cell r="N13" t="str">
            <v>Leap-1B</v>
          </cell>
          <cell r="O13" t="str">
            <v>1</v>
          </cell>
        </row>
        <row r="14">
          <cell r="A14">
            <v>109</v>
          </cell>
          <cell r="B14" t="str">
            <v>FAST - SAMSUNG (will be a 3rd source)</v>
          </cell>
          <cell r="C14" t="str">
            <v>2541M81G01</v>
          </cell>
          <cell r="D14" t="str">
            <v>2541M81G01.002R</v>
          </cell>
          <cell r="E14" t="str">
            <v>HPT CASE</v>
          </cell>
          <cell r="F14" t="str">
            <v>I718+</v>
          </cell>
          <cell r="G14" t="str">
            <v>Carlton Forge</v>
          </cell>
          <cell r="H14">
            <v>11470</v>
          </cell>
          <cell r="I14">
            <v>11470</v>
          </cell>
          <cell r="J14" t="str">
            <v>Alcoa China</v>
          </cell>
          <cell r="K14">
            <v>8551</v>
          </cell>
          <cell r="L14">
            <v>30</v>
          </cell>
          <cell r="M14">
            <v>0.3</v>
          </cell>
          <cell r="N14" t="str">
            <v>Leap-1B</v>
          </cell>
          <cell r="O14" t="str">
            <v>1</v>
          </cell>
        </row>
        <row r="15">
          <cell r="A15">
            <v>109</v>
          </cell>
          <cell r="B15" t="str">
            <v>FAST - SAMSUNG (will be a 3rd source)</v>
          </cell>
          <cell r="C15" t="str">
            <v>2541M81G01</v>
          </cell>
          <cell r="D15" t="str">
            <v>2541M81G01.002R</v>
          </cell>
          <cell r="E15" t="str">
            <v>HPT CASE</v>
          </cell>
          <cell r="F15" t="str">
            <v>I718+</v>
          </cell>
          <cell r="G15" t="str">
            <v>Carlton Forge</v>
          </cell>
          <cell r="H15">
            <v>11470</v>
          </cell>
          <cell r="I15">
            <v>11470</v>
          </cell>
          <cell r="J15" t="str">
            <v>Carlton Forge</v>
          </cell>
          <cell r="K15">
            <v>8549</v>
          </cell>
          <cell r="L15">
            <v>60</v>
          </cell>
          <cell r="M15">
            <v>0.6</v>
          </cell>
          <cell r="N15" t="str">
            <v>Leap-1B</v>
          </cell>
          <cell r="O15" t="str">
            <v>1</v>
          </cell>
        </row>
        <row r="16">
          <cell r="A16">
            <v>21</v>
          </cell>
          <cell r="B16" t="str">
            <v>PARADIGM MALDEN</v>
          </cell>
          <cell r="C16" t="str">
            <v>2464M71G03</v>
          </cell>
          <cell r="D16" t="str">
            <v>2464M71G03.002R</v>
          </cell>
          <cell r="E16" t="str">
            <v>CASE, HPT</v>
          </cell>
          <cell r="F16" t="str">
            <v>I718+</v>
          </cell>
          <cell r="G16" t="str">
            <v>Carlton Forge</v>
          </cell>
          <cell r="H16">
            <v>11470</v>
          </cell>
          <cell r="I16">
            <v>11470</v>
          </cell>
          <cell r="J16" t="str">
            <v>FRISA</v>
          </cell>
          <cell r="K16">
            <v>7926</v>
          </cell>
          <cell r="L16">
            <v>20</v>
          </cell>
          <cell r="M16">
            <v>0.2</v>
          </cell>
          <cell r="N16" t="str">
            <v>LEAP A/C</v>
          </cell>
          <cell r="O16">
            <v>1</v>
          </cell>
        </row>
        <row r="17">
          <cell r="A17">
            <v>21</v>
          </cell>
          <cell r="B17" t="str">
            <v>PARADIGM MALDEN</v>
          </cell>
          <cell r="C17" t="str">
            <v>2464M71G03</v>
          </cell>
          <cell r="D17" t="str">
            <v>2464M71G03.002R</v>
          </cell>
          <cell r="E17" t="str">
            <v>CASE, HPT</v>
          </cell>
          <cell r="F17" t="str">
            <v>I718+</v>
          </cell>
          <cell r="G17" t="str">
            <v>Carlton Forge</v>
          </cell>
          <cell r="H17">
            <v>11470</v>
          </cell>
          <cell r="I17">
            <v>11470</v>
          </cell>
          <cell r="J17" t="str">
            <v>Carlton Forge</v>
          </cell>
          <cell r="K17">
            <v>7923</v>
          </cell>
          <cell r="L17">
            <v>75</v>
          </cell>
          <cell r="M17">
            <v>0.75</v>
          </cell>
          <cell r="N17" t="str">
            <v>LEAP A/C</v>
          </cell>
          <cell r="O17">
            <v>1</v>
          </cell>
        </row>
        <row r="18">
          <cell r="A18">
            <v>171</v>
          </cell>
          <cell r="B18" t="str">
            <v>KETEMA</v>
          </cell>
          <cell r="C18" t="str">
            <v>2521M04G04</v>
          </cell>
          <cell r="D18" t="str">
            <v>2521M04P08.000R</v>
          </cell>
          <cell r="E18" t="str">
            <v xml:space="preserve">TCF </v>
          </cell>
          <cell r="F18" t="str">
            <v>I718</v>
          </cell>
          <cell r="G18" t="str">
            <v xml:space="preserve">Schlosser </v>
          </cell>
          <cell r="H18">
            <v>9905</v>
          </cell>
          <cell r="I18">
            <v>9905</v>
          </cell>
          <cell r="J18" t="str">
            <v>Carlton Forge</v>
          </cell>
          <cell r="K18">
            <v>7902</v>
          </cell>
          <cell r="L18">
            <v>90</v>
          </cell>
          <cell r="M18">
            <v>0.9</v>
          </cell>
          <cell r="N18" t="str">
            <v>Leap-1B</v>
          </cell>
          <cell r="O18">
            <v>1</v>
          </cell>
        </row>
        <row r="19">
          <cell r="A19">
            <v>21</v>
          </cell>
          <cell r="B19" t="str">
            <v>PARADIGM MALDEN</v>
          </cell>
          <cell r="C19" t="str">
            <v>2464M71G03</v>
          </cell>
          <cell r="D19" t="str">
            <v>2464M71G03.002R</v>
          </cell>
          <cell r="E19" t="str">
            <v>CASE, HPT</v>
          </cell>
          <cell r="F19" t="str">
            <v>I718+</v>
          </cell>
          <cell r="G19" t="str">
            <v>Carlton Forge</v>
          </cell>
          <cell r="H19">
            <v>11470</v>
          </cell>
          <cell r="I19">
            <v>11470</v>
          </cell>
          <cell r="J19" t="str">
            <v>GATD</v>
          </cell>
          <cell r="K19">
            <v>7400</v>
          </cell>
          <cell r="L19">
            <v>5</v>
          </cell>
          <cell r="M19">
            <v>0.05</v>
          </cell>
          <cell r="N19" t="str">
            <v>LEAP A/C</v>
          </cell>
          <cell r="O19">
            <v>1</v>
          </cell>
        </row>
        <row r="20">
          <cell r="A20">
            <v>99</v>
          </cell>
          <cell r="B20" t="str">
            <v>FAST</v>
          </cell>
          <cell r="C20" t="str">
            <v>2468M79G01</v>
          </cell>
          <cell r="D20" t="str">
            <v>2468M79P01.000R</v>
          </cell>
          <cell r="E20" t="str">
            <v>CASE,WISHBONE</v>
          </cell>
          <cell r="F20" t="str">
            <v>I783</v>
          </cell>
          <cell r="G20" t="str">
            <v>FRISA</v>
          </cell>
          <cell r="H20">
            <v>12836</v>
          </cell>
          <cell r="I20">
            <v>12836</v>
          </cell>
          <cell r="J20" t="str">
            <v>FRISA</v>
          </cell>
          <cell r="K20">
            <v>7391</v>
          </cell>
          <cell r="L20">
            <v>10</v>
          </cell>
          <cell r="M20">
            <v>0.1</v>
          </cell>
          <cell r="N20" t="str">
            <v>LEAP A/C</v>
          </cell>
          <cell r="O20">
            <v>1</v>
          </cell>
        </row>
        <row r="21">
          <cell r="A21">
            <v>99</v>
          </cell>
          <cell r="B21" t="str">
            <v>FAST</v>
          </cell>
          <cell r="C21" t="str">
            <v>2468M79G01</v>
          </cell>
          <cell r="D21" t="str">
            <v>2468M79P01.000R</v>
          </cell>
          <cell r="E21" t="str">
            <v>CASE,WISHBONE</v>
          </cell>
          <cell r="F21" t="str">
            <v>I783</v>
          </cell>
          <cell r="G21" t="str">
            <v>FRISA</v>
          </cell>
          <cell r="H21">
            <v>12836</v>
          </cell>
          <cell r="I21">
            <v>12836</v>
          </cell>
          <cell r="J21" t="str">
            <v>Alcoa China</v>
          </cell>
          <cell r="K21">
            <v>6068</v>
          </cell>
          <cell r="L21">
            <v>30</v>
          </cell>
          <cell r="M21">
            <v>0.3</v>
          </cell>
          <cell r="N21" t="str">
            <v>LEAP A/C</v>
          </cell>
          <cell r="O21">
            <v>1</v>
          </cell>
        </row>
        <row r="22">
          <cell r="A22">
            <v>72</v>
          </cell>
          <cell r="B22" t="str">
            <v>TERREHAUTE</v>
          </cell>
          <cell r="C22" t="str">
            <v>2609M10G01</v>
          </cell>
          <cell r="D22" t="str">
            <v>D2609M11P01</v>
          </cell>
          <cell r="E22" t="str">
            <v>Domeplate</v>
          </cell>
          <cell r="F22" t="str">
            <v>HS188</v>
          </cell>
          <cell r="G22" t="str">
            <v>Alcoa Rancho Cucamonga</v>
          </cell>
          <cell r="H22">
            <v>7832</v>
          </cell>
          <cell r="I22">
            <v>7832</v>
          </cell>
          <cell r="J22" t="str">
            <v>FRISA</v>
          </cell>
          <cell r="K22">
            <v>6005</v>
          </cell>
          <cell r="L22">
            <v>20</v>
          </cell>
          <cell r="M22">
            <v>0</v>
          </cell>
          <cell r="N22" t="str">
            <v>LEAP A/C</v>
          </cell>
          <cell r="O22">
            <v>1</v>
          </cell>
        </row>
        <row r="23">
          <cell r="A23">
            <v>99</v>
          </cell>
          <cell r="B23" t="str">
            <v>FAST</v>
          </cell>
          <cell r="C23" t="str">
            <v>2468M79G01</v>
          </cell>
          <cell r="D23" t="str">
            <v>2468M79P01.000R</v>
          </cell>
          <cell r="E23" t="str">
            <v>CASE,WISHBONE</v>
          </cell>
          <cell r="F23" t="str">
            <v>I783</v>
          </cell>
          <cell r="G23" t="str">
            <v>FRISA</v>
          </cell>
          <cell r="H23">
            <v>12836</v>
          </cell>
          <cell r="I23">
            <v>12836</v>
          </cell>
          <cell r="J23" t="str">
            <v>Carlton Forge</v>
          </cell>
          <cell r="K23">
            <v>6003</v>
          </cell>
          <cell r="L23">
            <v>60</v>
          </cell>
          <cell r="M23">
            <v>0.6</v>
          </cell>
          <cell r="N23" t="str">
            <v>LEAP A/C</v>
          </cell>
          <cell r="O23">
            <v>1</v>
          </cell>
        </row>
        <row r="24">
          <cell r="A24">
            <v>72</v>
          </cell>
          <cell r="B24" t="str">
            <v>TERREHAUTE</v>
          </cell>
          <cell r="C24" t="str">
            <v>2609M10G01</v>
          </cell>
          <cell r="D24" t="str">
            <v>D2609M11P01</v>
          </cell>
          <cell r="E24" t="str">
            <v>Domeplate</v>
          </cell>
          <cell r="F24" t="str">
            <v>HS188</v>
          </cell>
          <cell r="G24" t="str">
            <v>Alcoa Rancho Cucamonga</v>
          </cell>
          <cell r="H24">
            <v>7832</v>
          </cell>
          <cell r="I24">
            <v>7832</v>
          </cell>
          <cell r="J24" t="str">
            <v>Alcoa Rancho Cucamonga</v>
          </cell>
          <cell r="K24">
            <v>5995</v>
          </cell>
          <cell r="L24">
            <v>20</v>
          </cell>
          <cell r="M24">
            <v>0.5</v>
          </cell>
          <cell r="N24" t="str">
            <v>LEAP A/C</v>
          </cell>
          <cell r="O24">
            <v>1</v>
          </cell>
        </row>
        <row r="25">
          <cell r="A25">
            <v>72</v>
          </cell>
          <cell r="B25" t="str">
            <v>TERREHAUTE</v>
          </cell>
          <cell r="C25" t="str">
            <v>2609M10G01</v>
          </cell>
          <cell r="D25" t="str">
            <v>D2609M11P01</v>
          </cell>
          <cell r="E25" t="str">
            <v>Domeplate</v>
          </cell>
          <cell r="F25" t="str">
            <v>HS188</v>
          </cell>
          <cell r="G25" t="str">
            <v>Alcoa Rancho Cucamonga</v>
          </cell>
          <cell r="H25">
            <v>7832</v>
          </cell>
          <cell r="I25">
            <v>7832</v>
          </cell>
          <cell r="J25" t="str">
            <v>Carlton Forge</v>
          </cell>
          <cell r="K25">
            <v>5992</v>
          </cell>
          <cell r="L25">
            <v>60</v>
          </cell>
          <cell r="M25">
            <v>0.5</v>
          </cell>
          <cell r="N25" t="str">
            <v>LEAP A/C</v>
          </cell>
          <cell r="O25">
            <v>1</v>
          </cell>
        </row>
        <row r="26">
          <cell r="A26">
            <v>81</v>
          </cell>
          <cell r="B26" t="str">
            <v>TERREHAUTE</v>
          </cell>
          <cell r="C26" t="str">
            <v>2611M10G01</v>
          </cell>
          <cell r="D26" t="str">
            <v>D2611M11P01</v>
          </cell>
          <cell r="E26" t="str">
            <v>Domeplate</v>
          </cell>
          <cell r="F26" t="str">
            <v>HS188</v>
          </cell>
          <cell r="G26" t="str">
            <v xml:space="preserve">Schlosser </v>
          </cell>
          <cell r="H26">
            <v>7890</v>
          </cell>
          <cell r="I26">
            <v>7890</v>
          </cell>
          <cell r="J26" t="str">
            <v>FRISA</v>
          </cell>
          <cell r="K26">
            <v>5699</v>
          </cell>
          <cell r="L26">
            <v>20</v>
          </cell>
          <cell r="M26">
            <v>0</v>
          </cell>
          <cell r="N26" t="str">
            <v>Leap-1B</v>
          </cell>
          <cell r="O26">
            <v>1</v>
          </cell>
        </row>
        <row r="27">
          <cell r="A27">
            <v>81</v>
          </cell>
          <cell r="B27" t="str">
            <v>TERREHAUTE</v>
          </cell>
          <cell r="C27" t="str">
            <v>2611M10G01</v>
          </cell>
          <cell r="D27" t="str">
            <v>D2611M11P01</v>
          </cell>
          <cell r="E27" t="str">
            <v>Domeplate</v>
          </cell>
          <cell r="F27" t="str">
            <v>HS188</v>
          </cell>
          <cell r="G27" t="str">
            <v xml:space="preserve">Schlosser </v>
          </cell>
          <cell r="H27">
            <v>7890</v>
          </cell>
          <cell r="I27">
            <v>7890</v>
          </cell>
          <cell r="J27" t="str">
            <v>Carlton Forge</v>
          </cell>
          <cell r="K27">
            <v>5696</v>
          </cell>
          <cell r="L27">
            <v>60</v>
          </cell>
          <cell r="M27">
            <v>0.5</v>
          </cell>
          <cell r="N27" t="str">
            <v>Leap-1B</v>
          </cell>
          <cell r="O27">
            <v>1</v>
          </cell>
        </row>
        <row r="28">
          <cell r="A28">
            <v>81</v>
          </cell>
          <cell r="B28" t="str">
            <v>TERREHAUTE</v>
          </cell>
          <cell r="C28" t="str">
            <v>2611M10G01</v>
          </cell>
          <cell r="D28" t="str">
            <v>D2611M11P01</v>
          </cell>
          <cell r="E28" t="str">
            <v>Domeplate</v>
          </cell>
          <cell r="F28" t="str">
            <v>HS188</v>
          </cell>
          <cell r="G28" t="str">
            <v xml:space="preserve">Schlosser </v>
          </cell>
          <cell r="H28">
            <v>7890</v>
          </cell>
          <cell r="I28">
            <v>7890</v>
          </cell>
          <cell r="J28" t="str">
            <v>Alcoa Rancho Cucamonga</v>
          </cell>
          <cell r="K28">
            <v>5695</v>
          </cell>
          <cell r="L28">
            <v>20</v>
          </cell>
          <cell r="M28">
            <v>0.5</v>
          </cell>
          <cell r="N28" t="str">
            <v>Leap-1B</v>
          </cell>
          <cell r="O28">
            <v>1</v>
          </cell>
        </row>
        <row r="29">
          <cell r="A29">
            <v>157</v>
          </cell>
          <cell r="B29" t="str">
            <v>AIDC</v>
          </cell>
          <cell r="C29" t="str">
            <v>2552M51G04</v>
          </cell>
          <cell r="D29" t="str">
            <v>4013726-337P03</v>
          </cell>
          <cell r="E29" t="str">
            <v>CASE, COMPRESSOR STATOR - AFT INNER</v>
          </cell>
          <cell r="F29" t="str">
            <v>I783</v>
          </cell>
          <cell r="G29" t="str">
            <v>Alcoa Rancho Cucamonga</v>
          </cell>
          <cell r="H29">
            <v>11245</v>
          </cell>
          <cell r="I29">
            <v>11245</v>
          </cell>
          <cell r="J29" t="str">
            <v>Alcoa Fontana</v>
          </cell>
          <cell r="K29">
            <v>5345</v>
          </cell>
          <cell r="L29">
            <v>50</v>
          </cell>
          <cell r="M29">
            <v>0.5</v>
          </cell>
          <cell r="N29" t="str">
            <v>Leap-1B</v>
          </cell>
          <cell r="O29">
            <v>1</v>
          </cell>
        </row>
        <row r="30">
          <cell r="A30">
            <v>157</v>
          </cell>
          <cell r="B30" t="str">
            <v>AIDC</v>
          </cell>
          <cell r="C30" t="str">
            <v>2552M51G04</v>
          </cell>
          <cell r="D30" t="str">
            <v>4013726-337P03</v>
          </cell>
          <cell r="E30" t="str">
            <v>CASE, COMPRESSOR STATOR - AFT INNER</v>
          </cell>
          <cell r="F30" t="str">
            <v>I783</v>
          </cell>
          <cell r="G30" t="str">
            <v>Alcoa Rancho Cucamonga</v>
          </cell>
          <cell r="H30">
            <v>11245</v>
          </cell>
          <cell r="I30">
            <v>11245</v>
          </cell>
          <cell r="J30" t="str">
            <v>Carlton Forge</v>
          </cell>
          <cell r="K30">
            <v>5342</v>
          </cell>
          <cell r="L30">
            <v>50</v>
          </cell>
          <cell r="M30">
            <v>0.5</v>
          </cell>
          <cell r="N30" t="str">
            <v>Leap-1B</v>
          </cell>
          <cell r="O30">
            <v>1</v>
          </cell>
        </row>
        <row r="31">
          <cell r="A31">
            <v>167</v>
          </cell>
          <cell r="B31" t="str">
            <v>SAM/FAST</v>
          </cell>
          <cell r="C31" t="str">
            <v>2468M78G05</v>
          </cell>
          <cell r="D31" t="str">
            <v>4013726-336P02</v>
          </cell>
          <cell r="E31" t="str">
            <v xml:space="preserve">CASE, EXTENSION, COMPRESSOR STATOR </v>
          </cell>
          <cell r="F31" t="str">
            <v>I718</v>
          </cell>
          <cell r="G31" t="str">
            <v>Schlosser</v>
          </cell>
          <cell r="H31">
            <v>8200</v>
          </cell>
          <cell r="I31">
            <v>8200</v>
          </cell>
          <cell r="J31" t="str">
            <v>GATD</v>
          </cell>
          <cell r="K31">
            <v>5300</v>
          </cell>
          <cell r="L31">
            <v>5</v>
          </cell>
          <cell r="M31">
            <v>0.05</v>
          </cell>
          <cell r="N31" t="str">
            <v>LEAP A/C</v>
          </cell>
          <cell r="O31">
            <v>1</v>
          </cell>
        </row>
        <row r="32">
          <cell r="A32">
            <v>167</v>
          </cell>
          <cell r="B32" t="str">
            <v>SAM/FAST</v>
          </cell>
          <cell r="C32" t="str">
            <v>2468M78G05</v>
          </cell>
          <cell r="D32" t="str">
            <v>4013726-336P02</v>
          </cell>
          <cell r="E32" t="str">
            <v xml:space="preserve">CASE, EXTENSION, COMPRESSOR STATOR </v>
          </cell>
          <cell r="F32" t="str">
            <v>I718</v>
          </cell>
          <cell r="G32" t="str">
            <v>Schlosser</v>
          </cell>
          <cell r="H32">
            <v>8200</v>
          </cell>
          <cell r="I32">
            <v>8200</v>
          </cell>
          <cell r="J32" t="str">
            <v>Carlton Forge</v>
          </cell>
          <cell r="K32">
            <v>4850</v>
          </cell>
          <cell r="L32">
            <v>35</v>
          </cell>
          <cell r="M32">
            <v>0.35</v>
          </cell>
          <cell r="N32" t="str">
            <v>LEAP A/C</v>
          </cell>
          <cell r="O32">
            <v>1</v>
          </cell>
        </row>
        <row r="33">
          <cell r="A33">
            <v>126</v>
          </cell>
          <cell r="B33" t="str">
            <v>TERREHAUTE</v>
          </cell>
          <cell r="C33" t="str">
            <v>2482M11G01</v>
          </cell>
          <cell r="D33" t="str">
            <v>4013522-470P04</v>
          </cell>
          <cell r="E33" t="str">
            <v>Flange, Aft TCF</v>
          </cell>
          <cell r="F33" t="str">
            <v>I718</v>
          </cell>
          <cell r="G33" t="str">
            <v>Alcoa Rancho Cucamonga</v>
          </cell>
          <cell r="H33">
            <v>6915</v>
          </cell>
          <cell r="I33">
            <v>6915</v>
          </cell>
          <cell r="J33" t="str">
            <v>Alcoa Rancho Cucamonga</v>
          </cell>
          <cell r="K33">
            <v>4728</v>
          </cell>
          <cell r="L33">
            <v>30</v>
          </cell>
          <cell r="M33">
            <v>0.3</v>
          </cell>
          <cell r="N33" t="str">
            <v>Leap-AC</v>
          </cell>
          <cell r="O33">
            <v>1</v>
          </cell>
        </row>
        <row r="34">
          <cell r="A34">
            <v>156</v>
          </cell>
          <cell r="B34" t="str">
            <v>AIDC/SAM</v>
          </cell>
          <cell r="C34" t="str">
            <v>2552M42G05</v>
          </cell>
          <cell r="D34" t="str">
            <v>2552M42P05.002C</v>
          </cell>
          <cell r="E34" t="str">
            <v>CASE, EXTENSION COMPRESSOR STATOR -</v>
          </cell>
          <cell r="F34" t="str">
            <v>I718</v>
          </cell>
          <cell r="G34" t="str">
            <v>Alcoa Fontana</v>
          </cell>
          <cell r="H34">
            <v>7304</v>
          </cell>
          <cell r="I34">
            <v>7304</v>
          </cell>
          <cell r="J34" t="str">
            <v>Carlton Forge</v>
          </cell>
          <cell r="K34">
            <v>4715</v>
          </cell>
          <cell r="L34">
            <v>40</v>
          </cell>
          <cell r="M34">
            <v>0.4</v>
          </cell>
          <cell r="N34" t="str">
            <v>Leap-1B</v>
          </cell>
          <cell r="O34">
            <v>1</v>
          </cell>
        </row>
        <row r="35">
          <cell r="A35">
            <v>156</v>
          </cell>
          <cell r="B35" t="str">
            <v>AIDC/SAM</v>
          </cell>
          <cell r="C35" t="str">
            <v>2552M42G05</v>
          </cell>
          <cell r="D35" t="str">
            <v>2552M42P05.002C</v>
          </cell>
          <cell r="E35" t="str">
            <v>CASE, EXTENSION COMPRESSOR STATOR -</v>
          </cell>
          <cell r="F35" t="str">
            <v>I718</v>
          </cell>
          <cell r="G35" t="str">
            <v>Alcoa Fontana</v>
          </cell>
          <cell r="H35">
            <v>7304</v>
          </cell>
          <cell r="I35">
            <v>7304</v>
          </cell>
          <cell r="J35" t="str">
            <v>FRISA</v>
          </cell>
          <cell r="K35">
            <v>4713</v>
          </cell>
          <cell r="L35">
            <v>20</v>
          </cell>
          <cell r="M35">
            <v>0.2</v>
          </cell>
          <cell r="N35" t="str">
            <v>Leap-1B</v>
          </cell>
          <cell r="O35">
            <v>1</v>
          </cell>
        </row>
        <row r="36">
          <cell r="A36">
            <v>156</v>
          </cell>
          <cell r="B36" t="str">
            <v>AIDC/SAM</v>
          </cell>
          <cell r="C36" t="str">
            <v>2552M42G05</v>
          </cell>
          <cell r="D36" t="str">
            <v>2552M42P05.002C</v>
          </cell>
          <cell r="E36" t="str">
            <v>CASE, EXTENSION COMPRESSOR STATOR -</v>
          </cell>
          <cell r="F36" t="str">
            <v>I718</v>
          </cell>
          <cell r="G36" t="str">
            <v>Alcoa Fontana</v>
          </cell>
          <cell r="H36">
            <v>7304</v>
          </cell>
          <cell r="I36">
            <v>7304</v>
          </cell>
          <cell r="J36" t="str">
            <v>Alcoa Fontana</v>
          </cell>
          <cell r="K36">
            <v>4712</v>
          </cell>
          <cell r="L36">
            <v>40</v>
          </cell>
          <cell r="M36">
            <v>0.4</v>
          </cell>
          <cell r="N36" t="str">
            <v>Leap-1B</v>
          </cell>
          <cell r="O36">
            <v>1</v>
          </cell>
        </row>
        <row r="37">
          <cell r="A37">
            <v>167</v>
          </cell>
          <cell r="B37" t="str">
            <v>SAM/FAST</v>
          </cell>
          <cell r="C37" t="str">
            <v>2468M78G05</v>
          </cell>
          <cell r="D37" t="str">
            <v>4013726-336P02</v>
          </cell>
          <cell r="E37" t="str">
            <v xml:space="preserve">CASE, EXTENSION, COMPRESSOR STATOR </v>
          </cell>
          <cell r="F37" t="str">
            <v>I718</v>
          </cell>
          <cell r="G37" t="str">
            <v>Schlosser</v>
          </cell>
          <cell r="H37">
            <v>8200</v>
          </cell>
          <cell r="I37">
            <v>8200</v>
          </cell>
          <cell r="J37" t="str">
            <v>Alcoa China</v>
          </cell>
          <cell r="K37">
            <v>4539</v>
          </cell>
          <cell r="L37">
            <v>60</v>
          </cell>
          <cell r="M37">
            <v>0.6</v>
          </cell>
          <cell r="N37" t="str">
            <v>LEAP A/C</v>
          </cell>
          <cell r="O37">
            <v>1</v>
          </cell>
        </row>
        <row r="38">
          <cell r="A38">
            <v>126</v>
          </cell>
          <cell r="B38" t="str">
            <v>TERREHAUTE</v>
          </cell>
          <cell r="C38" t="str">
            <v>2482M11G01</v>
          </cell>
          <cell r="D38" t="str">
            <v>4013522-470P04</v>
          </cell>
          <cell r="E38" t="str">
            <v>Flange, Aft TCF</v>
          </cell>
          <cell r="F38" t="str">
            <v>I718</v>
          </cell>
          <cell r="G38" t="str">
            <v>Alcoa Rancho Cucamonga</v>
          </cell>
          <cell r="H38">
            <v>6915</v>
          </cell>
          <cell r="I38">
            <v>6915</v>
          </cell>
          <cell r="J38" t="str">
            <v>Carlton Forge</v>
          </cell>
          <cell r="K38">
            <v>4495</v>
          </cell>
          <cell r="L38">
            <v>60</v>
          </cell>
          <cell r="M38">
            <v>0.6</v>
          </cell>
          <cell r="N38" t="str">
            <v>Leap-AC</v>
          </cell>
          <cell r="O38">
            <v>1</v>
          </cell>
        </row>
        <row r="39">
          <cell r="A39">
            <v>98</v>
          </cell>
          <cell r="B39" t="str">
            <v>FAST</v>
          </cell>
          <cell r="C39" t="str">
            <v>2468M78G04</v>
          </cell>
          <cell r="D39" t="str">
            <v>2468M78G04.002R</v>
          </cell>
          <cell r="E39" t="str">
            <v>CASE</v>
          </cell>
          <cell r="F39" t="str">
            <v>I718</v>
          </cell>
          <cell r="G39" t="str">
            <v>FRISA</v>
          </cell>
          <cell r="H39">
            <v>8200</v>
          </cell>
          <cell r="I39">
            <v>8200</v>
          </cell>
          <cell r="J39" t="str">
            <v>FRISA</v>
          </cell>
          <cell r="K39">
            <v>4466</v>
          </cell>
          <cell r="L39">
            <v>30</v>
          </cell>
          <cell r="M39">
            <v>0.3</v>
          </cell>
          <cell r="N39" t="str">
            <v>LEAP A/C</v>
          </cell>
          <cell r="O39">
            <v>1</v>
          </cell>
        </row>
        <row r="40">
          <cell r="A40">
            <v>98</v>
          </cell>
          <cell r="B40" t="str">
            <v>FAST</v>
          </cell>
          <cell r="C40" t="str">
            <v>2468M78G04</v>
          </cell>
          <cell r="D40" t="str">
            <v>2468M78G04.002R</v>
          </cell>
          <cell r="E40" t="str">
            <v>CASE</v>
          </cell>
          <cell r="F40" t="str">
            <v>I718</v>
          </cell>
          <cell r="G40" t="str">
            <v>FRISA</v>
          </cell>
          <cell r="H40">
            <v>8200</v>
          </cell>
          <cell r="I40">
            <v>8200</v>
          </cell>
          <cell r="J40" t="str">
            <v>Alcoa Fontana</v>
          </cell>
          <cell r="K40">
            <v>4450</v>
          </cell>
          <cell r="L40">
            <v>20</v>
          </cell>
          <cell r="M40">
            <v>0.2</v>
          </cell>
          <cell r="N40" t="str">
            <v>LEAP A/C</v>
          </cell>
          <cell r="O40">
            <v>1</v>
          </cell>
        </row>
        <row r="41">
          <cell r="A41">
            <v>98</v>
          </cell>
          <cell r="B41" t="str">
            <v>FAST</v>
          </cell>
          <cell r="C41" t="str">
            <v>2468M78G04</v>
          </cell>
          <cell r="D41" t="str">
            <v>2468M78G04.002R</v>
          </cell>
          <cell r="E41" t="str">
            <v>CASE</v>
          </cell>
          <cell r="F41" t="str">
            <v>I718</v>
          </cell>
          <cell r="G41" t="str">
            <v>FRISA</v>
          </cell>
          <cell r="H41">
            <v>8200</v>
          </cell>
          <cell r="I41">
            <v>8200</v>
          </cell>
          <cell r="J41" t="str">
            <v>Carlton Forge</v>
          </cell>
          <cell r="K41">
            <v>4447</v>
          </cell>
          <cell r="L41">
            <v>50</v>
          </cell>
          <cell r="M41">
            <v>0.5</v>
          </cell>
          <cell r="N41" t="str">
            <v>LEAP A/C</v>
          </cell>
          <cell r="O41">
            <v>1</v>
          </cell>
        </row>
        <row r="42">
          <cell r="A42">
            <v>126</v>
          </cell>
          <cell r="B42" t="str">
            <v>TERREHAUTE</v>
          </cell>
          <cell r="C42" t="str">
            <v>2482M11G01</v>
          </cell>
          <cell r="D42" t="str">
            <v>4013522-470P04</v>
          </cell>
          <cell r="E42" t="str">
            <v>Flange, Aft TCF</v>
          </cell>
          <cell r="F42" t="str">
            <v>I718</v>
          </cell>
          <cell r="G42" t="str">
            <v>Alcoa Rancho Cucamonga</v>
          </cell>
          <cell r="H42">
            <v>6915</v>
          </cell>
          <cell r="I42">
            <v>6915</v>
          </cell>
          <cell r="J42" t="str">
            <v>FRISA</v>
          </cell>
          <cell r="K42">
            <v>4350</v>
          </cell>
          <cell r="L42">
            <v>10</v>
          </cell>
          <cell r="M42">
            <v>0.1</v>
          </cell>
          <cell r="N42" t="str">
            <v>Leap-AC</v>
          </cell>
          <cell r="O42">
            <v>1</v>
          </cell>
        </row>
        <row r="43">
          <cell r="A43">
            <v>82</v>
          </cell>
          <cell r="B43" t="str">
            <v>TERREHAUTE</v>
          </cell>
          <cell r="C43" t="str">
            <v>2611M10G01</v>
          </cell>
          <cell r="D43" t="str">
            <v>D2611M12P01</v>
          </cell>
          <cell r="E43" t="str">
            <v>Fwd Outer Support</v>
          </cell>
          <cell r="F43" t="str">
            <v>I718+</v>
          </cell>
          <cell r="G43" t="str">
            <v>Alcoa Rancho Cucamonga</v>
          </cell>
          <cell r="H43">
            <v>4539</v>
          </cell>
          <cell r="I43">
            <v>4539</v>
          </cell>
          <cell r="J43" t="str">
            <v>Alcoa Rancho Cucamonga</v>
          </cell>
          <cell r="K43">
            <v>3849</v>
          </cell>
          <cell r="L43">
            <v>70</v>
          </cell>
          <cell r="M43">
            <v>0</v>
          </cell>
          <cell r="N43" t="str">
            <v>Leap-1B</v>
          </cell>
          <cell r="O43">
            <v>1</v>
          </cell>
        </row>
        <row r="44">
          <cell r="A44">
            <v>82</v>
          </cell>
          <cell r="B44" t="str">
            <v>TERREHAUTE</v>
          </cell>
          <cell r="C44" t="str">
            <v>2611M10G01</v>
          </cell>
          <cell r="D44" t="str">
            <v>D2611M12P01</v>
          </cell>
          <cell r="E44" t="str">
            <v>Fwd Outer Support</v>
          </cell>
          <cell r="F44" t="str">
            <v>I718+</v>
          </cell>
          <cell r="G44" t="str">
            <v>Alcoa Rancho Cucamonga</v>
          </cell>
          <cell r="H44">
            <v>4539</v>
          </cell>
          <cell r="I44">
            <v>4539</v>
          </cell>
          <cell r="J44" t="str">
            <v>FRISA</v>
          </cell>
          <cell r="K44">
            <v>3637</v>
          </cell>
          <cell r="L44">
            <v>10</v>
          </cell>
          <cell r="M44">
            <v>0.5</v>
          </cell>
          <cell r="N44" t="str">
            <v>Leap-1B</v>
          </cell>
          <cell r="O44">
            <v>1</v>
          </cell>
        </row>
        <row r="45">
          <cell r="A45">
            <v>82</v>
          </cell>
          <cell r="B45" t="str">
            <v>TERREHAUTE</v>
          </cell>
          <cell r="C45" t="str">
            <v>2611M10G01</v>
          </cell>
          <cell r="D45" t="str">
            <v>D2611M12P01</v>
          </cell>
          <cell r="E45" t="str">
            <v>Fwd Outer Support</v>
          </cell>
          <cell r="F45" t="str">
            <v>I718+</v>
          </cell>
          <cell r="G45" t="str">
            <v>Alcoa Rancho Cucamonga</v>
          </cell>
          <cell r="H45">
            <v>4539</v>
          </cell>
          <cell r="I45">
            <v>4539</v>
          </cell>
          <cell r="J45" t="str">
            <v>Wyman Mountaintop</v>
          </cell>
          <cell r="K45">
            <v>3421</v>
          </cell>
          <cell r="L45">
            <v>20</v>
          </cell>
          <cell r="M45">
            <v>0.5</v>
          </cell>
          <cell r="N45" t="str">
            <v>Leap-1B</v>
          </cell>
          <cell r="O45">
            <v>1</v>
          </cell>
        </row>
        <row r="46">
          <cell r="A46">
            <v>73</v>
          </cell>
          <cell r="B46" t="str">
            <v>TERREHAUTE</v>
          </cell>
          <cell r="C46" t="str">
            <v>2609M10G01</v>
          </cell>
          <cell r="D46" t="str">
            <v>D2609M12P01</v>
          </cell>
          <cell r="E46" t="str">
            <v>Outer Support</v>
          </cell>
          <cell r="F46" t="str">
            <v>I718+</v>
          </cell>
          <cell r="G46" t="str">
            <v xml:space="preserve">Schlosser </v>
          </cell>
          <cell r="H46">
            <v>4296</v>
          </cell>
          <cell r="I46">
            <v>4296</v>
          </cell>
          <cell r="J46" t="str">
            <v>Wyman Mountaintop</v>
          </cell>
          <cell r="K46">
            <v>3299</v>
          </cell>
          <cell r="L46">
            <v>40</v>
          </cell>
          <cell r="M46">
            <v>0.5</v>
          </cell>
          <cell r="N46" t="str">
            <v>LEAP A/C</v>
          </cell>
          <cell r="O46">
            <v>1</v>
          </cell>
        </row>
        <row r="47">
          <cell r="A47">
            <v>130</v>
          </cell>
          <cell r="B47" t="str">
            <v>HI-TEK</v>
          </cell>
          <cell r="C47" t="str">
            <v>2482M17P01</v>
          </cell>
          <cell r="D47" t="str">
            <v>2482M17P01.000R</v>
          </cell>
          <cell r="E47" t="str">
            <v xml:space="preserve">FWD HANGER </v>
          </cell>
          <cell r="F47" t="str">
            <v>R41</v>
          </cell>
          <cell r="G47" t="str">
            <v>Alcoa Fontana</v>
          </cell>
          <cell r="H47">
            <v>5621</v>
          </cell>
          <cell r="I47">
            <v>5621</v>
          </cell>
          <cell r="J47" t="str">
            <v>Carlton Forge</v>
          </cell>
          <cell r="K47">
            <v>3280</v>
          </cell>
          <cell r="L47">
            <v>40</v>
          </cell>
          <cell r="M47">
            <v>0.4</v>
          </cell>
          <cell r="N47" t="str">
            <v>LEAP A/C</v>
          </cell>
          <cell r="O47">
            <v>1</v>
          </cell>
        </row>
        <row r="48">
          <cell r="A48">
            <v>55</v>
          </cell>
          <cell r="B48" t="str">
            <v>XIAN/ PARADIGM- MALDEN</v>
          </cell>
          <cell r="C48" t="str">
            <v>2555M49G04</v>
          </cell>
          <cell r="D48" t="str">
            <v>2555M49G04.004R</v>
          </cell>
          <cell r="E48" t="str">
            <v>FINS</v>
          </cell>
          <cell r="F48" t="str">
            <v>GTD222</v>
          </cell>
          <cell r="G48" t="str">
            <v>Carlton Forge</v>
          </cell>
          <cell r="H48">
            <v>6280</v>
          </cell>
          <cell r="I48">
            <v>6280</v>
          </cell>
          <cell r="J48" t="str">
            <v>Alcoa China</v>
          </cell>
          <cell r="K48">
            <v>3221</v>
          </cell>
          <cell r="L48">
            <v>20</v>
          </cell>
          <cell r="M48">
            <v>0.2</v>
          </cell>
          <cell r="N48" t="str">
            <v>LEAP A/C</v>
          </cell>
          <cell r="O48">
            <v>1</v>
          </cell>
        </row>
        <row r="49">
          <cell r="A49">
            <v>130</v>
          </cell>
          <cell r="B49" t="str">
            <v>HI-TEK</v>
          </cell>
          <cell r="C49" t="str">
            <v>2482M17P01</v>
          </cell>
          <cell r="D49" t="str">
            <v>2482M17P01.000R</v>
          </cell>
          <cell r="E49" t="str">
            <v xml:space="preserve">FWD HANGER </v>
          </cell>
          <cell r="F49" t="str">
            <v>R41</v>
          </cell>
          <cell r="G49" t="str">
            <v>Alcoa Fontana</v>
          </cell>
          <cell r="H49">
            <v>5621</v>
          </cell>
          <cell r="I49">
            <v>5621</v>
          </cell>
          <cell r="J49" t="str">
            <v>Alcoa China</v>
          </cell>
          <cell r="K49">
            <v>3128</v>
          </cell>
          <cell r="L49">
            <v>60</v>
          </cell>
          <cell r="M49">
            <v>0.6</v>
          </cell>
          <cell r="N49" t="str">
            <v>LEAP A/C</v>
          </cell>
          <cell r="O49">
            <v>1</v>
          </cell>
        </row>
        <row r="50">
          <cell r="A50">
            <v>73</v>
          </cell>
          <cell r="B50" t="str">
            <v>TERREHAUTE</v>
          </cell>
          <cell r="C50" t="str">
            <v>2609M10G01</v>
          </cell>
          <cell r="D50" t="str">
            <v>D2609M12P01</v>
          </cell>
          <cell r="E50" t="str">
            <v>Outer Support</v>
          </cell>
          <cell r="F50" t="str">
            <v>I718+</v>
          </cell>
          <cell r="G50" t="str">
            <v xml:space="preserve">Schlosser </v>
          </cell>
          <cell r="H50">
            <v>4296</v>
          </cell>
          <cell r="I50">
            <v>4296</v>
          </cell>
          <cell r="J50" t="str">
            <v>Welded Ring Products</v>
          </cell>
          <cell r="K50">
            <v>3125</v>
          </cell>
          <cell r="L50">
            <v>60</v>
          </cell>
          <cell r="M50">
            <v>0.5</v>
          </cell>
          <cell r="N50" t="str">
            <v>LEAP A/C</v>
          </cell>
          <cell r="O50">
            <v>1</v>
          </cell>
        </row>
        <row r="51">
          <cell r="A51">
            <v>45</v>
          </cell>
          <cell r="B51" t="str">
            <v>PARADIGM- MALDEN</v>
          </cell>
          <cell r="C51" t="str">
            <v>2548M11G05</v>
          </cell>
          <cell r="D51" t="str">
            <v>2548M11G05.002C</v>
          </cell>
          <cell r="E51" t="str">
            <v>FINS</v>
          </cell>
          <cell r="F51" t="str">
            <v>GTD222</v>
          </cell>
          <cell r="G51" t="str">
            <v>Carlton Forge</v>
          </cell>
          <cell r="H51">
            <v>6280</v>
          </cell>
          <cell r="I51">
            <v>6280</v>
          </cell>
          <cell r="J51" t="str">
            <v>Alcoa China</v>
          </cell>
          <cell r="K51">
            <v>3057</v>
          </cell>
          <cell r="L51">
            <v>20</v>
          </cell>
          <cell r="M51">
            <v>0.2</v>
          </cell>
          <cell r="N51" t="str">
            <v>Leap-1B</v>
          </cell>
          <cell r="O51">
            <v>1</v>
          </cell>
        </row>
        <row r="52">
          <cell r="A52">
            <v>43</v>
          </cell>
          <cell r="B52" t="str">
            <v/>
          </cell>
          <cell r="C52" t="str">
            <v>2521M40P02</v>
          </cell>
          <cell r="D52" t="str">
            <v>2521M40P02.000R</v>
          </cell>
          <cell r="E52" t="str">
            <v>HANGER, FWD</v>
          </cell>
          <cell r="F52" t="str">
            <v>R41</v>
          </cell>
          <cell r="G52" t="str">
            <v>Carlton Forge</v>
          </cell>
          <cell r="H52">
            <v>3823</v>
          </cell>
          <cell r="I52">
            <v>3823</v>
          </cell>
          <cell r="J52" t="str">
            <v>Carlton Forge</v>
          </cell>
          <cell r="K52">
            <v>3050</v>
          </cell>
          <cell r="L52">
            <v>45</v>
          </cell>
          <cell r="M52">
            <v>0.45</v>
          </cell>
          <cell r="N52" t="str">
            <v>Leap-1B</v>
          </cell>
          <cell r="O52">
            <v>1</v>
          </cell>
        </row>
        <row r="53">
          <cell r="A53">
            <v>55</v>
          </cell>
          <cell r="B53" t="str">
            <v>XIAN/ PARADIGM- MALDEN</v>
          </cell>
          <cell r="C53" t="str">
            <v>2555M49G04</v>
          </cell>
          <cell r="D53" t="str">
            <v>2555M49G04.004R</v>
          </cell>
          <cell r="E53" t="str">
            <v>FINS</v>
          </cell>
          <cell r="F53" t="str">
            <v>GTD222</v>
          </cell>
          <cell r="G53" t="str">
            <v>Carlton Forge</v>
          </cell>
          <cell r="H53">
            <v>6280</v>
          </cell>
          <cell r="I53">
            <v>6280</v>
          </cell>
          <cell r="J53" t="str">
            <v>Carlton Forge</v>
          </cell>
          <cell r="K53">
            <v>2724</v>
          </cell>
          <cell r="L53">
            <v>80</v>
          </cell>
          <cell r="M53">
            <v>0.8</v>
          </cell>
          <cell r="N53" t="str">
            <v>LEAP A/C</v>
          </cell>
          <cell r="O53">
            <v>1</v>
          </cell>
        </row>
        <row r="54">
          <cell r="A54">
            <v>43</v>
          </cell>
          <cell r="B54" t="str">
            <v/>
          </cell>
          <cell r="C54" t="str">
            <v>2521M40P02</v>
          </cell>
          <cell r="D54" t="str">
            <v>2521M40P02.000R</v>
          </cell>
          <cell r="E54" t="str">
            <v>HANGER, FWD</v>
          </cell>
          <cell r="F54" t="str">
            <v>R41</v>
          </cell>
          <cell r="G54" t="str">
            <v>Carlton Forge</v>
          </cell>
          <cell r="H54">
            <v>3823</v>
          </cell>
          <cell r="I54">
            <v>3823</v>
          </cell>
          <cell r="J54" t="str">
            <v>Alcoa Fontana</v>
          </cell>
          <cell r="K54">
            <v>2666</v>
          </cell>
          <cell r="L54">
            <v>55</v>
          </cell>
          <cell r="M54">
            <v>0.55000000000000004</v>
          </cell>
          <cell r="N54" t="str">
            <v>Leap-1B</v>
          </cell>
          <cell r="O54">
            <v>1</v>
          </cell>
        </row>
        <row r="55">
          <cell r="A55">
            <v>158</v>
          </cell>
          <cell r="B55" t="str">
            <v>AIDC (samsung)</v>
          </cell>
          <cell r="C55" t="str">
            <v>2552M51G04</v>
          </cell>
          <cell r="D55" t="str">
            <v>4013726-338P02</v>
          </cell>
          <cell r="E55" t="str">
            <v>CASE, COMPRESSOR STATOR - AFT INNER</v>
          </cell>
          <cell r="F55" t="str">
            <v>I718</v>
          </cell>
          <cell r="G55" t="str">
            <v>Carlton Forge</v>
          </cell>
          <cell r="H55">
            <v>4380</v>
          </cell>
          <cell r="I55">
            <v>4380</v>
          </cell>
          <cell r="J55" t="str">
            <v>FRISA</v>
          </cell>
          <cell r="K55">
            <v>2350</v>
          </cell>
          <cell r="L55">
            <v>10</v>
          </cell>
          <cell r="M55">
            <v>0.1</v>
          </cell>
          <cell r="N55" t="str">
            <v>Leap-1B</v>
          </cell>
          <cell r="O55">
            <v>1</v>
          </cell>
        </row>
        <row r="56">
          <cell r="A56">
            <v>158</v>
          </cell>
          <cell r="B56" t="str">
            <v>AIDC (samsung)</v>
          </cell>
          <cell r="C56" t="str">
            <v>2552M51G04</v>
          </cell>
          <cell r="D56" t="str">
            <v>4013726-338P02</v>
          </cell>
          <cell r="E56" t="str">
            <v>CASE, COMPRESSOR STATOR - AFT INNER</v>
          </cell>
          <cell r="F56" t="str">
            <v>I718</v>
          </cell>
          <cell r="G56" t="str">
            <v>Carlton Forge</v>
          </cell>
          <cell r="H56">
            <v>4380</v>
          </cell>
          <cell r="I56">
            <v>4380</v>
          </cell>
          <cell r="J56" t="str">
            <v>Carlton Forge</v>
          </cell>
          <cell r="K56">
            <v>2283</v>
          </cell>
          <cell r="L56">
            <v>30</v>
          </cell>
          <cell r="M56">
            <v>0.3</v>
          </cell>
          <cell r="N56" t="str">
            <v>Leap-1B</v>
          </cell>
          <cell r="O56">
            <v>1</v>
          </cell>
        </row>
        <row r="57">
          <cell r="A57">
            <v>158</v>
          </cell>
          <cell r="B57" t="str">
            <v>AIDC (samsung)</v>
          </cell>
          <cell r="C57" t="str">
            <v>2552M51G04</v>
          </cell>
          <cell r="D57" t="str">
            <v>4013726-338P02</v>
          </cell>
          <cell r="E57" t="str">
            <v>CASE, COMPRESSOR STATOR - AFT INNER</v>
          </cell>
          <cell r="F57" t="str">
            <v>I718</v>
          </cell>
          <cell r="G57" t="str">
            <v>Carlton Forge</v>
          </cell>
          <cell r="H57">
            <v>4380</v>
          </cell>
          <cell r="I57">
            <v>4380</v>
          </cell>
          <cell r="J57" t="str">
            <v>Alcoa China</v>
          </cell>
          <cell r="K57">
            <v>2045</v>
          </cell>
          <cell r="L57">
            <v>60</v>
          </cell>
          <cell r="M57">
            <v>0.6</v>
          </cell>
          <cell r="N57" t="str">
            <v>Leap-1B</v>
          </cell>
          <cell r="O57">
            <v>1</v>
          </cell>
        </row>
        <row r="58">
          <cell r="A58">
            <v>100</v>
          </cell>
          <cell r="B58" t="str">
            <v>FAST</v>
          </cell>
          <cell r="C58" t="str">
            <v>2468M79G01</v>
          </cell>
          <cell r="D58" t="str">
            <v>2468M79P02.000R</v>
          </cell>
          <cell r="E58" t="str">
            <v>CASE,WISHBONE</v>
          </cell>
          <cell r="F58" t="str">
            <v>I718</v>
          </cell>
          <cell r="G58" t="str">
            <v>FRISA</v>
          </cell>
          <cell r="H58">
            <v>4250</v>
          </cell>
          <cell r="I58">
            <v>4250</v>
          </cell>
          <cell r="J58" t="str">
            <v>Carlton Forge</v>
          </cell>
          <cell r="K58">
            <v>2006</v>
          </cell>
          <cell r="L58">
            <v>40</v>
          </cell>
          <cell r="M58">
            <v>0.4</v>
          </cell>
          <cell r="N58" t="str">
            <v>LEAP A/C</v>
          </cell>
          <cell r="O58">
            <v>1</v>
          </cell>
        </row>
        <row r="59">
          <cell r="A59">
            <v>96</v>
          </cell>
          <cell r="B59" t="str">
            <v>ELECTRO METHODS</v>
          </cell>
          <cell r="C59" t="str">
            <v>2596M86G01</v>
          </cell>
          <cell r="D59" t="str">
            <v>2596M86G01.002R</v>
          </cell>
          <cell r="E59" t="str">
            <v>SEAL, PRESSURE BALANCE</v>
          </cell>
          <cell r="F59" t="str">
            <v>I718</v>
          </cell>
          <cell r="G59" t="str">
            <v>Alcoa Rochester</v>
          </cell>
          <cell r="H59">
            <v>2568</v>
          </cell>
          <cell r="I59">
            <v>2568</v>
          </cell>
          <cell r="J59" t="str">
            <v>Carlton Forge</v>
          </cell>
          <cell r="K59">
            <v>1992</v>
          </cell>
          <cell r="L59">
            <v>30</v>
          </cell>
          <cell r="M59">
            <v>0.3</v>
          </cell>
          <cell r="N59" t="str">
            <v>LEAP A/C</v>
          </cell>
          <cell r="O59" t="str">
            <v>1</v>
          </cell>
        </row>
        <row r="60">
          <cell r="A60">
            <v>58</v>
          </cell>
          <cell r="B60" t="str">
            <v>PCC WB</v>
          </cell>
          <cell r="C60" t="str">
            <v>2564M04G01 - 2551M96</v>
          </cell>
          <cell r="D60" t="str">
            <v>2564M04G01.002R</v>
          </cell>
          <cell r="E60" t="str">
            <v>CASE, HPC</v>
          </cell>
          <cell r="F60" t="str">
            <v>I909</v>
          </cell>
          <cell r="G60" t="str">
            <v xml:space="preserve">Schlosser </v>
          </cell>
          <cell r="H60">
            <v>3465</v>
          </cell>
          <cell r="I60">
            <v>3465</v>
          </cell>
          <cell r="J60" t="str">
            <v>Carlton Forge</v>
          </cell>
          <cell r="K60">
            <v>1884</v>
          </cell>
          <cell r="L60">
            <v>70</v>
          </cell>
          <cell r="M60">
            <v>0.7</v>
          </cell>
          <cell r="N60" t="str">
            <v>LEAP A/C</v>
          </cell>
          <cell r="O60">
            <v>1</v>
          </cell>
        </row>
        <row r="61">
          <cell r="A61">
            <v>100</v>
          </cell>
          <cell r="B61" t="str">
            <v>FAST</v>
          </cell>
          <cell r="C61" t="str">
            <v>2468M79G01</v>
          </cell>
          <cell r="D61" t="str">
            <v>2468M79P02.000R</v>
          </cell>
          <cell r="E61" t="str">
            <v>CASE,WISHBONE</v>
          </cell>
          <cell r="F61" t="str">
            <v>I718</v>
          </cell>
          <cell r="G61" t="str">
            <v>FRISA</v>
          </cell>
          <cell r="H61">
            <v>4250</v>
          </cell>
          <cell r="I61">
            <v>4250</v>
          </cell>
          <cell r="J61" t="str">
            <v>Alcoa China</v>
          </cell>
          <cell r="K61">
            <v>1817</v>
          </cell>
          <cell r="L61">
            <v>60</v>
          </cell>
          <cell r="M61">
            <v>0.6</v>
          </cell>
          <cell r="N61" t="str">
            <v>LEAP A/C</v>
          </cell>
          <cell r="O61">
            <v>1</v>
          </cell>
        </row>
        <row r="62">
          <cell r="A62">
            <v>125</v>
          </cell>
          <cell r="B62" t="str">
            <v>TEI 40%    W.Jeff 60%</v>
          </cell>
          <cell r="C62" t="str">
            <v>2552M03G01</v>
          </cell>
          <cell r="D62" t="str">
            <v>2468M30P02</v>
          </cell>
          <cell r="E62" t="str">
            <v>Spool, Arm Aft Cmpressor Rotor</v>
          </cell>
          <cell r="F62" t="str">
            <v>Ti-6242</v>
          </cell>
          <cell r="G62" t="str">
            <v>Carlton Forge</v>
          </cell>
          <cell r="H62">
            <v>1980</v>
          </cell>
          <cell r="I62">
            <v>1980</v>
          </cell>
          <cell r="J62" t="str">
            <v>Carlton Forge</v>
          </cell>
          <cell r="K62">
            <v>1793</v>
          </cell>
          <cell r="L62">
            <v>20</v>
          </cell>
          <cell r="M62">
            <v>0.2</v>
          </cell>
          <cell r="N62" t="str">
            <v>Leap-1B</v>
          </cell>
          <cell r="O62">
            <v>1</v>
          </cell>
        </row>
        <row r="63">
          <cell r="A63">
            <v>96</v>
          </cell>
          <cell r="B63" t="str">
            <v>ELECTRO METHODS</v>
          </cell>
          <cell r="C63" t="str">
            <v>2596M86G01</v>
          </cell>
          <cell r="D63" t="str">
            <v>2596M86G01.002R</v>
          </cell>
          <cell r="E63" t="str">
            <v>SEAL, PRESSURE BALANCE</v>
          </cell>
          <cell r="F63" t="str">
            <v>I718</v>
          </cell>
          <cell r="G63" t="str">
            <v>Alcoa Rochester</v>
          </cell>
          <cell r="H63">
            <v>2568</v>
          </cell>
          <cell r="I63">
            <v>2568</v>
          </cell>
          <cell r="J63" t="str">
            <v>Alcoa China</v>
          </cell>
          <cell r="K63">
            <v>1750</v>
          </cell>
          <cell r="L63">
            <v>70</v>
          </cell>
          <cell r="M63">
            <v>0.7</v>
          </cell>
          <cell r="N63" t="str">
            <v>LEAP A/C</v>
          </cell>
          <cell r="O63" t="str">
            <v>1</v>
          </cell>
        </row>
        <row r="64">
          <cell r="A64">
            <v>45</v>
          </cell>
          <cell r="B64" t="str">
            <v>PARADIGM- MALDEN</v>
          </cell>
          <cell r="C64" t="str">
            <v>2548M11G05</v>
          </cell>
          <cell r="D64" t="str">
            <v>2548M11G05.002C</v>
          </cell>
          <cell r="E64" t="str">
            <v>FINS</v>
          </cell>
          <cell r="F64" t="str">
            <v>GTD222</v>
          </cell>
          <cell r="G64" t="str">
            <v>Carlton Forge</v>
          </cell>
          <cell r="H64">
            <v>6280</v>
          </cell>
          <cell r="I64">
            <v>6280</v>
          </cell>
          <cell r="J64" t="str">
            <v>Carlton Forge</v>
          </cell>
          <cell r="K64">
            <v>1740</v>
          </cell>
          <cell r="L64">
            <v>80</v>
          </cell>
          <cell r="M64">
            <v>0.8</v>
          </cell>
          <cell r="N64" t="str">
            <v>Leap-1B</v>
          </cell>
          <cell r="O64">
            <v>1</v>
          </cell>
        </row>
        <row r="65">
          <cell r="A65">
            <v>140</v>
          </cell>
          <cell r="B65" t="str">
            <v>SUZHOU/ WB</v>
          </cell>
          <cell r="C65" t="str">
            <v>2468M83G02</v>
          </cell>
          <cell r="D65" t="str">
            <v>4013726-333P01</v>
          </cell>
          <cell r="E65" t="str">
            <v>CASE, COMPRESSOR STATOR - AFT INNER</v>
          </cell>
          <cell r="F65" t="str">
            <v>I718</v>
          </cell>
          <cell r="G65" t="str">
            <v xml:space="preserve">Schlosser </v>
          </cell>
          <cell r="H65">
            <v>2525</v>
          </cell>
          <cell r="I65">
            <v>2525</v>
          </cell>
          <cell r="J65" t="str">
            <v>Carlton Forge</v>
          </cell>
          <cell r="K65">
            <v>1700</v>
          </cell>
          <cell r="L65">
            <v>50</v>
          </cell>
          <cell r="M65">
            <v>0.5</v>
          </cell>
          <cell r="N65" t="str">
            <v>LEAP A/C</v>
          </cell>
          <cell r="O65">
            <v>1</v>
          </cell>
        </row>
        <row r="66">
          <cell r="A66">
            <v>140</v>
          </cell>
          <cell r="B66" t="str">
            <v>SUZHOU/ WB</v>
          </cell>
          <cell r="C66" t="str">
            <v>2468M83G02</v>
          </cell>
          <cell r="D66" t="str">
            <v>4013726-333P01</v>
          </cell>
          <cell r="E66" t="str">
            <v>CASE, COMPRESSOR STATOR - AFT INNER</v>
          </cell>
          <cell r="F66" t="str">
            <v>I718</v>
          </cell>
          <cell r="G66" t="str">
            <v xml:space="preserve">Schlosser </v>
          </cell>
          <cell r="H66">
            <v>2525</v>
          </cell>
          <cell r="I66">
            <v>2525</v>
          </cell>
          <cell r="J66" t="str">
            <v>Alcoa China</v>
          </cell>
          <cell r="K66">
            <v>1690</v>
          </cell>
          <cell r="L66">
            <v>50</v>
          </cell>
          <cell r="M66">
            <v>0.5</v>
          </cell>
          <cell r="N66" t="str">
            <v>LEAP A/C</v>
          </cell>
          <cell r="O66">
            <v>1</v>
          </cell>
        </row>
        <row r="67">
          <cell r="A67">
            <v>91</v>
          </cell>
          <cell r="B67" t="str">
            <v>TRIUMPH</v>
          </cell>
          <cell r="C67" t="str">
            <v>2482M30P01</v>
          </cell>
          <cell r="D67" t="str">
            <v>2482M30P01.000R</v>
          </cell>
          <cell r="E67" t="str">
            <v>FWD INNER SEAL</v>
          </cell>
          <cell r="F67" t="str">
            <v>HS188</v>
          </cell>
          <cell r="G67" t="str">
            <v>Alcoa Rochester</v>
          </cell>
          <cell r="H67">
            <v>2379</v>
          </cell>
          <cell r="I67">
            <v>2379</v>
          </cell>
          <cell r="J67" t="str">
            <v>Carlton Forge</v>
          </cell>
          <cell r="K67">
            <v>1669</v>
          </cell>
          <cell r="L67">
            <v>40</v>
          </cell>
          <cell r="M67">
            <v>0.4</v>
          </cell>
          <cell r="N67" t="str">
            <v>LEAP A/C</v>
          </cell>
          <cell r="O67" t="str">
            <v>1</v>
          </cell>
        </row>
        <row r="68">
          <cell r="A68">
            <v>154</v>
          </cell>
          <cell r="B68" t="str">
            <v>AVIO/TRIUMPH</v>
          </cell>
          <cell r="C68" t="str">
            <v>2548M31G01</v>
          </cell>
          <cell r="D68" t="str">
            <v>4013725-407P01</v>
          </cell>
          <cell r="E68" t="str">
            <v>SEAL, CDP-STATOR</v>
          </cell>
          <cell r="F68" t="str">
            <v>I909</v>
          </cell>
          <cell r="G68" t="str">
            <v>Carlton Forge</v>
          </cell>
          <cell r="H68">
            <v>2665</v>
          </cell>
          <cell r="I68">
            <v>2665</v>
          </cell>
          <cell r="J68" t="str">
            <v>Carlton Forge</v>
          </cell>
          <cell r="K68">
            <v>1646</v>
          </cell>
          <cell r="L68">
            <v>40</v>
          </cell>
          <cell r="M68">
            <v>0.4</v>
          </cell>
          <cell r="N68" t="str">
            <v>Leap-1B</v>
          </cell>
          <cell r="O68">
            <v>1</v>
          </cell>
        </row>
        <row r="69">
          <cell r="A69">
            <v>124</v>
          </cell>
          <cell r="B69" t="str">
            <v>TEI 40%    W.Jeff 60%</v>
          </cell>
          <cell r="C69" t="str">
            <v>2468M18G01</v>
          </cell>
          <cell r="D69" t="str">
            <v>2468M30P01</v>
          </cell>
          <cell r="E69" t="str">
            <v>Spool, Arm Aft Cmpressor Rotor</v>
          </cell>
          <cell r="F69" t="str">
            <v>Ti-6242</v>
          </cell>
          <cell r="G69" t="str">
            <v>Carlton Forge</v>
          </cell>
          <cell r="H69">
            <v>2091</v>
          </cell>
          <cell r="I69">
            <v>2091</v>
          </cell>
          <cell r="J69" t="str">
            <v>Carlton Forge</v>
          </cell>
          <cell r="K69">
            <v>1644</v>
          </cell>
          <cell r="L69">
            <v>60</v>
          </cell>
          <cell r="M69">
            <v>0.6</v>
          </cell>
          <cell r="N69" t="str">
            <v>LEAP A/C</v>
          </cell>
          <cell r="O69">
            <v>1</v>
          </cell>
        </row>
        <row r="70">
          <cell r="A70">
            <v>148</v>
          </cell>
          <cell r="B70" t="str">
            <v>TRIUMPH</v>
          </cell>
          <cell r="C70" t="str">
            <v>2521M46P01</v>
          </cell>
          <cell r="D70" t="str">
            <v>2521M46P01.000R</v>
          </cell>
          <cell r="E70" t="str">
            <v>SEAL, INNER- FORWARD, TRANSITION DU</v>
          </cell>
          <cell r="F70" t="str">
            <v>HS188</v>
          </cell>
          <cell r="G70" t="str">
            <v>Alcoa Fontana</v>
          </cell>
          <cell r="H70">
            <v>3510.5</v>
          </cell>
          <cell r="I70">
            <v>3510.5</v>
          </cell>
          <cell r="J70" t="str">
            <v>GATD</v>
          </cell>
          <cell r="K70">
            <v>1640</v>
          </cell>
          <cell r="L70">
            <v>10</v>
          </cell>
          <cell r="M70">
            <v>0.1</v>
          </cell>
          <cell r="N70" t="str">
            <v>Leap-1B</v>
          </cell>
          <cell r="O70">
            <v>1</v>
          </cell>
        </row>
        <row r="71">
          <cell r="A71">
            <v>122</v>
          </cell>
          <cell r="B71" t="str">
            <v>TEI/DIRECT</v>
          </cell>
          <cell r="C71" t="str">
            <v>2552M01G01  2468M16G01</v>
          </cell>
          <cell r="D71" t="str">
            <v>2468M26P01</v>
          </cell>
          <cell r="E71" t="str">
            <v xml:space="preserve">Blisk, Aft Arm, Cmpressor Rotor </v>
          </cell>
          <cell r="F71" t="str">
            <v>Ti 6-4</v>
          </cell>
          <cell r="G71" t="str">
            <v>Alcoa Rochester</v>
          </cell>
          <cell r="H71">
            <v>1252</v>
          </cell>
          <cell r="I71">
            <v>1252</v>
          </cell>
          <cell r="J71" t="str">
            <v>Alcoa Rochester</v>
          </cell>
          <cell r="K71">
            <v>1634</v>
          </cell>
          <cell r="L71">
            <v>40</v>
          </cell>
          <cell r="M71">
            <v>0.4</v>
          </cell>
          <cell r="N71" t="str">
            <v>Leap-1B/ AC</v>
          </cell>
          <cell r="O71">
            <v>1</v>
          </cell>
        </row>
        <row r="72">
          <cell r="A72">
            <v>166</v>
          </cell>
          <cell r="B72" t="str">
            <v>PCC-WB</v>
          </cell>
          <cell r="C72" t="str">
            <v>2564M06G01  - 2468M83G01</v>
          </cell>
          <cell r="D72" t="str">
            <v>4013726-333P02</v>
          </cell>
          <cell r="E72" t="str">
            <v>CASE, COMPRESSOR STATOR - AFT INNER</v>
          </cell>
          <cell r="F72" t="str">
            <v>I718</v>
          </cell>
          <cell r="G72" t="str">
            <v>Alcoa Rancho Cucamonga</v>
          </cell>
          <cell r="H72">
            <v>2525</v>
          </cell>
          <cell r="I72">
            <v>2525</v>
          </cell>
          <cell r="J72" t="str">
            <v>Carlton Forge</v>
          </cell>
          <cell r="K72">
            <v>1615</v>
          </cell>
          <cell r="L72">
            <v>40</v>
          </cell>
          <cell r="M72">
            <v>0.4</v>
          </cell>
          <cell r="N72" t="str">
            <v>LEAP A/C</v>
          </cell>
          <cell r="O72">
            <v>1</v>
          </cell>
        </row>
        <row r="73">
          <cell r="A73">
            <v>76</v>
          </cell>
          <cell r="B73" t="str">
            <v>TERREHAUTE</v>
          </cell>
          <cell r="C73" t="str">
            <v>2611M10G01</v>
          </cell>
          <cell r="D73" t="str">
            <v>D2559M23P01</v>
          </cell>
          <cell r="E73" t="str">
            <v>Outer Liner Fwd Ring</v>
          </cell>
          <cell r="F73" t="str">
            <v>HS188</v>
          </cell>
          <cell r="G73" t="str">
            <v xml:space="preserve">Monroe </v>
          </cell>
          <cell r="H73">
            <v>2656</v>
          </cell>
          <cell r="I73">
            <v>2656</v>
          </cell>
          <cell r="J73" t="str">
            <v>Wyman Mountaintop</v>
          </cell>
          <cell r="K73">
            <v>1585</v>
          </cell>
          <cell r="L73">
            <v>40</v>
          </cell>
          <cell r="M73">
            <v>0.3</v>
          </cell>
          <cell r="N73" t="str">
            <v>Leap-1B</v>
          </cell>
          <cell r="O73">
            <v>1</v>
          </cell>
        </row>
        <row r="74">
          <cell r="A74">
            <v>124</v>
          </cell>
          <cell r="B74" t="str">
            <v>TEI 40%    W.Jeff 60%</v>
          </cell>
          <cell r="C74" t="str">
            <v>2468M18G01</v>
          </cell>
          <cell r="D74" t="str">
            <v>2468M30P01</v>
          </cell>
          <cell r="E74" t="str">
            <v>Spool, Arm Aft Cmpressor Rotor</v>
          </cell>
          <cell r="F74" t="str">
            <v>Ti-6242</v>
          </cell>
          <cell r="G74" t="str">
            <v>Carlton Forge</v>
          </cell>
          <cell r="H74">
            <v>2091</v>
          </cell>
          <cell r="I74">
            <v>2091</v>
          </cell>
          <cell r="J74" t="str">
            <v>Alcoa China</v>
          </cell>
          <cell r="K74">
            <v>1579</v>
          </cell>
          <cell r="L74">
            <v>40</v>
          </cell>
          <cell r="M74">
            <v>0.4</v>
          </cell>
          <cell r="N74" t="str">
            <v>LEAP A/C</v>
          </cell>
          <cell r="O74">
            <v>1</v>
          </cell>
        </row>
        <row r="75">
          <cell r="A75">
            <v>144</v>
          </cell>
          <cell r="B75" t="str">
            <v>KETEMA</v>
          </cell>
          <cell r="C75" t="str">
            <v>2548M16G01  - 2460M62G02</v>
          </cell>
          <cell r="D75" t="str">
            <v>4013728-259P01</v>
          </cell>
          <cell r="E75" t="str">
            <v>SEAL, STATIONARY - HIGH PRESSURE TU</v>
          </cell>
          <cell r="F75" t="str">
            <v>I783</v>
          </cell>
          <cell r="G75" t="str">
            <v>Alcoa Rochester</v>
          </cell>
          <cell r="H75">
            <v>6747</v>
          </cell>
          <cell r="I75">
            <v>6747</v>
          </cell>
          <cell r="J75" t="str">
            <v>Alcoa China</v>
          </cell>
          <cell r="K75">
            <v>1554</v>
          </cell>
          <cell r="L75">
            <v>40</v>
          </cell>
          <cell r="M75">
            <v>0.4</v>
          </cell>
          <cell r="N75" t="str">
            <v>Leap-1B</v>
          </cell>
          <cell r="O75">
            <v>1</v>
          </cell>
        </row>
        <row r="76">
          <cell r="A76">
            <v>58</v>
          </cell>
          <cell r="B76" t="str">
            <v>PCC WB</v>
          </cell>
          <cell r="C76" t="str">
            <v>2564M04G01 - 2551M96</v>
          </cell>
          <cell r="D76" t="str">
            <v>2564M04G01.002R</v>
          </cell>
          <cell r="E76" t="str">
            <v>CASE, HPC</v>
          </cell>
          <cell r="F76" t="str">
            <v>I909</v>
          </cell>
          <cell r="G76" t="str">
            <v xml:space="preserve">Schlosser </v>
          </cell>
          <cell r="H76">
            <v>3465</v>
          </cell>
          <cell r="I76">
            <v>3465</v>
          </cell>
          <cell r="J76" t="str">
            <v>FRISA</v>
          </cell>
          <cell r="K76">
            <v>1546</v>
          </cell>
          <cell r="L76">
            <v>30</v>
          </cell>
          <cell r="M76">
            <v>0.3</v>
          </cell>
          <cell r="N76" t="str">
            <v>LEAP A/C</v>
          </cell>
          <cell r="O76">
            <v>1</v>
          </cell>
        </row>
        <row r="77">
          <cell r="A77">
            <v>166</v>
          </cell>
          <cell r="B77" t="str">
            <v>PCC-WB</v>
          </cell>
          <cell r="C77" t="str">
            <v>2564M06G01  - 2468M83G01</v>
          </cell>
          <cell r="D77" t="str">
            <v>4013726-333P02</v>
          </cell>
          <cell r="E77" t="str">
            <v>CASE, COMPRESSOR STATOR - AFT INNER</v>
          </cell>
          <cell r="F77" t="str">
            <v>I718</v>
          </cell>
          <cell r="G77" t="str">
            <v>Alcoa Rancho Cucamonga</v>
          </cell>
          <cell r="H77">
            <v>2525</v>
          </cell>
          <cell r="I77">
            <v>2525</v>
          </cell>
          <cell r="J77" t="str">
            <v>Alcoa China</v>
          </cell>
          <cell r="K77">
            <v>1544</v>
          </cell>
          <cell r="L77">
            <v>60</v>
          </cell>
          <cell r="M77">
            <v>0.6</v>
          </cell>
          <cell r="N77" t="str">
            <v>LEAP A/C</v>
          </cell>
          <cell r="O77">
            <v>1</v>
          </cell>
        </row>
        <row r="78">
          <cell r="A78">
            <v>148</v>
          </cell>
          <cell r="B78" t="str">
            <v>TRIUMPH</v>
          </cell>
          <cell r="C78" t="str">
            <v>2521M46P01</v>
          </cell>
          <cell r="D78" t="str">
            <v>2521M46P01.000R</v>
          </cell>
          <cell r="E78" t="str">
            <v>SEAL, INNER- FORWARD, TRANSITION DU</v>
          </cell>
          <cell r="F78" t="str">
            <v>HS188</v>
          </cell>
          <cell r="G78" t="str">
            <v>Alcoa Fontana</v>
          </cell>
          <cell r="H78">
            <v>3510.5</v>
          </cell>
          <cell r="I78">
            <v>3510.5</v>
          </cell>
          <cell r="J78" t="str">
            <v>Carlton Forge</v>
          </cell>
          <cell r="K78">
            <v>1528</v>
          </cell>
          <cell r="L78">
            <v>30</v>
          </cell>
          <cell r="M78">
            <v>0.3</v>
          </cell>
          <cell r="N78" t="str">
            <v>Leap-1B</v>
          </cell>
          <cell r="O78">
            <v>1</v>
          </cell>
        </row>
        <row r="79">
          <cell r="A79">
            <v>50</v>
          </cell>
          <cell r="B79" t="str">
            <v>PCC-WB/SUZHOU</v>
          </cell>
          <cell r="C79" t="str">
            <v>2551M98G02</v>
          </cell>
          <cell r="D79" t="str">
            <v>2551M98G02.002R</v>
          </cell>
          <cell r="E79" t="str">
            <v>CASE, AFT INNER, STG 7</v>
          </cell>
          <cell r="F79" t="str">
            <v>I718</v>
          </cell>
          <cell r="G79" t="str">
            <v>Carlton Forge</v>
          </cell>
          <cell r="H79">
            <v>2386</v>
          </cell>
          <cell r="I79">
            <v>2386</v>
          </cell>
          <cell r="J79" t="str">
            <v>Alcoa China</v>
          </cell>
          <cell r="K79">
            <v>1505</v>
          </cell>
          <cell r="L79">
            <v>40</v>
          </cell>
          <cell r="M79">
            <v>0.4</v>
          </cell>
          <cell r="N79" t="str">
            <v>Leap-1B</v>
          </cell>
          <cell r="O79">
            <v>1</v>
          </cell>
        </row>
        <row r="80">
          <cell r="A80">
            <v>50</v>
          </cell>
          <cell r="B80" t="str">
            <v>PCC-WB/SUZHOU</v>
          </cell>
          <cell r="C80" t="str">
            <v>2551M98G02</v>
          </cell>
          <cell r="D80" t="str">
            <v>2551M98G02.002R</v>
          </cell>
          <cell r="E80" t="str">
            <v>CASE, AFT INNER, STG 7</v>
          </cell>
          <cell r="F80" t="str">
            <v>I718</v>
          </cell>
          <cell r="G80" t="str">
            <v>Carlton Forge</v>
          </cell>
          <cell r="H80">
            <v>2386</v>
          </cell>
          <cell r="I80">
            <v>2386</v>
          </cell>
          <cell r="J80" t="str">
            <v>Carlton Forge</v>
          </cell>
          <cell r="K80">
            <v>1505</v>
          </cell>
          <cell r="L80">
            <v>60</v>
          </cell>
          <cell r="M80">
            <v>0.6</v>
          </cell>
          <cell r="N80" t="str">
            <v>Leap-1B</v>
          </cell>
          <cell r="O80">
            <v>1</v>
          </cell>
        </row>
        <row r="81">
          <cell r="A81">
            <v>174</v>
          </cell>
          <cell r="B81" t="str">
            <v>TRIUMPH</v>
          </cell>
          <cell r="C81" t="str">
            <v>2521M47G03</v>
          </cell>
          <cell r="D81" t="str">
            <v>2521M47P02.000R</v>
          </cell>
          <cell r="E81" t="str">
            <v>TCF Seal, Transition Duct Outer</v>
          </cell>
          <cell r="F81" t="str">
            <v>Rene 41</v>
          </cell>
          <cell r="G81" t="str">
            <v xml:space="preserve">Alcoa Fontana </v>
          </cell>
          <cell r="H81">
            <v>6849</v>
          </cell>
          <cell r="I81">
            <v>6849</v>
          </cell>
          <cell r="J81" t="str">
            <v>GATD</v>
          </cell>
          <cell r="K81">
            <v>1505</v>
          </cell>
          <cell r="L81">
            <v>10</v>
          </cell>
          <cell r="M81">
            <v>0.1</v>
          </cell>
          <cell r="N81" t="str">
            <v>Leap-1B</v>
          </cell>
          <cell r="O81">
            <v>1</v>
          </cell>
        </row>
        <row r="82">
          <cell r="A82">
            <v>174</v>
          </cell>
          <cell r="B82" t="str">
            <v>TRIUMPH</v>
          </cell>
          <cell r="C82" t="str">
            <v>2521M47G03</v>
          </cell>
          <cell r="D82" t="str">
            <v>2521M47P02.000R</v>
          </cell>
          <cell r="E82" t="str">
            <v>TCF Seal, Transition Duct Outer</v>
          </cell>
          <cell r="F82" t="str">
            <v>Rene 41</v>
          </cell>
          <cell r="G82" t="str">
            <v xml:space="preserve">Alcoa Fontana </v>
          </cell>
          <cell r="H82">
            <v>6849</v>
          </cell>
          <cell r="I82">
            <v>6849</v>
          </cell>
          <cell r="J82" t="str">
            <v>Carlton Forge</v>
          </cell>
          <cell r="K82">
            <v>1505</v>
          </cell>
          <cell r="L82">
            <v>40</v>
          </cell>
          <cell r="M82">
            <v>0.4</v>
          </cell>
          <cell r="N82" t="str">
            <v>Leap-1B</v>
          </cell>
          <cell r="O82">
            <v>1</v>
          </cell>
        </row>
        <row r="83">
          <cell r="A83">
            <v>60</v>
          </cell>
          <cell r="B83" t="str">
            <v>PCC-WB</v>
          </cell>
          <cell r="C83" t="str">
            <v>2564M06G01</v>
          </cell>
          <cell r="D83" t="str">
            <v>2564M06G01.002R</v>
          </cell>
          <cell r="E83" t="str">
            <v>CASE, STAGE 7</v>
          </cell>
          <cell r="F83" t="str">
            <v>I718</v>
          </cell>
          <cell r="G83" t="str">
            <v xml:space="preserve">Schlosser </v>
          </cell>
          <cell r="H83">
            <v>2525</v>
          </cell>
          <cell r="I83">
            <v>2525</v>
          </cell>
          <cell r="J83" t="str">
            <v>Carlton Forge</v>
          </cell>
          <cell r="K83">
            <v>1480</v>
          </cell>
          <cell r="L83">
            <v>40</v>
          </cell>
          <cell r="M83">
            <v>0.4</v>
          </cell>
          <cell r="N83" t="str">
            <v>LEAP A/C</v>
          </cell>
          <cell r="O83">
            <v>1</v>
          </cell>
        </row>
        <row r="84">
          <cell r="A84">
            <v>91</v>
          </cell>
          <cell r="B84" t="str">
            <v>TRIUMPH</v>
          </cell>
          <cell r="C84" t="str">
            <v>2482M30P01</v>
          </cell>
          <cell r="D84" t="str">
            <v>2482M30P01.000R</v>
          </cell>
          <cell r="E84" t="str">
            <v>FWD INNER SEAL</v>
          </cell>
          <cell r="F84" t="str">
            <v>HS188</v>
          </cell>
          <cell r="G84" t="str">
            <v>Alcoa Rochester</v>
          </cell>
          <cell r="H84">
            <v>2379</v>
          </cell>
          <cell r="I84">
            <v>2379</v>
          </cell>
          <cell r="J84" t="str">
            <v>Alcoa China</v>
          </cell>
          <cell r="K84">
            <v>1480</v>
          </cell>
          <cell r="L84">
            <v>60</v>
          </cell>
          <cell r="M84">
            <v>0.6</v>
          </cell>
          <cell r="N84" t="str">
            <v>LEAP A/C</v>
          </cell>
          <cell r="O84" t="str">
            <v>1</v>
          </cell>
        </row>
        <row r="85">
          <cell r="A85">
            <v>139</v>
          </cell>
          <cell r="B85" t="str">
            <v>SUZHOU/ WB</v>
          </cell>
          <cell r="C85" t="str">
            <v>2468M82G01</v>
          </cell>
          <cell r="D85" t="str">
            <v>4013726-332P01</v>
          </cell>
          <cell r="E85" t="str">
            <v>CASE, COMPRESSOR STATOR - AFT INNER</v>
          </cell>
          <cell r="F85" t="str">
            <v>I718</v>
          </cell>
          <cell r="G85" t="str">
            <v>Carlton Forge</v>
          </cell>
          <cell r="H85">
            <v>2207</v>
          </cell>
          <cell r="I85">
            <v>2207</v>
          </cell>
          <cell r="J85" t="str">
            <v>Carlton Forge</v>
          </cell>
          <cell r="K85">
            <v>1450</v>
          </cell>
          <cell r="L85">
            <v>50</v>
          </cell>
          <cell r="M85">
            <v>0.5</v>
          </cell>
          <cell r="N85" t="str">
            <v>LEAP A/C</v>
          </cell>
          <cell r="O85">
            <v>1</v>
          </cell>
        </row>
        <row r="86">
          <cell r="A86">
            <v>139</v>
          </cell>
          <cell r="B86" t="str">
            <v>SUZHOU/ WB</v>
          </cell>
          <cell r="C86" t="str">
            <v>2468M82G01</v>
          </cell>
          <cell r="D86" t="str">
            <v>4013726-332P01</v>
          </cell>
          <cell r="E86" t="str">
            <v>CASE, COMPRESSOR STATOR - AFT INNER</v>
          </cell>
          <cell r="F86" t="str">
            <v>I718</v>
          </cell>
          <cell r="G86" t="str">
            <v>Carlton Forge</v>
          </cell>
          <cell r="H86">
            <v>2207</v>
          </cell>
          <cell r="I86">
            <v>2207</v>
          </cell>
          <cell r="J86" t="str">
            <v>Alcoa Rochester</v>
          </cell>
          <cell r="K86">
            <v>1448</v>
          </cell>
          <cell r="L86">
            <v>50</v>
          </cell>
          <cell r="M86">
            <v>0.5</v>
          </cell>
          <cell r="N86" t="str">
            <v>LEAP A/C</v>
          </cell>
          <cell r="O86">
            <v>1</v>
          </cell>
        </row>
        <row r="87">
          <cell r="A87">
            <v>144</v>
          </cell>
          <cell r="B87" t="str">
            <v>KETEMA</v>
          </cell>
          <cell r="C87" t="str">
            <v>2548M16G01  - 2460M62G02</v>
          </cell>
          <cell r="D87" t="str">
            <v>4013728-259P01</v>
          </cell>
          <cell r="E87" t="str">
            <v>SEAL, STATIONARY - HIGH PRESSURE TU</v>
          </cell>
          <cell r="F87" t="str">
            <v>I783</v>
          </cell>
          <cell r="G87" t="str">
            <v>Alcoa Rochester</v>
          </cell>
          <cell r="H87">
            <v>6747</v>
          </cell>
          <cell r="I87">
            <v>6747</v>
          </cell>
          <cell r="J87" t="str">
            <v>Carlton Forge</v>
          </cell>
          <cell r="K87">
            <v>1400</v>
          </cell>
          <cell r="L87">
            <v>60</v>
          </cell>
          <cell r="M87">
            <v>0.6</v>
          </cell>
          <cell r="N87" t="str">
            <v>Leap-1B</v>
          </cell>
          <cell r="O87">
            <v>1</v>
          </cell>
        </row>
        <row r="88">
          <cell r="A88">
            <v>154</v>
          </cell>
          <cell r="B88" t="str">
            <v>AVIO/TRIUMPH</v>
          </cell>
          <cell r="C88" t="str">
            <v>2548M31G01</v>
          </cell>
          <cell r="D88" t="str">
            <v>4013725-407P01</v>
          </cell>
          <cell r="E88" t="str">
            <v>SEAL, CDP-STATOR</v>
          </cell>
          <cell r="F88" t="str">
            <v>I909</v>
          </cell>
          <cell r="G88" t="str">
            <v>Carlton Forge</v>
          </cell>
          <cell r="H88">
            <v>2665</v>
          </cell>
          <cell r="I88">
            <v>2665</v>
          </cell>
          <cell r="J88" t="str">
            <v>Alcoa Rochester</v>
          </cell>
          <cell r="K88">
            <v>1375</v>
          </cell>
          <cell r="L88">
            <v>60</v>
          </cell>
          <cell r="M88">
            <v>0.6</v>
          </cell>
          <cell r="N88" t="str">
            <v>Leap-1B</v>
          </cell>
          <cell r="O88">
            <v>1</v>
          </cell>
        </row>
        <row r="89">
          <cell r="A89">
            <v>60</v>
          </cell>
          <cell r="B89" t="str">
            <v>PCC-WB</v>
          </cell>
          <cell r="C89" t="str">
            <v>2564M06G01</v>
          </cell>
          <cell r="D89" t="str">
            <v>2564M06G01.002R</v>
          </cell>
          <cell r="E89" t="str">
            <v>CASE, STAGE 7</v>
          </cell>
          <cell r="F89" t="str">
            <v>I718</v>
          </cell>
          <cell r="G89" t="str">
            <v xml:space="preserve">Schlosser </v>
          </cell>
          <cell r="H89">
            <v>2525</v>
          </cell>
          <cell r="I89">
            <v>2525</v>
          </cell>
          <cell r="J89" t="str">
            <v>Alcoa China</v>
          </cell>
          <cell r="K89">
            <v>1356</v>
          </cell>
          <cell r="L89">
            <v>60</v>
          </cell>
          <cell r="M89">
            <v>0.6</v>
          </cell>
          <cell r="N89" t="str">
            <v>LEAP A/C</v>
          </cell>
          <cell r="O89">
            <v>1</v>
          </cell>
        </row>
        <row r="90">
          <cell r="A90">
            <v>148</v>
          </cell>
          <cell r="B90" t="str">
            <v>TRIUMPH</v>
          </cell>
          <cell r="C90" t="str">
            <v>2521M46P01</v>
          </cell>
          <cell r="D90" t="str">
            <v>2521M46P01.000R</v>
          </cell>
          <cell r="E90" t="str">
            <v>SEAL, INNER- FORWARD, TRANSITION DU</v>
          </cell>
          <cell r="F90" t="str">
            <v>HS188</v>
          </cell>
          <cell r="G90" t="str">
            <v>Alcoa Fontana</v>
          </cell>
          <cell r="H90">
            <v>3510.5</v>
          </cell>
          <cell r="I90">
            <v>3510.5</v>
          </cell>
          <cell r="J90" t="str">
            <v>Alcoa China</v>
          </cell>
          <cell r="K90">
            <v>1305</v>
          </cell>
          <cell r="L90">
            <v>60</v>
          </cell>
          <cell r="M90">
            <v>0.6</v>
          </cell>
          <cell r="N90" t="str">
            <v>Leap-1B</v>
          </cell>
          <cell r="O90">
            <v>1</v>
          </cell>
        </row>
        <row r="91">
          <cell r="A91">
            <v>127</v>
          </cell>
          <cell r="B91" t="str">
            <v>TERREHAUTE</v>
          </cell>
          <cell r="C91" t="str">
            <v>2482M11G01</v>
          </cell>
          <cell r="D91" t="str">
            <v>4013522-469P03</v>
          </cell>
          <cell r="E91" t="str">
            <v>Flange, Fwd TCF</v>
          </cell>
          <cell r="F91" t="str">
            <v>I718</v>
          </cell>
          <cell r="G91" t="str">
            <v>Alcoa Rochester</v>
          </cell>
          <cell r="H91">
            <v>1710</v>
          </cell>
          <cell r="I91">
            <v>1710</v>
          </cell>
          <cell r="J91" t="str">
            <v>Alcoa China</v>
          </cell>
          <cell r="K91">
            <v>1300</v>
          </cell>
          <cell r="L91">
            <v>50</v>
          </cell>
          <cell r="M91">
            <v>0.5</v>
          </cell>
          <cell r="N91" t="str">
            <v>Leap AC</v>
          </cell>
          <cell r="O91">
            <v>1</v>
          </cell>
        </row>
        <row r="92">
          <cell r="A92">
            <v>127</v>
          </cell>
          <cell r="B92" t="str">
            <v>TERREHAUTE</v>
          </cell>
          <cell r="C92" t="str">
            <v>2482M11G01</v>
          </cell>
          <cell r="D92" t="str">
            <v>4013522-469P03</v>
          </cell>
          <cell r="E92" t="str">
            <v>Flange, Fwd TCF</v>
          </cell>
          <cell r="F92" t="str">
            <v>I718</v>
          </cell>
          <cell r="G92" t="str">
            <v>Alcoa Rochester</v>
          </cell>
          <cell r="H92">
            <v>1710</v>
          </cell>
          <cell r="I92">
            <v>1710</v>
          </cell>
          <cell r="J92" t="str">
            <v>Carlton Forge</v>
          </cell>
          <cell r="K92">
            <v>1300</v>
          </cell>
          <cell r="L92">
            <v>50</v>
          </cell>
          <cell r="M92">
            <v>0.5</v>
          </cell>
          <cell r="N92" t="str">
            <v>Leap AC</v>
          </cell>
          <cell r="O92">
            <v>1</v>
          </cell>
        </row>
        <row r="93">
          <cell r="A93">
            <v>122</v>
          </cell>
          <cell r="B93" t="str">
            <v>TEI/DIRECT</v>
          </cell>
          <cell r="C93" t="str">
            <v>2552M01G01  2468M16G01</v>
          </cell>
          <cell r="D93" t="str">
            <v>2468M26P01</v>
          </cell>
          <cell r="E93" t="str">
            <v xml:space="preserve">Blisk, Aft Arm, Cmpressor Rotor </v>
          </cell>
          <cell r="F93" t="str">
            <v>Ti 6-4</v>
          </cell>
          <cell r="G93" t="str">
            <v>Alcoa Rochester</v>
          </cell>
          <cell r="H93">
            <v>1252</v>
          </cell>
          <cell r="I93">
            <v>1252</v>
          </cell>
          <cell r="J93" t="str">
            <v>Carlton Forge</v>
          </cell>
          <cell r="K93">
            <v>1248</v>
          </cell>
          <cell r="L93">
            <v>60</v>
          </cell>
          <cell r="M93">
            <v>0.6</v>
          </cell>
          <cell r="N93" t="str">
            <v>Leap-1B/ AC</v>
          </cell>
          <cell r="O93">
            <v>1</v>
          </cell>
        </row>
        <row r="94">
          <cell r="A94">
            <v>48</v>
          </cell>
          <cell r="B94" t="str">
            <v>PCC-WB</v>
          </cell>
          <cell r="C94" t="str">
            <v>2551M96G01</v>
          </cell>
          <cell r="D94" t="str">
            <v>2551M96G01.002R</v>
          </cell>
          <cell r="E94" t="str">
            <v>CASE, AFT INNER, STG 5-6</v>
          </cell>
          <cell r="F94" t="str">
            <v>I909</v>
          </cell>
          <cell r="G94" t="str">
            <v>Forged Metals</v>
          </cell>
          <cell r="H94">
            <v>3465</v>
          </cell>
          <cell r="I94">
            <v>3465</v>
          </cell>
          <cell r="J94" t="str">
            <v>Carlton Forge</v>
          </cell>
          <cell r="K94">
            <v>1231</v>
          </cell>
          <cell r="L94">
            <v>30</v>
          </cell>
          <cell r="M94">
            <v>0.3</v>
          </cell>
          <cell r="N94" t="str">
            <v>Leap-1B</v>
          </cell>
          <cell r="O94">
            <v>1</v>
          </cell>
        </row>
        <row r="95">
          <cell r="A95">
            <v>174</v>
          </cell>
          <cell r="B95" t="str">
            <v>TRIUMPH</v>
          </cell>
          <cell r="C95" t="str">
            <v>2521M47G03</v>
          </cell>
          <cell r="D95" t="str">
            <v>2521M47P02.000R</v>
          </cell>
          <cell r="E95" t="str">
            <v>TCF Seal, Transition Duct Outer</v>
          </cell>
          <cell r="F95" t="str">
            <v>Rene 41</v>
          </cell>
          <cell r="G95" t="str">
            <v xml:space="preserve">Alcoa Fontana </v>
          </cell>
          <cell r="H95">
            <v>6849</v>
          </cell>
          <cell r="I95">
            <v>6849</v>
          </cell>
          <cell r="J95" t="str">
            <v>Alcoa Rancho Cucamonga</v>
          </cell>
          <cell r="K95">
            <v>1220</v>
          </cell>
          <cell r="L95">
            <v>50</v>
          </cell>
          <cell r="M95">
            <v>0.5</v>
          </cell>
          <cell r="N95" t="str">
            <v>Leap-1B</v>
          </cell>
          <cell r="O95">
            <v>1</v>
          </cell>
        </row>
        <row r="96">
          <cell r="A96">
            <v>23</v>
          </cell>
          <cell r="B96" t="str">
            <v>PCC-WB/SUZHOU-2015</v>
          </cell>
          <cell r="C96" t="str">
            <v>2468M85G01</v>
          </cell>
          <cell r="D96" t="str">
            <v>2468M85G01.002R</v>
          </cell>
          <cell r="E96" t="str">
            <v>CASE, HPC</v>
          </cell>
          <cell r="F96" t="str">
            <v>I718</v>
          </cell>
          <cell r="G96" t="str">
            <v>Alcoa Rancho Cucamonga</v>
          </cell>
          <cell r="H96">
            <v>1916</v>
          </cell>
          <cell r="I96">
            <v>1916</v>
          </cell>
          <cell r="J96" t="str">
            <v>GATD</v>
          </cell>
          <cell r="K96">
            <v>1199</v>
          </cell>
          <cell r="L96">
            <v>20</v>
          </cell>
          <cell r="M96">
            <v>0.2</v>
          </cell>
          <cell r="N96" t="str">
            <v>LEAP A/C</v>
          </cell>
          <cell r="O96">
            <v>1</v>
          </cell>
        </row>
        <row r="97">
          <cell r="A97">
            <v>151</v>
          </cell>
          <cell r="B97" t="str">
            <v>TRIUMPH</v>
          </cell>
          <cell r="C97" t="str">
            <v>2521M52G01</v>
          </cell>
          <cell r="D97" t="str">
            <v>2521M52P01.000R</v>
          </cell>
          <cell r="E97" t="str">
            <v>SEAL, STATIONARY- HPT STATOR</v>
          </cell>
          <cell r="F97" t="str">
            <v>I718</v>
          </cell>
          <cell r="G97" t="str">
            <v>Carlton Forge</v>
          </cell>
          <cell r="H97">
            <v>4223</v>
          </cell>
          <cell r="I97">
            <v>4223</v>
          </cell>
          <cell r="J97" t="str">
            <v>Carlton Forge</v>
          </cell>
          <cell r="K97">
            <v>1186</v>
          </cell>
          <cell r="L97">
            <v>40</v>
          </cell>
          <cell r="M97">
            <v>0.4</v>
          </cell>
          <cell r="N97" t="str">
            <v>Leap-1B</v>
          </cell>
          <cell r="O97">
            <v>1</v>
          </cell>
        </row>
        <row r="98">
          <cell r="A98">
            <v>86</v>
          </cell>
          <cell r="B98" t="str">
            <v>KETEMA</v>
          </cell>
          <cell r="C98" t="str">
            <v>2460M62G02</v>
          </cell>
          <cell r="D98" t="str">
            <v>2460M62P02.000R</v>
          </cell>
          <cell r="E98" t="str">
            <v>SEAL, STA-HPT FOS</v>
          </cell>
          <cell r="F98" t="str">
            <v>GTD222</v>
          </cell>
          <cell r="G98" t="str">
            <v>Alcoa Rochester</v>
          </cell>
          <cell r="H98">
            <v>2513</v>
          </cell>
          <cell r="I98">
            <v>2513</v>
          </cell>
          <cell r="J98" t="str">
            <v>Alcoa China</v>
          </cell>
          <cell r="K98">
            <v>574</v>
          </cell>
          <cell r="L98">
            <v>30</v>
          </cell>
          <cell r="M98">
            <v>0.3</v>
          </cell>
          <cell r="N98" t="str">
            <v>LEAP A/C</v>
          </cell>
          <cell r="O98">
            <v>1</v>
          </cell>
        </row>
        <row r="99">
          <cell r="A99">
            <v>76</v>
          </cell>
          <cell r="B99" t="str">
            <v>TERREHAUTE</v>
          </cell>
          <cell r="C99" t="str">
            <v>2611M10G01</v>
          </cell>
          <cell r="D99" t="str">
            <v>D2559M23P01</v>
          </cell>
          <cell r="E99" t="str">
            <v>Outer Liner Fwd Ring</v>
          </cell>
          <cell r="F99" t="str">
            <v>HS188</v>
          </cell>
          <cell r="G99" t="str">
            <v xml:space="preserve">Monroe </v>
          </cell>
          <cell r="H99">
            <v>2656</v>
          </cell>
          <cell r="I99">
            <v>2656</v>
          </cell>
          <cell r="J99" t="str">
            <v>Alcoa China</v>
          </cell>
          <cell r="K99">
            <v>1142</v>
          </cell>
          <cell r="L99">
            <v>60</v>
          </cell>
          <cell r="M99">
            <v>0.7</v>
          </cell>
          <cell r="N99" t="str">
            <v>Leap-1B</v>
          </cell>
          <cell r="O99">
            <v>1</v>
          </cell>
        </row>
        <row r="100">
          <cell r="A100">
            <v>54</v>
          </cell>
          <cell r="B100" t="str">
            <v>SUZHOU/ PCC-WB</v>
          </cell>
          <cell r="C100" t="str">
            <v>2552M50G04</v>
          </cell>
          <cell r="D100" t="str">
            <v>2552M50G04.002R</v>
          </cell>
          <cell r="E100" t="str">
            <v>CASE, AFT INNER, STG 8-9</v>
          </cell>
          <cell r="F100" t="str">
            <v>I718</v>
          </cell>
          <cell r="G100" t="str">
            <v xml:space="preserve">Schlosser </v>
          </cell>
          <cell r="H100">
            <v>1877</v>
          </cell>
          <cell r="I100">
            <v>1877</v>
          </cell>
          <cell r="J100" t="str">
            <v>Carlton Forge</v>
          </cell>
          <cell r="K100">
            <v>1142</v>
          </cell>
          <cell r="L100">
            <v>40</v>
          </cell>
          <cell r="M100">
            <v>0.4</v>
          </cell>
          <cell r="N100" t="str">
            <v>Leap-1B</v>
          </cell>
          <cell r="O100">
            <v>1</v>
          </cell>
        </row>
        <row r="101">
          <cell r="A101">
            <v>64</v>
          </cell>
          <cell r="B101" t="str">
            <v>TERREHAUTE</v>
          </cell>
          <cell r="C101" t="str">
            <v>2609M10G01</v>
          </cell>
          <cell r="D101" t="str">
            <v>D2462M22P02</v>
          </cell>
          <cell r="E101" t="str">
            <v>Inner Liner Aft Ring</v>
          </cell>
          <cell r="F101" t="str">
            <v>HS188</v>
          </cell>
          <cell r="G101" t="str">
            <v>Alcoa Rochester</v>
          </cell>
          <cell r="H101">
            <v>1469</v>
          </cell>
          <cell r="I101">
            <v>1469</v>
          </cell>
          <cell r="J101" t="str">
            <v>FRISA</v>
          </cell>
          <cell r="K101">
            <v>1116</v>
          </cell>
          <cell r="L101">
            <v>40</v>
          </cell>
          <cell r="M101">
            <v>0.4</v>
          </cell>
          <cell r="N101" t="str">
            <v>LEAP A/C</v>
          </cell>
          <cell r="O101">
            <v>1</v>
          </cell>
        </row>
        <row r="102">
          <cell r="A102">
            <v>89</v>
          </cell>
          <cell r="B102" t="str">
            <v>TRIUMPH/AVIO</v>
          </cell>
          <cell r="C102" t="str">
            <v>2482M33G01</v>
          </cell>
          <cell r="D102" t="str">
            <v>2482M33P01.000R</v>
          </cell>
          <cell r="E102" t="str">
            <v>SEAL, HPT</v>
          </cell>
          <cell r="F102" t="str">
            <v>I718</v>
          </cell>
          <cell r="G102" t="str">
            <v xml:space="preserve">Firth </v>
          </cell>
          <cell r="H102">
            <v>1389</v>
          </cell>
          <cell r="I102">
            <v>1389</v>
          </cell>
          <cell r="J102" t="str">
            <v>Carlton Forge</v>
          </cell>
          <cell r="K102">
            <v>1111</v>
          </cell>
          <cell r="L102">
            <v>40</v>
          </cell>
          <cell r="M102">
            <v>0.4</v>
          </cell>
          <cell r="N102" t="str">
            <v>LEAP A/C</v>
          </cell>
          <cell r="O102">
            <v>1</v>
          </cell>
        </row>
        <row r="103">
          <cell r="A103">
            <v>23</v>
          </cell>
          <cell r="B103" t="str">
            <v>PCC-WB/SUZHOU-2015</v>
          </cell>
          <cell r="C103" t="str">
            <v>2468M85G01</v>
          </cell>
          <cell r="D103" t="str">
            <v>2468M85G01.002R</v>
          </cell>
          <cell r="E103" t="str">
            <v>CASE, HPC</v>
          </cell>
          <cell r="F103" t="str">
            <v>I718</v>
          </cell>
          <cell r="G103" t="str">
            <v>Alcoa Rancho Cucamonga</v>
          </cell>
          <cell r="H103">
            <v>1916</v>
          </cell>
          <cell r="I103">
            <v>1916</v>
          </cell>
          <cell r="J103" t="str">
            <v>Alcoa China</v>
          </cell>
          <cell r="K103">
            <v>1110</v>
          </cell>
          <cell r="L103">
            <v>80</v>
          </cell>
          <cell r="M103">
            <v>0.8</v>
          </cell>
          <cell r="N103" t="str">
            <v>LEAP A/C</v>
          </cell>
          <cell r="O103">
            <v>1</v>
          </cell>
        </row>
        <row r="104">
          <cell r="A104">
            <v>84</v>
          </cell>
          <cell r="B104" t="str">
            <v>TRIUMPH/AVIO</v>
          </cell>
          <cell r="C104" t="str">
            <v>2460M47G01</v>
          </cell>
          <cell r="D104" t="str">
            <v>2460M47P02.000R</v>
          </cell>
          <cell r="E104" t="str">
            <v>SEAL, STA-CDP</v>
          </cell>
          <cell r="F104" t="str">
            <v>I909</v>
          </cell>
          <cell r="G104" t="str">
            <v>Carlton Forge</v>
          </cell>
          <cell r="H104">
            <v>2665</v>
          </cell>
          <cell r="I104">
            <v>2665</v>
          </cell>
          <cell r="J104" t="str">
            <v>Carlton Forge</v>
          </cell>
          <cell r="K104">
            <v>1104</v>
          </cell>
          <cell r="L104">
            <v>40</v>
          </cell>
          <cell r="M104">
            <v>0.4</v>
          </cell>
          <cell r="N104" t="str">
            <v>LEAP A/C</v>
          </cell>
          <cell r="O104">
            <v>1</v>
          </cell>
        </row>
        <row r="105">
          <cell r="A105">
            <v>66</v>
          </cell>
          <cell r="B105" t="str">
            <v>TERREHAUTE</v>
          </cell>
          <cell r="C105" t="str">
            <v>2609M10G01</v>
          </cell>
          <cell r="D105" t="str">
            <v>D2462M23P01</v>
          </cell>
          <cell r="E105" t="str">
            <v>Outer Liner Fwd Ring</v>
          </cell>
          <cell r="F105" t="str">
            <v>HS188</v>
          </cell>
          <cell r="G105" t="str">
            <v>Alcoa Rochester</v>
          </cell>
          <cell r="H105">
            <v>1692</v>
          </cell>
          <cell r="I105">
            <v>1692</v>
          </cell>
          <cell r="J105" t="str">
            <v>Welded Ring Products</v>
          </cell>
          <cell r="K105">
            <v>1100</v>
          </cell>
          <cell r="L105">
            <v>40</v>
          </cell>
          <cell r="M105">
            <v>0.4</v>
          </cell>
          <cell r="N105" t="str">
            <v>LEAP A/C</v>
          </cell>
          <cell r="O105">
            <v>1</v>
          </cell>
        </row>
        <row r="106">
          <cell r="A106">
            <v>66</v>
          </cell>
          <cell r="B106" t="str">
            <v>TERREHAUTE</v>
          </cell>
          <cell r="C106" t="str">
            <v>2609M10G01</v>
          </cell>
          <cell r="D106" t="str">
            <v>D2462M23P01</v>
          </cell>
          <cell r="E106" t="str">
            <v>Outer Liner Fwd Ring</v>
          </cell>
          <cell r="F106" t="str">
            <v>HS188</v>
          </cell>
          <cell r="G106" t="str">
            <v>Alcoa Rochester</v>
          </cell>
          <cell r="H106">
            <v>1692</v>
          </cell>
          <cell r="I106">
            <v>1692</v>
          </cell>
          <cell r="J106" t="str">
            <v>Alcoa Rochester</v>
          </cell>
          <cell r="K106">
            <v>1100</v>
          </cell>
          <cell r="L106">
            <v>60</v>
          </cell>
          <cell r="M106">
            <v>0.6</v>
          </cell>
          <cell r="N106" t="str">
            <v>LEAP A/C</v>
          </cell>
          <cell r="O106">
            <v>1</v>
          </cell>
        </row>
        <row r="107">
          <cell r="A107">
            <v>75</v>
          </cell>
          <cell r="B107" t="str">
            <v>TERREHAUTE</v>
          </cell>
          <cell r="C107" t="str">
            <v>2611M10G01</v>
          </cell>
          <cell r="D107" t="str">
            <v>D2559M22P02</v>
          </cell>
          <cell r="E107" t="str">
            <v>Inner Liner Aft Ring</v>
          </cell>
          <cell r="F107" t="str">
            <v>HS188</v>
          </cell>
          <cell r="G107" t="str">
            <v>Alcoa Rochester</v>
          </cell>
          <cell r="H107">
            <v>1573</v>
          </cell>
          <cell r="I107">
            <v>1573</v>
          </cell>
          <cell r="J107" t="str">
            <v>Welded Ring Products</v>
          </cell>
          <cell r="K107">
            <v>1090</v>
          </cell>
          <cell r="L107">
            <v>40</v>
          </cell>
          <cell r="M107">
            <v>0.4</v>
          </cell>
          <cell r="N107" t="str">
            <v>Leap-1B</v>
          </cell>
          <cell r="O107">
            <v>1</v>
          </cell>
        </row>
        <row r="108">
          <cell r="A108">
            <v>125</v>
          </cell>
          <cell r="B108" t="str">
            <v>TEI 40%    W.Jeff 60%</v>
          </cell>
          <cell r="C108" t="str">
            <v>2552M03G01</v>
          </cell>
          <cell r="D108" t="str">
            <v>2468M30P02</v>
          </cell>
          <cell r="E108" t="str">
            <v>Spool, Arm Aft Cmpressor Rotor</v>
          </cell>
          <cell r="F108" t="str">
            <v>Ti-6242</v>
          </cell>
          <cell r="G108" t="str">
            <v>Carlton Forge</v>
          </cell>
          <cell r="H108">
            <v>1980</v>
          </cell>
          <cell r="I108">
            <v>1980</v>
          </cell>
          <cell r="J108" t="str">
            <v>Alcoa China</v>
          </cell>
          <cell r="K108">
            <v>1045</v>
          </cell>
          <cell r="L108">
            <v>80</v>
          </cell>
          <cell r="M108">
            <v>0.8</v>
          </cell>
          <cell r="N108" t="str">
            <v>Leap-1B</v>
          </cell>
          <cell r="O108">
            <v>1</v>
          </cell>
        </row>
        <row r="109">
          <cell r="A109">
            <v>152</v>
          </cell>
          <cell r="B109" t="str">
            <v>TRIUMPH</v>
          </cell>
          <cell r="C109" t="str">
            <v>2521M52G01</v>
          </cell>
          <cell r="D109" t="str">
            <v>2521M52P02.000R</v>
          </cell>
          <cell r="E109" t="str">
            <v>SEAL, STATIONARY- HPT STATOR</v>
          </cell>
          <cell r="F109" t="str">
            <v>I718</v>
          </cell>
          <cell r="G109" t="str">
            <v>Carlton Forge</v>
          </cell>
          <cell r="H109">
            <v>2010</v>
          </cell>
          <cell r="I109">
            <v>2010</v>
          </cell>
          <cell r="J109" t="str">
            <v>Carlton Forge</v>
          </cell>
          <cell r="K109">
            <v>1044</v>
          </cell>
          <cell r="L109">
            <v>40</v>
          </cell>
          <cell r="M109">
            <v>0.4</v>
          </cell>
          <cell r="N109" t="str">
            <v>Leap-1B</v>
          </cell>
          <cell r="O109">
            <v>1</v>
          </cell>
        </row>
        <row r="110">
          <cell r="A110">
            <v>151</v>
          </cell>
          <cell r="B110" t="str">
            <v>TRIUMPH</v>
          </cell>
          <cell r="C110" t="str">
            <v>2521M52G01</v>
          </cell>
          <cell r="D110" t="str">
            <v>2521M52P01.000R</v>
          </cell>
          <cell r="E110" t="str">
            <v>SEAL, STATIONARY- HPT STATOR</v>
          </cell>
          <cell r="F110" t="str">
            <v>I718</v>
          </cell>
          <cell r="G110" t="str">
            <v>Carlton Forge</v>
          </cell>
          <cell r="H110">
            <v>4223</v>
          </cell>
          <cell r="I110">
            <v>4223</v>
          </cell>
          <cell r="J110" t="str">
            <v>Alcoa China</v>
          </cell>
          <cell r="K110">
            <v>1022</v>
          </cell>
          <cell r="L110">
            <v>60</v>
          </cell>
          <cell r="M110">
            <v>0.6</v>
          </cell>
          <cell r="N110" t="str">
            <v>Leap-1B</v>
          </cell>
          <cell r="O110">
            <v>1</v>
          </cell>
        </row>
        <row r="111">
          <cell r="A111">
            <v>48</v>
          </cell>
          <cell r="B111" t="str">
            <v>PCC-WB</v>
          </cell>
          <cell r="C111" t="str">
            <v>2551M96G01</v>
          </cell>
          <cell r="D111" t="str">
            <v>2551M96G01.002R</v>
          </cell>
          <cell r="E111" t="str">
            <v>CASE, AFT INNER, STG 5-6</v>
          </cell>
          <cell r="F111" t="str">
            <v>I909</v>
          </cell>
          <cell r="G111" t="str">
            <v>Forged Metals</v>
          </cell>
          <cell r="H111">
            <v>3465</v>
          </cell>
          <cell r="I111">
            <v>3465</v>
          </cell>
          <cell r="J111" t="str">
            <v>Alcoa China</v>
          </cell>
          <cell r="K111">
            <v>1021</v>
          </cell>
          <cell r="L111">
            <v>70</v>
          </cell>
          <cell r="M111">
            <v>0.7</v>
          </cell>
          <cell r="N111" t="str">
            <v>Leap-1B</v>
          </cell>
          <cell r="O111">
            <v>1</v>
          </cell>
        </row>
        <row r="112">
          <cell r="A112">
            <v>172</v>
          </cell>
          <cell r="B112" t="str">
            <v>XIAN</v>
          </cell>
          <cell r="C112" t="str">
            <v>2542M54G01</v>
          </cell>
          <cell r="D112" t="str">
            <v>2542M54P01.000R</v>
          </cell>
          <cell r="E112" t="str">
            <v xml:space="preserve">Bearing Housing </v>
          </cell>
          <cell r="F112" t="str">
            <v>15-5PH</v>
          </cell>
          <cell r="G112" t="str">
            <v>Alcoa China</v>
          </cell>
          <cell r="H112">
            <v>1414</v>
          </cell>
          <cell r="I112">
            <v>1414</v>
          </cell>
          <cell r="J112" t="str">
            <v>FRISA</v>
          </cell>
          <cell r="K112">
            <v>1010</v>
          </cell>
          <cell r="L112">
            <v>30</v>
          </cell>
          <cell r="M112">
            <v>0.3</v>
          </cell>
          <cell r="N112" t="str">
            <v>Leap-1B</v>
          </cell>
          <cell r="O112">
            <v>1</v>
          </cell>
        </row>
        <row r="113">
          <cell r="A113">
            <v>77</v>
          </cell>
          <cell r="B113" t="str">
            <v>TERREHAUTE</v>
          </cell>
          <cell r="C113" t="str">
            <v>2611M10G01</v>
          </cell>
          <cell r="D113" t="str">
            <v>D2559M23P02</v>
          </cell>
          <cell r="E113" t="str">
            <v>Outer Liner Aft Ring</v>
          </cell>
          <cell r="F113" t="str">
            <v>HS188</v>
          </cell>
          <cell r="G113" t="str">
            <v xml:space="preserve">Monroe </v>
          </cell>
          <cell r="H113">
            <v>1565</v>
          </cell>
          <cell r="I113">
            <v>1565</v>
          </cell>
          <cell r="J113" t="str">
            <v>Wyman Mountaintop</v>
          </cell>
          <cell r="K113">
            <v>1008</v>
          </cell>
          <cell r="L113">
            <v>40</v>
          </cell>
          <cell r="M113">
            <v>0.3</v>
          </cell>
          <cell r="N113" t="str">
            <v>Leap-1B</v>
          </cell>
          <cell r="O113">
            <v>1</v>
          </cell>
        </row>
        <row r="114">
          <cell r="A114">
            <v>64</v>
          </cell>
          <cell r="B114" t="str">
            <v>TERREHAUTE</v>
          </cell>
          <cell r="C114" t="str">
            <v>2609M10G01</v>
          </cell>
          <cell r="D114" t="str">
            <v>D2462M22P02</v>
          </cell>
          <cell r="E114" t="str">
            <v>Inner Liner Aft Ring</v>
          </cell>
          <cell r="F114" t="str">
            <v>HS188</v>
          </cell>
          <cell r="G114" t="str">
            <v>Alcoa Rochester</v>
          </cell>
          <cell r="H114">
            <v>1469</v>
          </cell>
          <cell r="I114">
            <v>1469</v>
          </cell>
          <cell r="J114" t="str">
            <v>Alcoa Rochester</v>
          </cell>
          <cell r="K114">
            <v>995</v>
          </cell>
          <cell r="L114">
            <v>60</v>
          </cell>
          <cell r="M114">
            <v>0.6</v>
          </cell>
          <cell r="N114" t="str">
            <v>LEAP A/C</v>
          </cell>
          <cell r="O114">
            <v>1</v>
          </cell>
        </row>
        <row r="115">
          <cell r="A115">
            <v>104</v>
          </cell>
          <cell r="B115" t="str">
            <v>TEI</v>
          </cell>
          <cell r="C115" t="str">
            <v>2464M72P01</v>
          </cell>
          <cell r="D115" t="str">
            <v>2464M72P01.000W</v>
          </cell>
          <cell r="E115" t="str">
            <v>RETAINER, HPT</v>
          </cell>
          <cell r="F115" t="str">
            <v>I718</v>
          </cell>
          <cell r="G115" t="str">
            <v>Alcoa Fontana</v>
          </cell>
          <cell r="H115">
            <v>2817</v>
          </cell>
          <cell r="I115">
            <v>2817</v>
          </cell>
          <cell r="J115" t="str">
            <v>Welded Ring Products</v>
          </cell>
          <cell r="K115">
            <v>989</v>
          </cell>
          <cell r="L115">
            <v>40</v>
          </cell>
          <cell r="M115">
            <v>0.4</v>
          </cell>
          <cell r="N115" t="str">
            <v>LEAP A/C</v>
          </cell>
          <cell r="O115">
            <v>1</v>
          </cell>
        </row>
        <row r="116">
          <cell r="A116">
            <v>152</v>
          </cell>
          <cell r="B116" t="str">
            <v>TRIUMPH</v>
          </cell>
          <cell r="C116" t="str">
            <v>2521M52G01</v>
          </cell>
          <cell r="D116" t="str">
            <v>2521M52P02.000R</v>
          </cell>
          <cell r="E116" t="str">
            <v>SEAL, STATIONARY- HPT STATOR</v>
          </cell>
          <cell r="F116" t="str">
            <v>I718</v>
          </cell>
          <cell r="G116" t="str">
            <v>Carlton Forge</v>
          </cell>
          <cell r="H116">
            <v>2010</v>
          </cell>
          <cell r="I116">
            <v>2010</v>
          </cell>
          <cell r="J116" t="str">
            <v>Alcoa Rochester</v>
          </cell>
          <cell r="K116">
            <v>978</v>
          </cell>
          <cell r="L116">
            <v>60</v>
          </cell>
          <cell r="M116">
            <v>0.6</v>
          </cell>
          <cell r="N116" t="str">
            <v>Leap-1B</v>
          </cell>
          <cell r="O116">
            <v>1</v>
          </cell>
        </row>
        <row r="117">
          <cell r="A117">
            <v>54</v>
          </cell>
          <cell r="B117" t="str">
            <v>SUZHOU/ PCC-WB</v>
          </cell>
          <cell r="C117" t="str">
            <v>2552M50G04</v>
          </cell>
          <cell r="D117" t="str">
            <v>2552M50G04.002R</v>
          </cell>
          <cell r="E117" t="str">
            <v>CASE, AFT INNER, STG 8-9</v>
          </cell>
          <cell r="F117" t="str">
            <v>I718</v>
          </cell>
          <cell r="G117" t="str">
            <v xml:space="preserve">Schlosser </v>
          </cell>
          <cell r="H117">
            <v>1877</v>
          </cell>
          <cell r="I117">
            <v>1877</v>
          </cell>
          <cell r="J117" t="str">
            <v>Alcoa China</v>
          </cell>
          <cell r="K117">
            <v>976</v>
          </cell>
          <cell r="L117">
            <v>60</v>
          </cell>
          <cell r="M117">
            <v>0.6</v>
          </cell>
          <cell r="N117" t="str">
            <v>Leap-1B</v>
          </cell>
          <cell r="O117">
            <v>1</v>
          </cell>
        </row>
        <row r="118">
          <cell r="A118">
            <v>104</v>
          </cell>
          <cell r="B118" t="str">
            <v>TEI</v>
          </cell>
          <cell r="C118" t="str">
            <v>2464M72P01</v>
          </cell>
          <cell r="D118" t="str">
            <v>2464M72P01.000W</v>
          </cell>
          <cell r="E118" t="str">
            <v>RETAINER, HPT</v>
          </cell>
          <cell r="F118" t="str">
            <v>I718</v>
          </cell>
          <cell r="G118" t="str">
            <v>Alcoa Fontana</v>
          </cell>
          <cell r="H118">
            <v>2817</v>
          </cell>
          <cell r="I118">
            <v>2817</v>
          </cell>
          <cell r="J118" t="str">
            <v>Alcoa China</v>
          </cell>
          <cell r="K118">
            <v>965</v>
          </cell>
          <cell r="L118">
            <v>60</v>
          </cell>
          <cell r="M118">
            <v>0.6</v>
          </cell>
          <cell r="N118" t="str">
            <v>LEAP A/C</v>
          </cell>
          <cell r="O118">
            <v>1</v>
          </cell>
        </row>
        <row r="119">
          <cell r="A119">
            <v>67</v>
          </cell>
          <cell r="B119" t="str">
            <v>TERREHAUTE</v>
          </cell>
          <cell r="C119" t="str">
            <v>2609M10G01</v>
          </cell>
          <cell r="D119" t="str">
            <v>D2462M23P02</v>
          </cell>
          <cell r="E119" t="str">
            <v>Outer Liner Aft Ring</v>
          </cell>
          <cell r="F119" t="str">
            <v>HS188</v>
          </cell>
          <cell r="G119" t="str">
            <v xml:space="preserve">Monroe </v>
          </cell>
          <cell r="H119">
            <v>1297</v>
          </cell>
          <cell r="I119">
            <v>1297</v>
          </cell>
          <cell r="J119" t="str">
            <v>Alcoa Rochester</v>
          </cell>
          <cell r="K119">
            <v>957</v>
          </cell>
          <cell r="L119">
            <v>50</v>
          </cell>
          <cell r="M119">
            <v>0.4</v>
          </cell>
          <cell r="N119" t="str">
            <v>LEAP A/C</v>
          </cell>
          <cell r="O119">
            <v>1</v>
          </cell>
        </row>
        <row r="120">
          <cell r="A120">
            <v>110</v>
          </cell>
          <cell r="B120" t="str">
            <v>XIAN</v>
          </cell>
          <cell r="C120" t="str">
            <v>2541M82P01</v>
          </cell>
          <cell r="D120" t="str">
            <v>2541M82P01.000W</v>
          </cell>
          <cell r="E120" t="str">
            <v>RETAINER, AFT - HIGH PRESSURE TURBI</v>
          </cell>
          <cell r="F120" t="str">
            <v>I718</v>
          </cell>
          <cell r="G120" t="str">
            <v>Alcoa Rochester</v>
          </cell>
          <cell r="H120">
            <v>1895</v>
          </cell>
          <cell r="I120">
            <v>1895</v>
          </cell>
          <cell r="J120" t="str">
            <v>Alcoa China</v>
          </cell>
          <cell r="K120">
            <v>952</v>
          </cell>
          <cell r="L120">
            <v>60</v>
          </cell>
          <cell r="M120">
            <v>0.6</v>
          </cell>
          <cell r="N120" t="str">
            <v>Leap-1B</v>
          </cell>
          <cell r="O120" t="str">
            <v>1</v>
          </cell>
        </row>
        <row r="121">
          <cell r="A121">
            <v>110</v>
          </cell>
          <cell r="B121" t="str">
            <v>XIAN</v>
          </cell>
          <cell r="C121" t="str">
            <v>2541M82P01</v>
          </cell>
          <cell r="D121" t="str">
            <v>2541M82P01.000W</v>
          </cell>
          <cell r="E121" t="str">
            <v>RETAINER, AFT - HIGH PRESSURE TURBI</v>
          </cell>
          <cell r="F121" t="str">
            <v>I718</v>
          </cell>
          <cell r="G121" t="str">
            <v>Alcoa Rochester</v>
          </cell>
          <cell r="H121">
            <v>1895</v>
          </cell>
          <cell r="I121">
            <v>1895</v>
          </cell>
          <cell r="J121" t="str">
            <v>Welded Ring Products</v>
          </cell>
          <cell r="K121">
            <v>952</v>
          </cell>
          <cell r="L121">
            <v>40</v>
          </cell>
          <cell r="M121">
            <v>0.4</v>
          </cell>
          <cell r="N121" t="str">
            <v>Leap-1B</v>
          </cell>
          <cell r="O121" t="str">
            <v>1</v>
          </cell>
        </row>
        <row r="122">
          <cell r="A122">
            <v>67</v>
          </cell>
          <cell r="B122" t="str">
            <v>TERREHAUTE</v>
          </cell>
          <cell r="C122" t="str">
            <v>2609M10G01</v>
          </cell>
          <cell r="D122" t="str">
            <v>D2462M23P02</v>
          </cell>
          <cell r="E122" t="str">
            <v>Outer Liner Aft Ring</v>
          </cell>
          <cell r="F122" t="str">
            <v>HS188</v>
          </cell>
          <cell r="G122" t="str">
            <v xml:space="preserve">Monroe </v>
          </cell>
          <cell r="H122">
            <v>1297</v>
          </cell>
          <cell r="I122">
            <v>1297</v>
          </cell>
          <cell r="J122" t="str">
            <v>Carlton Forge</v>
          </cell>
          <cell r="K122">
            <v>950</v>
          </cell>
          <cell r="L122">
            <v>50</v>
          </cell>
          <cell r="M122">
            <v>0.6</v>
          </cell>
          <cell r="N122" t="str">
            <v>LEAP A/C</v>
          </cell>
          <cell r="O122">
            <v>1</v>
          </cell>
        </row>
        <row r="123">
          <cell r="A123">
            <v>75</v>
          </cell>
          <cell r="B123" t="str">
            <v>TERREHAUTE</v>
          </cell>
          <cell r="C123" t="str">
            <v>2611M10G01</v>
          </cell>
          <cell r="D123" t="str">
            <v>D2559M22P02</v>
          </cell>
          <cell r="E123" t="str">
            <v>Inner Liner Aft Ring</v>
          </cell>
          <cell r="F123" t="str">
            <v>HS188</v>
          </cell>
          <cell r="G123" t="str">
            <v>Alcoa Rochester</v>
          </cell>
          <cell r="H123">
            <v>1573</v>
          </cell>
          <cell r="I123">
            <v>1573</v>
          </cell>
          <cell r="J123" t="str">
            <v>Alcoa Rochester</v>
          </cell>
          <cell r="K123">
            <v>925</v>
          </cell>
          <cell r="L123">
            <v>60</v>
          </cell>
          <cell r="M123">
            <v>0.6</v>
          </cell>
          <cell r="N123" t="str">
            <v>Leap-1B</v>
          </cell>
          <cell r="O123">
            <v>1</v>
          </cell>
        </row>
        <row r="124">
          <cell r="A124">
            <v>84</v>
          </cell>
          <cell r="B124" t="str">
            <v>TRIUMPH/AVIO</v>
          </cell>
          <cell r="C124" t="str">
            <v>2460M47G01</v>
          </cell>
          <cell r="D124" t="str">
            <v>2460M47P02.000R</v>
          </cell>
          <cell r="E124" t="str">
            <v>SEAL, STA-CDP</v>
          </cell>
          <cell r="F124" t="str">
            <v>I909</v>
          </cell>
          <cell r="G124" t="str">
            <v>Carlton Forge</v>
          </cell>
          <cell r="H124">
            <v>2665</v>
          </cell>
          <cell r="I124">
            <v>2665</v>
          </cell>
          <cell r="J124" t="str">
            <v>Alcoa China</v>
          </cell>
          <cell r="K124">
            <v>918</v>
          </cell>
          <cell r="L124">
            <v>60</v>
          </cell>
          <cell r="M124">
            <v>0.6</v>
          </cell>
          <cell r="N124" t="str">
            <v>LEAP A/C</v>
          </cell>
          <cell r="O124">
            <v>1</v>
          </cell>
        </row>
        <row r="125">
          <cell r="A125">
            <v>89</v>
          </cell>
          <cell r="B125" t="str">
            <v>TRIUMPH/AVIO</v>
          </cell>
          <cell r="C125" t="str">
            <v>2482M33G01</v>
          </cell>
          <cell r="D125" t="str">
            <v>2482M33P01.000R</v>
          </cell>
          <cell r="E125" t="str">
            <v>SEAL, HPT</v>
          </cell>
          <cell r="F125" t="str">
            <v>I718</v>
          </cell>
          <cell r="G125" t="str">
            <v xml:space="preserve">Firth </v>
          </cell>
          <cell r="H125">
            <v>1389</v>
          </cell>
          <cell r="I125">
            <v>1389</v>
          </cell>
          <cell r="J125" t="str">
            <v>Alcoa Rochester</v>
          </cell>
          <cell r="K125">
            <v>914</v>
          </cell>
          <cell r="L125">
            <v>60</v>
          </cell>
          <cell r="M125">
            <v>0.6</v>
          </cell>
          <cell r="N125" t="str">
            <v>LEAP A/C</v>
          </cell>
          <cell r="O125">
            <v>1</v>
          </cell>
        </row>
        <row r="126">
          <cell r="A126">
            <v>47</v>
          </cell>
          <cell r="B126" t="str">
            <v>SUZHOU/PCC-WB</v>
          </cell>
          <cell r="C126" t="str">
            <v>2551M95G01</v>
          </cell>
          <cell r="D126" t="str">
            <v>2551M95G01.002R</v>
          </cell>
          <cell r="E126" t="str">
            <v>CASE, AFT INNER, STG 5</v>
          </cell>
          <cell r="F126" t="str">
            <v>I909</v>
          </cell>
          <cell r="G126" t="str">
            <v>Alcoa Rochester</v>
          </cell>
          <cell r="H126">
            <v>2228</v>
          </cell>
          <cell r="I126">
            <v>2228</v>
          </cell>
          <cell r="J126" t="str">
            <v>Carlton Forge</v>
          </cell>
          <cell r="K126">
            <v>906</v>
          </cell>
          <cell r="L126">
            <v>20</v>
          </cell>
          <cell r="M126">
            <v>0.2</v>
          </cell>
          <cell r="N126" t="str">
            <v>Leap-1B</v>
          </cell>
          <cell r="O126">
            <v>1</v>
          </cell>
        </row>
        <row r="127">
          <cell r="A127">
            <v>146</v>
          </cell>
          <cell r="B127" t="str">
            <v>TRIUMPH</v>
          </cell>
          <cell r="C127" t="str">
            <v>2521M45G01</v>
          </cell>
          <cell r="D127" t="str">
            <v>2521M45P01.000R</v>
          </cell>
          <cell r="E127" t="str">
            <v>SEAL, STATIONARY- HPT STATOR</v>
          </cell>
          <cell r="F127" t="str">
            <v>I718</v>
          </cell>
          <cell r="G127" t="str">
            <v>Alcoa Fontana</v>
          </cell>
          <cell r="H127">
            <v>1854</v>
          </cell>
          <cell r="I127">
            <v>1854</v>
          </cell>
          <cell r="J127" t="str">
            <v>Carlton Forge</v>
          </cell>
          <cell r="K127">
            <v>893</v>
          </cell>
          <cell r="L127">
            <v>40</v>
          </cell>
          <cell r="M127">
            <v>0.4</v>
          </cell>
          <cell r="N127" t="str">
            <v>Leap-1B</v>
          </cell>
          <cell r="O127">
            <v>1</v>
          </cell>
        </row>
        <row r="128">
          <cell r="A128">
            <v>135</v>
          </cell>
          <cell r="B128" t="str">
            <v>XIAN/APPI</v>
          </cell>
          <cell r="C128" t="str">
            <v>2629M62G01</v>
          </cell>
          <cell r="D128" t="str">
            <v>2629M62P01.000C</v>
          </cell>
          <cell r="E128" t="str">
            <v xml:space="preserve">HOUSING, BEARING - NUMBER 3 BALL &amp; </v>
          </cell>
          <cell r="F128" t="str">
            <v>15-5PH</v>
          </cell>
          <cell r="G128" t="str">
            <v>Carlton Forge</v>
          </cell>
          <cell r="H128">
            <v>1655</v>
          </cell>
          <cell r="I128">
            <v>1655</v>
          </cell>
          <cell r="J128" t="str">
            <v>GATD</v>
          </cell>
          <cell r="K128">
            <v>890</v>
          </cell>
          <cell r="L128">
            <v>20</v>
          </cell>
          <cell r="M128">
            <v>0.2</v>
          </cell>
          <cell r="N128" t="str">
            <v>Leap-1B/ AC</v>
          </cell>
          <cell r="O128">
            <v>1</v>
          </cell>
        </row>
        <row r="129">
          <cell r="A129">
            <v>57</v>
          </cell>
          <cell r="B129" t="str">
            <v>PCC-WB</v>
          </cell>
          <cell r="C129" t="str">
            <v>2564M03G01  - 2468M80G01</v>
          </cell>
          <cell r="D129" t="str">
            <v>2564M03G01.002R</v>
          </cell>
          <cell r="E129" t="str">
            <v>CASE</v>
          </cell>
          <cell r="F129" t="str">
            <v>I909</v>
          </cell>
          <cell r="G129" t="str">
            <v>Carlton Forge</v>
          </cell>
          <cell r="H129">
            <v>2228</v>
          </cell>
          <cell r="I129">
            <v>2228</v>
          </cell>
          <cell r="J129" t="str">
            <v>Carlton Forge</v>
          </cell>
          <cell r="K129">
            <v>888</v>
          </cell>
          <cell r="L129">
            <v>20</v>
          </cell>
          <cell r="M129">
            <v>0.2</v>
          </cell>
          <cell r="N129" t="str">
            <v>LEAP A/C</v>
          </cell>
          <cell r="O129">
            <v>1</v>
          </cell>
        </row>
        <row r="130">
          <cell r="A130">
            <v>135</v>
          </cell>
          <cell r="B130" t="str">
            <v>XIAN/APPI</v>
          </cell>
          <cell r="C130" t="str">
            <v>2629M62G01</v>
          </cell>
          <cell r="D130" t="str">
            <v>2629M62P01.000C</v>
          </cell>
          <cell r="E130" t="str">
            <v xml:space="preserve">HOUSING, BEARING - NUMBER 3 BALL &amp; </v>
          </cell>
          <cell r="F130" t="str">
            <v>15-5PH</v>
          </cell>
          <cell r="G130" t="str">
            <v>Carlton Forge</v>
          </cell>
          <cell r="H130">
            <v>1655</v>
          </cell>
          <cell r="I130">
            <v>1655</v>
          </cell>
          <cell r="J130" t="str">
            <v>Alcoa China</v>
          </cell>
          <cell r="K130">
            <v>863</v>
          </cell>
          <cell r="L130">
            <v>80</v>
          </cell>
          <cell r="M130">
            <v>0.8</v>
          </cell>
          <cell r="N130" t="str">
            <v>Leap-1B/ AC</v>
          </cell>
          <cell r="O130">
            <v>1</v>
          </cell>
        </row>
        <row r="131">
          <cell r="A131">
            <v>146</v>
          </cell>
          <cell r="B131" t="str">
            <v>TRIUMPH</v>
          </cell>
          <cell r="C131" t="str">
            <v>2521M45G01</v>
          </cell>
          <cell r="D131" t="str">
            <v>2521M45P01.000R</v>
          </cell>
          <cell r="E131" t="str">
            <v>SEAL, STATIONARY- HPT STATOR</v>
          </cell>
          <cell r="F131" t="str">
            <v>I718</v>
          </cell>
          <cell r="G131" t="str">
            <v>Alcoa Fontana</v>
          </cell>
          <cell r="H131">
            <v>1854</v>
          </cell>
          <cell r="I131">
            <v>1854</v>
          </cell>
          <cell r="J131" t="str">
            <v>Alcoa Rochester</v>
          </cell>
          <cell r="K131">
            <v>852</v>
          </cell>
          <cell r="L131">
            <v>60</v>
          </cell>
          <cell r="M131">
            <v>0.6</v>
          </cell>
          <cell r="N131" t="str">
            <v>Leap-1B</v>
          </cell>
          <cell r="O131">
            <v>1</v>
          </cell>
        </row>
        <row r="132">
          <cell r="A132">
            <v>147</v>
          </cell>
          <cell r="B132" t="str">
            <v>TRIUMPH</v>
          </cell>
          <cell r="C132" t="str">
            <v>2521M45G01</v>
          </cell>
          <cell r="D132" t="str">
            <v>2521M45P02.000R</v>
          </cell>
          <cell r="E132" t="str">
            <v>SEAL, STATIONARY- HPT STATOR</v>
          </cell>
          <cell r="F132" t="str">
            <v>I718</v>
          </cell>
          <cell r="G132" t="str">
            <v>Alcoa Fontana</v>
          </cell>
          <cell r="H132">
            <v>2003</v>
          </cell>
          <cell r="I132">
            <v>2003</v>
          </cell>
          <cell r="J132" t="str">
            <v>Carlton Forge</v>
          </cell>
          <cell r="K132">
            <v>837</v>
          </cell>
          <cell r="L132">
            <v>40</v>
          </cell>
          <cell r="M132">
            <v>0.4</v>
          </cell>
          <cell r="N132" t="str">
            <v>Leap-1B</v>
          </cell>
          <cell r="O132">
            <v>1</v>
          </cell>
        </row>
        <row r="133">
          <cell r="A133">
            <v>95</v>
          </cell>
          <cell r="B133" t="str">
            <v>ELECTRO METHODS</v>
          </cell>
          <cell r="C133" t="str">
            <v>2596M81G02</v>
          </cell>
          <cell r="D133" t="str">
            <v>2596M81P03.000R</v>
          </cell>
          <cell r="E133" t="str">
            <v>SUPPORT</v>
          </cell>
          <cell r="F133" t="str">
            <v>R41</v>
          </cell>
          <cell r="G133" t="str">
            <v xml:space="preserve">Firth </v>
          </cell>
          <cell r="H133">
            <v>1754</v>
          </cell>
          <cell r="I133">
            <v>1754</v>
          </cell>
          <cell r="J133" t="str">
            <v>Alcoa China</v>
          </cell>
          <cell r="K133">
            <v>826</v>
          </cell>
          <cell r="L133">
            <v>40</v>
          </cell>
          <cell r="M133">
            <v>0.4</v>
          </cell>
          <cell r="N133" t="str">
            <v>LEAP A/C</v>
          </cell>
          <cell r="O133">
            <v>1</v>
          </cell>
        </row>
        <row r="134">
          <cell r="A134">
            <v>65</v>
          </cell>
          <cell r="B134" t="str">
            <v>TERREHAUTE</v>
          </cell>
          <cell r="C134" t="str">
            <v>2609M10G01</v>
          </cell>
          <cell r="D134" t="str">
            <v>D2462M22P03</v>
          </cell>
          <cell r="E134" t="str">
            <v>Inner Liner Fwd Ring</v>
          </cell>
          <cell r="F134" t="str">
            <v>HS188</v>
          </cell>
          <cell r="G134" t="str">
            <v>Alcoa Rochester</v>
          </cell>
          <cell r="H134">
            <v>1185</v>
          </cell>
          <cell r="I134">
            <v>1185</v>
          </cell>
          <cell r="J134" t="str">
            <v>Welded Ring Products</v>
          </cell>
          <cell r="K134">
            <v>825</v>
          </cell>
          <cell r="L134">
            <v>40</v>
          </cell>
          <cell r="M134">
            <v>0.4</v>
          </cell>
          <cell r="N134" t="str">
            <v>LEAP A/C</v>
          </cell>
          <cell r="O134">
            <v>1</v>
          </cell>
        </row>
        <row r="135">
          <cell r="A135">
            <v>22</v>
          </cell>
          <cell r="B135" t="str">
            <v>PCC-WB</v>
          </cell>
          <cell r="C135" t="str">
            <v>2468M84G02</v>
          </cell>
          <cell r="D135" t="str">
            <v>2468M84G02.002R</v>
          </cell>
          <cell r="E135" t="str">
            <v>CASE</v>
          </cell>
          <cell r="F135" t="str">
            <v>I718</v>
          </cell>
          <cell r="G135" t="str">
            <v>Carlton Forge</v>
          </cell>
          <cell r="H135">
            <v>1403</v>
          </cell>
          <cell r="I135">
            <v>1403</v>
          </cell>
          <cell r="J135" t="str">
            <v>GATD</v>
          </cell>
          <cell r="K135">
            <v>811.54200000000003</v>
          </cell>
          <cell r="L135">
            <v>20</v>
          </cell>
          <cell r="M135">
            <v>0.2</v>
          </cell>
          <cell r="N135" t="str">
            <v>LEAP A/C</v>
          </cell>
          <cell r="O135">
            <v>1</v>
          </cell>
        </row>
        <row r="136">
          <cell r="A136">
            <v>95</v>
          </cell>
          <cell r="B136" t="str">
            <v>ELECTRO METHODS</v>
          </cell>
          <cell r="C136" t="str">
            <v>2596M81G02</v>
          </cell>
          <cell r="D136" t="str">
            <v>2596M81P03.000R</v>
          </cell>
          <cell r="E136" t="str">
            <v>SUPPORT</v>
          </cell>
          <cell r="F136" t="str">
            <v>R41</v>
          </cell>
          <cell r="G136" t="str">
            <v xml:space="preserve">Firth </v>
          </cell>
          <cell r="H136">
            <v>1754</v>
          </cell>
          <cell r="I136">
            <v>1754</v>
          </cell>
          <cell r="J136" t="str">
            <v>Carlton Forge</v>
          </cell>
          <cell r="K136">
            <v>807</v>
          </cell>
          <cell r="L136">
            <v>60</v>
          </cell>
          <cell r="M136">
            <v>0.6</v>
          </cell>
          <cell r="N136" t="str">
            <v>LEAP A/C</v>
          </cell>
          <cell r="O136">
            <v>1</v>
          </cell>
        </row>
        <row r="137">
          <cell r="A137">
            <v>87</v>
          </cell>
          <cell r="B137" t="str">
            <v>TRIUMPH</v>
          </cell>
          <cell r="C137" t="str">
            <v>2482M35G02</v>
          </cell>
          <cell r="D137" t="str">
            <v>2482M35P01.000R</v>
          </cell>
          <cell r="E137" t="str">
            <v>SEAL, TRANS-DUCT</v>
          </cell>
          <cell r="F137" t="str">
            <v>R41</v>
          </cell>
          <cell r="G137" t="str">
            <v xml:space="preserve">Firth </v>
          </cell>
          <cell r="H137">
            <v>1211</v>
          </cell>
          <cell r="I137">
            <v>1211</v>
          </cell>
          <cell r="J137" t="str">
            <v>Carlton Forge</v>
          </cell>
          <cell r="K137">
            <v>805</v>
          </cell>
          <cell r="L137">
            <v>50</v>
          </cell>
          <cell r="M137">
            <v>0.5</v>
          </cell>
          <cell r="N137" t="str">
            <v>LEAP A/C</v>
          </cell>
          <cell r="O137">
            <v>1</v>
          </cell>
        </row>
        <row r="138">
          <cell r="A138">
            <v>87</v>
          </cell>
          <cell r="B138" t="str">
            <v>TRIUMPH</v>
          </cell>
          <cell r="C138" t="str">
            <v>2482M35G02</v>
          </cell>
          <cell r="D138" t="str">
            <v>2482M35P01.000R</v>
          </cell>
          <cell r="E138" t="str">
            <v>SEAL, TRANS-DUCT</v>
          </cell>
          <cell r="F138" t="str">
            <v>R41</v>
          </cell>
          <cell r="G138" t="str">
            <v xml:space="preserve">Firth </v>
          </cell>
          <cell r="H138">
            <v>1211</v>
          </cell>
          <cell r="I138">
            <v>1211</v>
          </cell>
          <cell r="J138" t="str">
            <v>Alcoa China</v>
          </cell>
          <cell r="K138">
            <v>803</v>
          </cell>
          <cell r="L138">
            <v>50</v>
          </cell>
          <cell r="M138">
            <v>0.5</v>
          </cell>
          <cell r="N138" t="str">
            <v>LEAP A/C</v>
          </cell>
          <cell r="O138">
            <v>1</v>
          </cell>
        </row>
        <row r="139">
          <cell r="A139">
            <v>77</v>
          </cell>
          <cell r="B139" t="str">
            <v>TERREHAUTE</v>
          </cell>
          <cell r="C139" t="str">
            <v>2611M10G01</v>
          </cell>
          <cell r="D139" t="str">
            <v>D2559M23P02</v>
          </cell>
          <cell r="E139" t="str">
            <v>Outer Liner Aft Ring</v>
          </cell>
          <cell r="F139" t="str">
            <v>HS188</v>
          </cell>
          <cell r="G139" t="str">
            <v xml:space="preserve">Monroe </v>
          </cell>
          <cell r="H139">
            <v>1565</v>
          </cell>
          <cell r="I139">
            <v>1565</v>
          </cell>
          <cell r="J139" t="str">
            <v>Alcoa China</v>
          </cell>
          <cell r="K139">
            <v>781</v>
          </cell>
          <cell r="L139">
            <v>60</v>
          </cell>
          <cell r="M139">
            <v>0.7</v>
          </cell>
          <cell r="N139" t="str">
            <v>Leap-1B</v>
          </cell>
          <cell r="O139">
            <v>1</v>
          </cell>
        </row>
        <row r="140">
          <cell r="A140">
            <v>103</v>
          </cell>
          <cell r="B140" t="str">
            <v>UEC POLAND</v>
          </cell>
          <cell r="C140" t="str">
            <v>2461M68P01</v>
          </cell>
          <cell r="D140" t="str">
            <v>2461M68P01.000R</v>
          </cell>
          <cell r="E140" t="str">
            <v>SEAL,STA.AIRB</v>
          </cell>
          <cell r="F140" t="str">
            <v>I718</v>
          </cell>
          <cell r="G140" t="str">
            <v>Alcoa Fontana</v>
          </cell>
          <cell r="H140">
            <v>986</v>
          </cell>
          <cell r="I140">
            <v>986</v>
          </cell>
          <cell r="J140" t="str">
            <v>Carlton Forge</v>
          </cell>
          <cell r="K140">
            <v>775</v>
          </cell>
          <cell r="L140">
            <v>30</v>
          </cell>
          <cell r="M140">
            <v>0.3</v>
          </cell>
          <cell r="N140" t="str">
            <v>LEAP A/C</v>
          </cell>
          <cell r="O140">
            <v>1</v>
          </cell>
        </row>
        <row r="141">
          <cell r="A141">
            <v>90</v>
          </cell>
          <cell r="B141" t="str">
            <v>TRIUMPH/AVIO</v>
          </cell>
          <cell r="C141" t="str">
            <v>2482M33G01</v>
          </cell>
          <cell r="D141" t="str">
            <v>2482M33P02.000R</v>
          </cell>
          <cell r="E141" t="str">
            <v>SEAL, HPT</v>
          </cell>
          <cell r="F141" t="str">
            <v>I718</v>
          </cell>
          <cell r="G141" t="str">
            <v xml:space="preserve">Firth </v>
          </cell>
          <cell r="H141">
            <v>760</v>
          </cell>
          <cell r="I141">
            <v>760</v>
          </cell>
          <cell r="J141" t="str">
            <v>Carlton Forge</v>
          </cell>
          <cell r="K141">
            <v>770</v>
          </cell>
          <cell r="L141">
            <v>40</v>
          </cell>
          <cell r="M141">
            <v>0.4</v>
          </cell>
          <cell r="N141" t="str">
            <v>LEAP A/C</v>
          </cell>
          <cell r="O141">
            <v>1</v>
          </cell>
        </row>
        <row r="142">
          <cell r="A142">
            <v>163</v>
          </cell>
          <cell r="B142" t="str">
            <v>PCC-WB</v>
          </cell>
          <cell r="C142" t="str">
            <v>2564M03G01 - 2468M80G01</v>
          </cell>
          <cell r="D142" t="str">
            <v>4013726-330P04</v>
          </cell>
          <cell r="E142" t="str">
            <v>CASE, COMPRESSOR STATOR - AFT INNER</v>
          </cell>
          <cell r="F142" t="str">
            <v>I909</v>
          </cell>
          <cell r="G142" t="str">
            <v>Alcoa Fontana</v>
          </cell>
          <cell r="H142">
            <v>2228</v>
          </cell>
          <cell r="I142">
            <v>2228</v>
          </cell>
          <cell r="J142" t="str">
            <v>Welded Ring Products</v>
          </cell>
          <cell r="K142">
            <v>770</v>
          </cell>
          <cell r="L142">
            <v>40</v>
          </cell>
          <cell r="M142">
            <v>0.4</v>
          </cell>
          <cell r="N142" t="str">
            <v>LEAP A/C</v>
          </cell>
          <cell r="O142">
            <v>1</v>
          </cell>
        </row>
        <row r="143">
          <cell r="A143">
            <v>172</v>
          </cell>
          <cell r="B143" t="str">
            <v>XIAN</v>
          </cell>
          <cell r="C143" t="str">
            <v>2542M54G01</v>
          </cell>
          <cell r="D143" t="str">
            <v>2542M54P01.000R</v>
          </cell>
          <cell r="E143" t="str">
            <v xml:space="preserve">Bearing Housing </v>
          </cell>
          <cell r="F143" t="str">
            <v>15-5PH</v>
          </cell>
          <cell r="G143" t="str">
            <v>Alcoa China</v>
          </cell>
          <cell r="H143">
            <v>1414</v>
          </cell>
          <cell r="I143">
            <v>1414</v>
          </cell>
          <cell r="J143" t="str">
            <v>Alcoa China</v>
          </cell>
          <cell r="K143">
            <v>748</v>
          </cell>
          <cell r="L143">
            <v>70</v>
          </cell>
          <cell r="M143">
            <v>0.7</v>
          </cell>
          <cell r="N143" t="str">
            <v>Leap-1B</v>
          </cell>
          <cell r="O143">
            <v>1</v>
          </cell>
        </row>
        <row r="144">
          <cell r="A144">
            <v>105</v>
          </cell>
          <cell r="B144" t="str">
            <v>SATELLITE</v>
          </cell>
          <cell r="C144" t="str">
            <v xml:space="preserve">2554M83P01 </v>
          </cell>
          <cell r="D144" t="str">
            <v>2554M83P01.000R</v>
          </cell>
          <cell r="E144" t="str">
            <v>SHEILD, HEAT - COMBUSTOR CASE</v>
          </cell>
          <cell r="F144" t="str">
            <v>I718+</v>
          </cell>
          <cell r="G144" t="str">
            <v>Alcoa Rancho Cucamonga</v>
          </cell>
          <cell r="H144">
            <v>1498</v>
          </cell>
          <cell r="I144">
            <v>1498</v>
          </cell>
          <cell r="J144" t="str">
            <v>Welded Ring Products</v>
          </cell>
          <cell r="K144">
            <v>735</v>
          </cell>
          <cell r="L144">
            <v>50</v>
          </cell>
          <cell r="M144">
            <v>0.5</v>
          </cell>
          <cell r="N144" t="str">
            <v>Leap-1B</v>
          </cell>
          <cell r="O144">
            <v>1</v>
          </cell>
        </row>
        <row r="145">
          <cell r="A145">
            <v>44</v>
          </cell>
          <cell r="B145" t="str">
            <v>PARADIGM-MALDEN</v>
          </cell>
          <cell r="C145" t="str">
            <v>2548M11G05</v>
          </cell>
          <cell r="D145" t="str">
            <v>2548M11G05.003R</v>
          </cell>
          <cell r="E145" t="str">
            <v>FINS</v>
          </cell>
          <cell r="F145" t="str">
            <v>I718+</v>
          </cell>
          <cell r="G145" t="str">
            <v>Carlton Forge</v>
          </cell>
          <cell r="H145">
            <v>2340</v>
          </cell>
          <cell r="I145">
            <v>2340</v>
          </cell>
          <cell r="J145" t="str">
            <v>Alcoa China</v>
          </cell>
          <cell r="K145">
            <v>733</v>
          </cell>
          <cell r="L145">
            <v>90</v>
          </cell>
          <cell r="M145">
            <v>0.9</v>
          </cell>
          <cell r="N145" t="str">
            <v>Leap-1B</v>
          </cell>
          <cell r="O145">
            <v>1</v>
          </cell>
        </row>
        <row r="146">
          <cell r="A146">
            <v>53</v>
          </cell>
          <cell r="B146" t="str">
            <v>SUZHOU/ PCC-WB</v>
          </cell>
          <cell r="C146" t="str">
            <v>2552M49G02</v>
          </cell>
          <cell r="D146" t="str">
            <v>2552M49G02.002R</v>
          </cell>
          <cell r="E146" t="str">
            <v>CASE, AFT INNER, STG 8</v>
          </cell>
          <cell r="F146" t="str">
            <v>I718</v>
          </cell>
          <cell r="G146" t="str">
            <v xml:space="preserve">Schlosser </v>
          </cell>
          <cell r="H146">
            <v>1333</v>
          </cell>
          <cell r="I146">
            <v>1333</v>
          </cell>
          <cell r="J146" t="str">
            <v>Carlton Forge</v>
          </cell>
          <cell r="K146">
            <v>727</v>
          </cell>
          <cell r="L146">
            <v>30</v>
          </cell>
          <cell r="M146">
            <v>0.3</v>
          </cell>
          <cell r="N146" t="str">
            <v>Leap-1B</v>
          </cell>
          <cell r="O146">
            <v>1</v>
          </cell>
        </row>
        <row r="147">
          <cell r="A147">
            <v>44</v>
          </cell>
          <cell r="B147" t="str">
            <v>PARADIGM-MALDEN</v>
          </cell>
          <cell r="C147" t="str">
            <v>2548M11G05</v>
          </cell>
          <cell r="D147" t="str">
            <v>2548M11G05.003R</v>
          </cell>
          <cell r="E147" t="str">
            <v>FINS</v>
          </cell>
          <cell r="F147" t="str">
            <v>I718+</v>
          </cell>
          <cell r="G147" t="str">
            <v>Carlton Forge</v>
          </cell>
          <cell r="H147">
            <v>2340</v>
          </cell>
          <cell r="I147">
            <v>2340</v>
          </cell>
          <cell r="J147" t="str">
            <v>GATD</v>
          </cell>
          <cell r="K147">
            <v>723.46900000000005</v>
          </cell>
          <cell r="L147">
            <v>10</v>
          </cell>
          <cell r="M147">
            <v>0.1</v>
          </cell>
          <cell r="N147" t="str">
            <v>Leap-1B</v>
          </cell>
          <cell r="O147">
            <v>1</v>
          </cell>
        </row>
        <row r="148">
          <cell r="A148">
            <v>147</v>
          </cell>
          <cell r="B148" t="str">
            <v>TRIUMPH</v>
          </cell>
          <cell r="C148" t="str">
            <v>2521M45G01</v>
          </cell>
          <cell r="D148" t="str">
            <v>2521M45P02.000R</v>
          </cell>
          <cell r="E148" t="str">
            <v>SEAL, STATIONARY- HPT STATOR</v>
          </cell>
          <cell r="F148" t="str">
            <v>I718</v>
          </cell>
          <cell r="G148" t="str">
            <v>Alcoa Fontana</v>
          </cell>
          <cell r="H148">
            <v>2003</v>
          </cell>
          <cell r="I148">
            <v>2003</v>
          </cell>
          <cell r="J148" t="str">
            <v>Alcoa Rochester</v>
          </cell>
          <cell r="K148">
            <v>722</v>
          </cell>
          <cell r="L148">
            <v>60</v>
          </cell>
          <cell r="M148">
            <v>0.6</v>
          </cell>
          <cell r="N148" t="str">
            <v>Leap-1B</v>
          </cell>
          <cell r="O148">
            <v>1</v>
          </cell>
        </row>
        <row r="149">
          <cell r="A149">
            <v>105</v>
          </cell>
          <cell r="B149" t="str">
            <v>SATELLITE</v>
          </cell>
          <cell r="C149" t="str">
            <v xml:space="preserve">2554M83P01 </v>
          </cell>
          <cell r="D149" t="str">
            <v>2554M83P01.000R</v>
          </cell>
          <cell r="E149" t="str">
            <v>SHEILD, HEAT - COMBUSTOR CASE</v>
          </cell>
          <cell r="F149" t="str">
            <v>I718+</v>
          </cell>
          <cell r="G149" t="str">
            <v>Alcoa Rancho Cucamonga</v>
          </cell>
          <cell r="H149">
            <v>1498</v>
          </cell>
          <cell r="I149">
            <v>1498</v>
          </cell>
          <cell r="J149" t="str">
            <v>Wyman Mountaintop</v>
          </cell>
          <cell r="K149">
            <v>720</v>
          </cell>
          <cell r="L149">
            <v>50</v>
          </cell>
          <cell r="M149">
            <v>0.5</v>
          </cell>
          <cell r="N149" t="str">
            <v>Leap-1B</v>
          </cell>
          <cell r="O149">
            <v>1</v>
          </cell>
        </row>
        <row r="150">
          <cell r="A150">
            <v>92</v>
          </cell>
          <cell r="B150" t="str">
            <v>TRIUMPH</v>
          </cell>
          <cell r="C150" t="str">
            <v>2482M36G02</v>
          </cell>
          <cell r="D150" t="str">
            <v>2482M36G02.002R</v>
          </cell>
          <cell r="E150" t="str">
            <v>PLATE,BACKING</v>
          </cell>
          <cell r="F150" t="str">
            <v>R41</v>
          </cell>
          <cell r="G150" t="str">
            <v>Alcoa Fontana</v>
          </cell>
          <cell r="H150">
            <v>1302</v>
          </cell>
          <cell r="I150">
            <v>1302</v>
          </cell>
          <cell r="J150" t="str">
            <v>FRISA</v>
          </cell>
          <cell r="K150">
            <v>707</v>
          </cell>
          <cell r="L150">
            <v>30</v>
          </cell>
          <cell r="M150">
            <v>0.3</v>
          </cell>
          <cell r="N150" t="str">
            <v>LEAP A/C</v>
          </cell>
          <cell r="O150" t="str">
            <v>1</v>
          </cell>
        </row>
        <row r="151">
          <cell r="A151">
            <v>56</v>
          </cell>
          <cell r="B151" t="str">
            <v>XIAN/PARADIGM-MALDEN</v>
          </cell>
          <cell r="C151" t="str">
            <v>2555M49G04</v>
          </cell>
          <cell r="D151" t="str">
            <v>2555M49G04.003R</v>
          </cell>
          <cell r="E151" t="str">
            <v>FINS</v>
          </cell>
          <cell r="F151" t="str">
            <v>I718+</v>
          </cell>
          <cell r="G151" t="str">
            <v>Carlton Forge</v>
          </cell>
          <cell r="H151">
            <v>2340</v>
          </cell>
          <cell r="I151">
            <v>2340</v>
          </cell>
          <cell r="J151" t="str">
            <v>Carlton Forge</v>
          </cell>
          <cell r="K151">
            <v>707</v>
          </cell>
          <cell r="L151">
            <v>50</v>
          </cell>
          <cell r="M151">
            <v>0.5</v>
          </cell>
          <cell r="N151" t="str">
            <v>LEAP A/C</v>
          </cell>
          <cell r="O151">
            <v>1</v>
          </cell>
        </row>
        <row r="152">
          <cell r="A152">
            <v>22</v>
          </cell>
          <cell r="B152" t="str">
            <v>PCC-WB</v>
          </cell>
          <cell r="C152" t="str">
            <v>2468M84G02</v>
          </cell>
          <cell r="D152" t="str">
            <v>2468M84G02.002R</v>
          </cell>
          <cell r="E152" t="str">
            <v>CASE</v>
          </cell>
          <cell r="F152" t="str">
            <v>I718</v>
          </cell>
          <cell r="G152" t="str">
            <v>Carlton Forge</v>
          </cell>
          <cell r="H152">
            <v>1403</v>
          </cell>
          <cell r="I152">
            <v>1403</v>
          </cell>
          <cell r="J152" t="str">
            <v>Alcoa China</v>
          </cell>
          <cell r="K152">
            <v>706</v>
          </cell>
          <cell r="L152">
            <v>80</v>
          </cell>
          <cell r="M152">
            <v>0.8</v>
          </cell>
          <cell r="N152" t="str">
            <v>LEAP A/C</v>
          </cell>
          <cell r="O152">
            <v>1</v>
          </cell>
        </row>
        <row r="153">
          <cell r="A153">
            <v>56</v>
          </cell>
          <cell r="B153" t="str">
            <v>XIAN/PARADIGM-MALDEN</v>
          </cell>
          <cell r="C153" t="str">
            <v>2555M49G04</v>
          </cell>
          <cell r="D153" t="str">
            <v>2555M49G04.003R</v>
          </cell>
          <cell r="E153" t="str">
            <v>FINS</v>
          </cell>
          <cell r="F153" t="str">
            <v>I718+</v>
          </cell>
          <cell r="G153" t="str">
            <v>Carlton Forge</v>
          </cell>
          <cell r="H153">
            <v>2340</v>
          </cell>
          <cell r="I153">
            <v>2340</v>
          </cell>
          <cell r="J153" t="str">
            <v>Alcoa China</v>
          </cell>
          <cell r="K153">
            <v>690</v>
          </cell>
          <cell r="L153">
            <v>40</v>
          </cell>
          <cell r="M153">
            <v>0.4</v>
          </cell>
          <cell r="N153" t="str">
            <v>LEAP A/C</v>
          </cell>
          <cell r="O153">
            <v>1</v>
          </cell>
        </row>
        <row r="154">
          <cell r="A154">
            <v>173</v>
          </cell>
          <cell r="B154" t="str">
            <v>TRIUMPH</v>
          </cell>
          <cell r="C154" t="str">
            <v>2521M47G03</v>
          </cell>
          <cell r="D154" t="str">
            <v xml:space="preserve">2521M47P03.000W </v>
          </cell>
          <cell r="E154" t="str">
            <v>TCF Seal, Transition Duct Inner</v>
          </cell>
          <cell r="F154" t="str">
            <v>Inco 718</v>
          </cell>
          <cell r="G154" t="str">
            <v xml:space="preserve">Alcoa Fontana </v>
          </cell>
          <cell r="H154">
            <v>2446</v>
          </cell>
          <cell r="I154">
            <v>2446</v>
          </cell>
          <cell r="J154" t="str">
            <v>Welded Ring Products</v>
          </cell>
          <cell r="K154">
            <v>670</v>
          </cell>
          <cell r="L154">
            <v>40</v>
          </cell>
          <cell r="M154">
            <v>0.4</v>
          </cell>
          <cell r="N154" t="str">
            <v>Leap-1B</v>
          </cell>
          <cell r="O154">
            <v>1</v>
          </cell>
        </row>
        <row r="155">
          <cell r="A155">
            <v>103</v>
          </cell>
          <cell r="B155" t="str">
            <v>UEC POLAND</v>
          </cell>
          <cell r="C155" t="str">
            <v>2461M68P01</v>
          </cell>
          <cell r="D155" t="str">
            <v>2461M68P01.000R</v>
          </cell>
          <cell r="E155" t="str">
            <v>SEAL,STA.AIRB</v>
          </cell>
          <cell r="F155" t="str">
            <v>I718</v>
          </cell>
          <cell r="G155" t="str">
            <v>Alcoa Fontana</v>
          </cell>
          <cell r="H155">
            <v>986</v>
          </cell>
          <cell r="I155">
            <v>986</v>
          </cell>
          <cell r="J155" t="str">
            <v>Alcoa China</v>
          </cell>
          <cell r="K155">
            <v>660</v>
          </cell>
          <cell r="L155">
            <v>70</v>
          </cell>
          <cell r="M155">
            <v>0.7</v>
          </cell>
          <cell r="N155" t="str">
            <v>LEAP A/C</v>
          </cell>
          <cell r="O155">
            <v>1</v>
          </cell>
        </row>
        <row r="156">
          <cell r="A156">
            <v>65</v>
          </cell>
          <cell r="B156" t="str">
            <v>TERREHAUTE</v>
          </cell>
          <cell r="C156" t="str">
            <v>2609M10G01</v>
          </cell>
          <cell r="D156" t="str">
            <v>D2462M22P03</v>
          </cell>
          <cell r="E156" t="str">
            <v>Inner Liner Fwd Ring</v>
          </cell>
          <cell r="F156" t="str">
            <v>HS188</v>
          </cell>
          <cell r="G156" t="str">
            <v>Alcoa Rochester</v>
          </cell>
          <cell r="H156">
            <v>1185</v>
          </cell>
          <cell r="I156">
            <v>1185</v>
          </cell>
          <cell r="J156" t="str">
            <v>Alcoa Rochester</v>
          </cell>
          <cell r="K156">
            <v>655</v>
          </cell>
          <cell r="L156">
            <v>60</v>
          </cell>
          <cell r="M156">
            <v>0.6</v>
          </cell>
          <cell r="N156" t="str">
            <v>LEAP A/C</v>
          </cell>
          <cell r="O156">
            <v>1</v>
          </cell>
        </row>
        <row r="157">
          <cell r="A157">
            <v>173</v>
          </cell>
          <cell r="B157" t="str">
            <v>TRIUMPH</v>
          </cell>
          <cell r="C157" t="str">
            <v>2521M47G03</v>
          </cell>
          <cell r="D157" t="str">
            <v xml:space="preserve">2521M47P03.000W </v>
          </cell>
          <cell r="E157" t="str">
            <v>TCF Seal, Transition Duct Inner</v>
          </cell>
          <cell r="F157" t="str">
            <v>Inco 718</v>
          </cell>
          <cell r="G157" t="str">
            <v xml:space="preserve">Alcoa Fontana </v>
          </cell>
          <cell r="H157">
            <v>2446</v>
          </cell>
          <cell r="I157">
            <v>2446</v>
          </cell>
          <cell r="J157" t="str">
            <v>Alcoa Rochester</v>
          </cell>
          <cell r="K157">
            <v>654</v>
          </cell>
          <cell r="L157">
            <v>60</v>
          </cell>
          <cell r="M157">
            <v>0.6</v>
          </cell>
          <cell r="N157" t="str">
            <v>Leap-1B</v>
          </cell>
          <cell r="O157">
            <v>1</v>
          </cell>
        </row>
        <row r="158">
          <cell r="A158">
            <v>47</v>
          </cell>
          <cell r="B158" t="str">
            <v>SUZHOU/PCC-WB</v>
          </cell>
          <cell r="C158" t="str">
            <v>2551M95G01</v>
          </cell>
          <cell r="D158" t="str">
            <v>2551M95G01.002R</v>
          </cell>
          <cell r="E158" t="str">
            <v>CASE, AFT INNER, STG 5</v>
          </cell>
          <cell r="F158" t="str">
            <v>I909</v>
          </cell>
          <cell r="G158" t="str">
            <v>Alcoa Rochester</v>
          </cell>
          <cell r="H158">
            <v>2228</v>
          </cell>
          <cell r="I158">
            <v>2228</v>
          </cell>
          <cell r="J158" t="str">
            <v>Alcoa China</v>
          </cell>
          <cell r="K158">
            <v>652</v>
          </cell>
          <cell r="L158">
            <v>80</v>
          </cell>
          <cell r="M158">
            <v>0.8</v>
          </cell>
          <cell r="N158" t="str">
            <v>Leap-1B</v>
          </cell>
          <cell r="O158">
            <v>1</v>
          </cell>
        </row>
        <row r="159">
          <cell r="A159">
            <v>163</v>
          </cell>
          <cell r="B159" t="str">
            <v>PCC-WB</v>
          </cell>
          <cell r="C159" t="str">
            <v>2564M03G01 - 2468M80G01</v>
          </cell>
          <cell r="D159" t="str">
            <v>4013726-330P04</v>
          </cell>
          <cell r="E159" t="str">
            <v>CASE, COMPRESSOR STATOR - AFT INNER</v>
          </cell>
          <cell r="F159" t="str">
            <v>I909</v>
          </cell>
          <cell r="G159" t="str">
            <v>Alcoa Fontana</v>
          </cell>
          <cell r="H159">
            <v>2228</v>
          </cell>
          <cell r="I159">
            <v>2228</v>
          </cell>
          <cell r="J159" t="str">
            <v>Alcoa China</v>
          </cell>
          <cell r="K159">
            <v>645</v>
          </cell>
          <cell r="L159">
            <v>60</v>
          </cell>
          <cell r="M159">
            <v>0.6</v>
          </cell>
          <cell r="N159" t="str">
            <v>LEAP A/C</v>
          </cell>
          <cell r="O159">
            <v>1</v>
          </cell>
        </row>
        <row r="160">
          <cell r="A160">
            <v>53</v>
          </cell>
          <cell r="B160" t="str">
            <v>SUZHOU/ PCC-WB</v>
          </cell>
          <cell r="C160" t="str">
            <v>2552M49G02</v>
          </cell>
          <cell r="D160" t="str">
            <v>2552M49G02.002R</v>
          </cell>
          <cell r="E160" t="str">
            <v>CASE, AFT INNER, STG 8</v>
          </cell>
          <cell r="F160" t="str">
            <v>I718</v>
          </cell>
          <cell r="G160" t="str">
            <v xml:space="preserve">Schlosser </v>
          </cell>
          <cell r="H160">
            <v>1333</v>
          </cell>
          <cell r="I160">
            <v>1333</v>
          </cell>
          <cell r="J160" t="str">
            <v>Alcoa China</v>
          </cell>
          <cell r="K160">
            <v>640</v>
          </cell>
          <cell r="L160">
            <v>70</v>
          </cell>
          <cell r="M160">
            <v>0.7</v>
          </cell>
          <cell r="N160" t="str">
            <v>Leap-1B</v>
          </cell>
          <cell r="O160">
            <v>1</v>
          </cell>
        </row>
        <row r="161">
          <cell r="A161">
            <v>90</v>
          </cell>
          <cell r="B161" t="str">
            <v>TRIUMPH/AVIO</v>
          </cell>
          <cell r="C161" t="str">
            <v>2482M33G01</v>
          </cell>
          <cell r="D161" t="str">
            <v>2482M33P02.000R</v>
          </cell>
          <cell r="E161" t="str">
            <v>SEAL, HPT</v>
          </cell>
          <cell r="F161" t="str">
            <v>I718</v>
          </cell>
          <cell r="G161" t="str">
            <v xml:space="preserve">Firth </v>
          </cell>
          <cell r="H161">
            <v>760</v>
          </cell>
          <cell r="I161">
            <v>760</v>
          </cell>
          <cell r="J161" t="str">
            <v>Alcoa China</v>
          </cell>
          <cell r="K161">
            <v>639</v>
          </cell>
          <cell r="L161">
            <v>60</v>
          </cell>
          <cell r="M161">
            <v>0.6</v>
          </cell>
          <cell r="N161" t="str">
            <v>LEAP A/C</v>
          </cell>
          <cell r="O161">
            <v>1</v>
          </cell>
        </row>
        <row r="162">
          <cell r="A162">
            <v>57</v>
          </cell>
          <cell r="B162" t="str">
            <v>PCC-WB</v>
          </cell>
          <cell r="C162" t="str">
            <v>2564M03G01  - 2468M80G01</v>
          </cell>
          <cell r="D162" t="str">
            <v>2564M03G01.002R</v>
          </cell>
          <cell r="E162" t="str">
            <v>CASE</v>
          </cell>
          <cell r="F162" t="str">
            <v>I909</v>
          </cell>
          <cell r="G162" t="str">
            <v>Carlton Forge</v>
          </cell>
          <cell r="H162">
            <v>2228</v>
          </cell>
          <cell r="I162">
            <v>2228</v>
          </cell>
          <cell r="J162" t="str">
            <v>Alcoa China</v>
          </cell>
          <cell r="K162">
            <v>625</v>
          </cell>
          <cell r="L162">
            <v>80</v>
          </cell>
          <cell r="M162">
            <v>0.8</v>
          </cell>
          <cell r="N162" t="str">
            <v>LEAP A/C</v>
          </cell>
          <cell r="O162">
            <v>1</v>
          </cell>
        </row>
        <row r="163">
          <cell r="A163">
            <v>92</v>
          </cell>
          <cell r="B163" t="str">
            <v>TRIUMPH</v>
          </cell>
          <cell r="C163" t="str">
            <v>2482M36G02</v>
          </cell>
          <cell r="D163" t="str">
            <v>2482M36G02.002R</v>
          </cell>
          <cell r="E163" t="str">
            <v>PLATE,BACKING</v>
          </cell>
          <cell r="F163" t="str">
            <v>R41</v>
          </cell>
          <cell r="G163" t="str">
            <v>Alcoa Fontana</v>
          </cell>
          <cell r="H163">
            <v>1302</v>
          </cell>
          <cell r="I163">
            <v>1302</v>
          </cell>
          <cell r="J163" t="str">
            <v>Alcoa China</v>
          </cell>
          <cell r="K163">
            <v>623</v>
          </cell>
          <cell r="L163">
            <v>70</v>
          </cell>
          <cell r="M163">
            <v>0.7</v>
          </cell>
          <cell r="N163" t="str">
            <v>LEAP A/C</v>
          </cell>
          <cell r="O163" t="str">
            <v>1</v>
          </cell>
        </row>
        <row r="164">
          <cell r="A164">
            <v>164</v>
          </cell>
          <cell r="B164" t="str">
            <v>PCC-WB</v>
          </cell>
          <cell r="C164" t="str">
            <v>2551M97G01 /  2564M05G01</v>
          </cell>
          <cell r="D164" t="str">
            <v>4013726-332P03</v>
          </cell>
          <cell r="E164" t="str">
            <v>CASE, COMPRESSOR STATOR - AFT INNER</v>
          </cell>
          <cell r="F164" t="str">
            <v>M152</v>
          </cell>
          <cell r="G164" t="str">
            <v xml:space="preserve">Schlosser </v>
          </cell>
          <cell r="H164">
            <v>2635</v>
          </cell>
          <cell r="I164">
            <v>2635</v>
          </cell>
          <cell r="J164" t="str">
            <v>Alcoa China</v>
          </cell>
          <cell r="K164">
            <v>598</v>
          </cell>
          <cell r="L164">
            <v>40</v>
          </cell>
          <cell r="M164">
            <v>0.4</v>
          </cell>
          <cell r="N164" t="str">
            <v>LEAP A/C</v>
          </cell>
          <cell r="O164">
            <v>1</v>
          </cell>
        </row>
        <row r="165">
          <cell r="A165">
            <v>145</v>
          </cell>
          <cell r="B165" t="str">
            <v>KETEMA</v>
          </cell>
          <cell r="C165" t="str">
            <v>2548M16G01  -2460M62G02</v>
          </cell>
          <cell r="D165" t="str">
            <v>4013733-958P01</v>
          </cell>
          <cell r="E165" t="str">
            <v>SEAL, STATIONARY - HIGH PRESSURE TU</v>
          </cell>
          <cell r="F165" t="str">
            <v>GTD222</v>
          </cell>
          <cell r="G165" t="str">
            <v>Alcoa Rochester</v>
          </cell>
          <cell r="H165">
            <v>2513</v>
          </cell>
          <cell r="I165">
            <v>2513</v>
          </cell>
          <cell r="J165" t="str">
            <v>Carlton Forge</v>
          </cell>
          <cell r="K165">
            <v>573</v>
          </cell>
          <cell r="L165">
            <v>40</v>
          </cell>
          <cell r="M165">
            <v>0.4</v>
          </cell>
          <cell r="N165" t="str">
            <v>Leap-1B</v>
          </cell>
          <cell r="O165">
            <v>1</v>
          </cell>
        </row>
        <row r="166">
          <cell r="A166">
            <v>86</v>
          </cell>
          <cell r="B166" t="str">
            <v>KETEMA</v>
          </cell>
          <cell r="C166" t="str">
            <v>2460M62G02</v>
          </cell>
          <cell r="D166" t="str">
            <v>2460M62P02.000R</v>
          </cell>
          <cell r="E166" t="str">
            <v>SEAL, STA-HPT FOS</v>
          </cell>
          <cell r="F166" t="str">
            <v>GTD222</v>
          </cell>
          <cell r="G166" t="str">
            <v>Alcoa Rochester</v>
          </cell>
          <cell r="H166">
            <v>2513</v>
          </cell>
          <cell r="I166">
            <v>2513</v>
          </cell>
          <cell r="J166" t="str">
            <v>Carlton Forge</v>
          </cell>
          <cell r="K166">
            <v>569</v>
          </cell>
          <cell r="L166">
            <v>70</v>
          </cell>
          <cell r="M166">
            <v>0.7</v>
          </cell>
          <cell r="N166" t="str">
            <v>LEAP A/C</v>
          </cell>
          <cell r="O166">
            <v>1</v>
          </cell>
        </row>
        <row r="167">
          <cell r="A167">
            <v>149</v>
          </cell>
          <cell r="B167" t="str">
            <v>TRIUMPH</v>
          </cell>
          <cell r="C167" t="str">
            <v>2521M48G01</v>
          </cell>
          <cell r="D167" t="str">
            <v>2521M48P01.000R</v>
          </cell>
          <cell r="E167" t="str">
            <v>PLATE, BACKING- AFT</v>
          </cell>
          <cell r="F167" t="str">
            <v>R41</v>
          </cell>
          <cell r="G167" t="str">
            <v>Alcoa Fontana</v>
          </cell>
          <cell r="H167">
            <v>2842</v>
          </cell>
          <cell r="I167">
            <v>2842</v>
          </cell>
          <cell r="J167" t="str">
            <v>Alcoa China</v>
          </cell>
          <cell r="K167">
            <v>552</v>
          </cell>
          <cell r="L167">
            <v>40</v>
          </cell>
          <cell r="M167">
            <v>0.4</v>
          </cell>
          <cell r="N167" t="str">
            <v>Leap-1B</v>
          </cell>
          <cell r="O167">
            <v>1</v>
          </cell>
        </row>
        <row r="168">
          <cell r="A168">
            <v>49</v>
          </cell>
          <cell r="B168" t="str">
            <v>PCC-WB</v>
          </cell>
          <cell r="C168" t="str">
            <v>2551M97G01</v>
          </cell>
          <cell r="D168" t="str">
            <v>2551M97G01.002R</v>
          </cell>
          <cell r="E168" t="str">
            <v>CASE, AFT INNER, STG 6-7</v>
          </cell>
          <cell r="F168" t="str">
            <v>M152</v>
          </cell>
          <cell r="G168" t="str">
            <v>Forged Metals</v>
          </cell>
          <cell r="H168">
            <v>2635</v>
          </cell>
          <cell r="I168">
            <v>2635</v>
          </cell>
          <cell r="J168" t="str">
            <v>Carlton Forge</v>
          </cell>
          <cell r="K168">
            <v>551</v>
          </cell>
          <cell r="L168">
            <v>40</v>
          </cell>
          <cell r="M168">
            <v>0.4</v>
          </cell>
          <cell r="N168" t="str">
            <v>Leap-1B</v>
          </cell>
          <cell r="O168">
            <v>1</v>
          </cell>
        </row>
        <row r="169">
          <cell r="A169">
            <v>49</v>
          </cell>
          <cell r="B169" t="str">
            <v>PCC-WB</v>
          </cell>
          <cell r="C169" t="str">
            <v>2551M97G01</v>
          </cell>
          <cell r="D169" t="str">
            <v>2551M97G01.002R</v>
          </cell>
          <cell r="E169" t="str">
            <v>CASE, AFT INNER, STG 6-7</v>
          </cell>
          <cell r="F169" t="str">
            <v>M152</v>
          </cell>
          <cell r="G169" t="str">
            <v>Forged Metals</v>
          </cell>
          <cell r="H169">
            <v>2635</v>
          </cell>
          <cell r="I169">
            <v>2635</v>
          </cell>
          <cell r="J169" t="str">
            <v>Alcoa China</v>
          </cell>
          <cell r="K169">
            <v>542</v>
          </cell>
          <cell r="L169">
            <v>60</v>
          </cell>
          <cell r="M169">
            <v>0.6</v>
          </cell>
          <cell r="N169" t="str">
            <v>Leap-1B</v>
          </cell>
          <cell r="O169">
            <v>1</v>
          </cell>
        </row>
        <row r="170">
          <cell r="A170">
            <v>149</v>
          </cell>
          <cell r="B170" t="str">
            <v>TRIUMPH</v>
          </cell>
          <cell r="C170" t="str">
            <v>2521M48G01</v>
          </cell>
          <cell r="D170" t="str">
            <v>2521M48P01.000R</v>
          </cell>
          <cell r="E170" t="str">
            <v>PLATE, BACKING- AFT</v>
          </cell>
          <cell r="F170" t="str">
            <v>R41</v>
          </cell>
          <cell r="G170" t="str">
            <v>Alcoa Fontana</v>
          </cell>
          <cell r="H170">
            <v>2842</v>
          </cell>
          <cell r="I170">
            <v>2842</v>
          </cell>
          <cell r="J170" t="str">
            <v>Carlton Forge</v>
          </cell>
          <cell r="K170">
            <v>520</v>
          </cell>
          <cell r="L170">
            <v>60</v>
          </cell>
          <cell r="M170">
            <v>0.6</v>
          </cell>
          <cell r="N170" t="str">
            <v>Leap-1B</v>
          </cell>
          <cell r="O170">
            <v>1</v>
          </cell>
        </row>
        <row r="171">
          <cell r="A171">
            <v>56</v>
          </cell>
          <cell r="B171" t="str">
            <v>XIAN/PARADIGM-MALDEN</v>
          </cell>
          <cell r="C171" t="str">
            <v>2555M49G04</v>
          </cell>
          <cell r="D171" t="str">
            <v>2555M49G04.003R</v>
          </cell>
          <cell r="E171" t="str">
            <v>FINS</v>
          </cell>
          <cell r="F171" t="str">
            <v>I718+</v>
          </cell>
          <cell r="G171" t="str">
            <v>Carlton Forge</v>
          </cell>
          <cell r="H171">
            <v>2340</v>
          </cell>
          <cell r="I171">
            <v>2340</v>
          </cell>
          <cell r="J171" t="str">
            <v>GATD</v>
          </cell>
          <cell r="K171">
            <v>513.65800000000002</v>
          </cell>
          <cell r="L171">
            <v>10</v>
          </cell>
          <cell r="M171">
            <v>0.1</v>
          </cell>
          <cell r="N171" t="str">
            <v>LEAP A/C</v>
          </cell>
          <cell r="O171">
            <v>1</v>
          </cell>
        </row>
        <row r="172">
          <cell r="A172">
            <v>164</v>
          </cell>
          <cell r="B172" t="str">
            <v>PCC-WB</v>
          </cell>
          <cell r="C172" t="str">
            <v>2551M97G01 /  2564M05G01</v>
          </cell>
          <cell r="D172" t="str">
            <v>4013726-332P03</v>
          </cell>
          <cell r="E172" t="str">
            <v>CASE, COMPRESSOR STATOR - AFT INNER</v>
          </cell>
          <cell r="F172" t="str">
            <v>M152</v>
          </cell>
          <cell r="G172" t="str">
            <v xml:space="preserve">Schlosser </v>
          </cell>
          <cell r="H172">
            <v>2635</v>
          </cell>
          <cell r="I172">
            <v>2635</v>
          </cell>
          <cell r="J172" t="str">
            <v>Carlton Forge</v>
          </cell>
          <cell r="K172">
            <v>510</v>
          </cell>
          <cell r="L172">
            <v>60</v>
          </cell>
          <cell r="M172">
            <v>0.6</v>
          </cell>
          <cell r="N172" t="str">
            <v>LEAP A/C</v>
          </cell>
          <cell r="O172">
            <v>1</v>
          </cell>
        </row>
        <row r="173">
          <cell r="A173">
            <v>101</v>
          </cell>
          <cell r="B173" t="str">
            <v>WINDSOR ASIA</v>
          </cell>
          <cell r="C173" t="str">
            <v>2596M82G01</v>
          </cell>
          <cell r="D173" t="str">
            <v>2596M82G01.002R</v>
          </cell>
          <cell r="E173" t="str">
            <v>PLATE</v>
          </cell>
          <cell r="F173" t="str">
            <v>R41</v>
          </cell>
          <cell r="G173" t="str">
            <v>Alcoa Fontana</v>
          </cell>
          <cell r="H173">
            <v>840</v>
          </cell>
          <cell r="I173">
            <v>840</v>
          </cell>
          <cell r="J173" t="str">
            <v>Alcoa China</v>
          </cell>
          <cell r="K173">
            <v>509</v>
          </cell>
          <cell r="L173">
            <v>40</v>
          </cell>
          <cell r="M173">
            <v>0.4</v>
          </cell>
          <cell r="N173" t="str">
            <v>LEAP A/C</v>
          </cell>
          <cell r="O173">
            <v>1</v>
          </cell>
        </row>
        <row r="174">
          <cell r="A174">
            <v>68</v>
          </cell>
          <cell r="B174" t="str">
            <v>TERREHAUTE</v>
          </cell>
          <cell r="C174" t="str">
            <v>2609M10G01</v>
          </cell>
          <cell r="D174" t="str">
            <v>D2462M26P02</v>
          </cell>
          <cell r="E174" t="str">
            <v>Outer Baffle Aft Ring</v>
          </cell>
          <cell r="F174" t="str">
            <v>HS188</v>
          </cell>
          <cell r="G174" t="str">
            <v>Alcoa Rochester</v>
          </cell>
          <cell r="H174">
            <v>831</v>
          </cell>
          <cell r="I174">
            <v>831</v>
          </cell>
          <cell r="J174" t="str">
            <v>FRISA</v>
          </cell>
          <cell r="K174">
            <v>500</v>
          </cell>
          <cell r="L174">
            <v>40</v>
          </cell>
          <cell r="M174">
            <v>0</v>
          </cell>
          <cell r="N174" t="str">
            <v>LEAP A/C</v>
          </cell>
          <cell r="O174">
            <v>1</v>
          </cell>
        </row>
        <row r="175">
          <cell r="A175">
            <v>83</v>
          </cell>
          <cell r="B175" t="str">
            <v>TRIUMPH/AVIO</v>
          </cell>
          <cell r="C175" t="str">
            <v>2460M47G01</v>
          </cell>
          <cell r="D175" t="str">
            <v>2460M47P01.000R</v>
          </cell>
          <cell r="E175" t="str">
            <v>SEAL, STA-CDP</v>
          </cell>
          <cell r="F175" t="str">
            <v>I718+</v>
          </cell>
          <cell r="G175" t="str">
            <v>Carlton Forge</v>
          </cell>
          <cell r="H175">
            <v>1127.5</v>
          </cell>
          <cell r="I175">
            <v>1127.5</v>
          </cell>
          <cell r="J175" t="str">
            <v>Carlton Forge</v>
          </cell>
          <cell r="K175">
            <v>500</v>
          </cell>
          <cell r="L175">
            <v>80</v>
          </cell>
          <cell r="M175">
            <v>0.8</v>
          </cell>
          <cell r="N175" t="str">
            <v>LEAP A/C</v>
          </cell>
          <cell r="O175">
            <v>1</v>
          </cell>
        </row>
        <row r="176">
          <cell r="A176">
            <v>101</v>
          </cell>
          <cell r="B176" t="str">
            <v>WINDSOR ASIA</v>
          </cell>
          <cell r="C176" t="str">
            <v>2596M82G01</v>
          </cell>
          <cell r="D176" t="str">
            <v>2596M82G01.002R</v>
          </cell>
          <cell r="E176" t="str">
            <v>PLATE</v>
          </cell>
          <cell r="F176" t="str">
            <v>R41</v>
          </cell>
          <cell r="G176" t="str">
            <v>Alcoa Fontana</v>
          </cell>
          <cell r="H176">
            <v>840</v>
          </cell>
          <cell r="I176">
            <v>840</v>
          </cell>
          <cell r="J176" t="str">
            <v>Carlton Forge</v>
          </cell>
          <cell r="K176">
            <v>495</v>
          </cell>
          <cell r="L176">
            <v>60</v>
          </cell>
          <cell r="M176">
            <v>0.6</v>
          </cell>
          <cell r="N176" t="str">
            <v>LEAP A/C</v>
          </cell>
          <cell r="O176">
            <v>1</v>
          </cell>
        </row>
        <row r="177">
          <cell r="A177">
            <v>145</v>
          </cell>
          <cell r="B177" t="str">
            <v>KETEMA</v>
          </cell>
          <cell r="C177" t="str">
            <v>2548M16G01  -2460M62G02</v>
          </cell>
          <cell r="D177" t="str">
            <v>4013733-958P01</v>
          </cell>
          <cell r="E177" t="str">
            <v>SEAL, STATIONARY - HIGH PRESSURE TU</v>
          </cell>
          <cell r="F177" t="str">
            <v>GTD222</v>
          </cell>
          <cell r="G177" t="str">
            <v>Alcoa Rochester</v>
          </cell>
          <cell r="H177">
            <v>2513</v>
          </cell>
          <cell r="I177">
            <v>2513</v>
          </cell>
          <cell r="J177" t="str">
            <v>Alcoa China</v>
          </cell>
          <cell r="K177">
            <v>485</v>
          </cell>
          <cell r="L177">
            <v>60</v>
          </cell>
          <cell r="M177">
            <v>0.6</v>
          </cell>
          <cell r="N177" t="str">
            <v>Leap-1B</v>
          </cell>
          <cell r="O177">
            <v>1</v>
          </cell>
        </row>
        <row r="178">
          <cell r="A178">
            <v>102</v>
          </cell>
          <cell r="B178" t="str">
            <v>UEC POLAND</v>
          </cell>
          <cell r="C178" t="str">
            <v>2461M67P01</v>
          </cell>
          <cell r="D178" t="str">
            <v>2461M67P01.000R</v>
          </cell>
          <cell r="E178" t="str">
            <v>SEAL,STA,AIRB</v>
          </cell>
          <cell r="F178" t="str">
            <v>15-5PH</v>
          </cell>
          <cell r="G178" t="str">
            <v>MATTCO</v>
          </cell>
          <cell r="H178">
            <v>948</v>
          </cell>
          <cell r="I178">
            <v>948</v>
          </cell>
          <cell r="J178" t="str">
            <v>Alcoa China</v>
          </cell>
          <cell r="K178">
            <v>466</v>
          </cell>
          <cell r="L178">
            <v>60</v>
          </cell>
          <cell r="M178">
            <v>0.6</v>
          </cell>
          <cell r="N178" t="str">
            <v>LEAP A/C</v>
          </cell>
          <cell r="O178">
            <v>1</v>
          </cell>
        </row>
        <row r="179">
          <cell r="A179">
            <v>93</v>
          </cell>
          <cell r="B179" t="str">
            <v>TRIUMPH</v>
          </cell>
          <cell r="C179" t="str">
            <v>2482M31P01</v>
          </cell>
          <cell r="D179" t="str">
            <v>2482M31P01.000W</v>
          </cell>
          <cell r="E179" t="str">
            <v>SEAL,PLATE-FW</v>
          </cell>
          <cell r="F179" t="str">
            <v>R41</v>
          </cell>
          <cell r="G179" t="str">
            <v>Alcoa Fontana</v>
          </cell>
          <cell r="H179">
            <v>637</v>
          </cell>
          <cell r="I179">
            <v>2548</v>
          </cell>
          <cell r="J179" t="str">
            <v>Carlton Forge</v>
          </cell>
          <cell r="K179">
            <v>465</v>
          </cell>
          <cell r="L179">
            <v>30</v>
          </cell>
          <cell r="M179">
            <v>0.3</v>
          </cell>
          <cell r="N179" t="str">
            <v>LEAP A/C</v>
          </cell>
          <cell r="O179" t="str">
            <v>4</v>
          </cell>
        </row>
        <row r="180">
          <cell r="A180">
            <v>138</v>
          </cell>
          <cell r="B180" t="str">
            <v>SUZHOU/ WB</v>
          </cell>
          <cell r="C180" t="str">
            <v>2468M81G01</v>
          </cell>
          <cell r="D180" t="str">
            <v>4013726-331P02</v>
          </cell>
          <cell r="E180" t="str">
            <v>CASE, COMPRESSOR STATOR - AFT INNER</v>
          </cell>
          <cell r="F180" t="str">
            <v>M152</v>
          </cell>
          <cell r="G180" t="str">
            <v>Carlton Forge</v>
          </cell>
          <cell r="H180">
            <v>954</v>
          </cell>
          <cell r="I180">
            <v>954</v>
          </cell>
          <cell r="J180" t="str">
            <v>Alcoa China</v>
          </cell>
          <cell r="K180">
            <v>465</v>
          </cell>
          <cell r="L180">
            <v>40</v>
          </cell>
          <cell r="M180">
            <v>0.4</v>
          </cell>
          <cell r="N180" t="str">
            <v>LEAP A/C</v>
          </cell>
          <cell r="O180">
            <v>1</v>
          </cell>
        </row>
        <row r="181">
          <cell r="A181">
            <v>78</v>
          </cell>
          <cell r="B181" t="str">
            <v>TERREHAUTE</v>
          </cell>
          <cell r="C181" t="str">
            <v>2611M10G01</v>
          </cell>
          <cell r="D181" t="str">
            <v>D2559M26P02</v>
          </cell>
          <cell r="E181" t="str">
            <v>Outer Baffle Aft Ring</v>
          </cell>
          <cell r="F181" t="str">
            <v>HS188</v>
          </cell>
          <cell r="G181" t="str">
            <v>Alcoa Rochester</v>
          </cell>
          <cell r="H181">
            <v>809</v>
          </cell>
          <cell r="I181">
            <v>809</v>
          </cell>
          <cell r="J181" t="str">
            <v>FRISA</v>
          </cell>
          <cell r="K181">
            <v>457</v>
          </cell>
          <cell r="L181">
            <v>40</v>
          </cell>
          <cell r="M181">
            <v>0</v>
          </cell>
          <cell r="N181" t="str">
            <v>Leap-1B</v>
          </cell>
          <cell r="O181">
            <v>1</v>
          </cell>
        </row>
        <row r="182">
          <cell r="A182">
            <v>138</v>
          </cell>
          <cell r="B182" t="str">
            <v>SUZHOU/ WB</v>
          </cell>
          <cell r="C182" t="str">
            <v>2468M81G01</v>
          </cell>
          <cell r="D182" t="str">
            <v>4013726-331P02</v>
          </cell>
          <cell r="E182" t="str">
            <v>CASE, COMPRESSOR STATOR - AFT INNER</v>
          </cell>
          <cell r="F182" t="str">
            <v>M152</v>
          </cell>
          <cell r="G182" t="str">
            <v>Carlton Forge</v>
          </cell>
          <cell r="H182">
            <v>954</v>
          </cell>
          <cell r="I182">
            <v>954</v>
          </cell>
          <cell r="J182" t="str">
            <v>Carlton Forge</v>
          </cell>
          <cell r="K182">
            <v>435</v>
          </cell>
          <cell r="L182">
            <v>60</v>
          </cell>
          <cell r="M182">
            <v>0.6</v>
          </cell>
          <cell r="N182" t="str">
            <v>LEAP A/C</v>
          </cell>
          <cell r="O182">
            <v>1</v>
          </cell>
        </row>
        <row r="183">
          <cell r="A183">
            <v>68</v>
          </cell>
          <cell r="B183" t="str">
            <v>TERREHAUTE</v>
          </cell>
          <cell r="C183" t="str">
            <v>2609M10G01</v>
          </cell>
          <cell r="D183" t="str">
            <v>D2462M26P02</v>
          </cell>
          <cell r="E183" t="str">
            <v>Outer Baffle Aft Ring</v>
          </cell>
          <cell r="F183" t="str">
            <v>HS188</v>
          </cell>
          <cell r="G183" t="str">
            <v>Alcoa Rochester</v>
          </cell>
          <cell r="H183">
            <v>831</v>
          </cell>
          <cell r="I183">
            <v>831</v>
          </cell>
          <cell r="J183" t="str">
            <v>Alcoa Rochester</v>
          </cell>
          <cell r="K183">
            <v>418</v>
          </cell>
          <cell r="L183">
            <v>60</v>
          </cell>
          <cell r="M183">
            <v>0.6</v>
          </cell>
          <cell r="N183" t="str">
            <v>LEAP A/C</v>
          </cell>
          <cell r="O183">
            <v>1</v>
          </cell>
        </row>
        <row r="184">
          <cell r="A184">
            <v>83</v>
          </cell>
          <cell r="B184" t="str">
            <v>TRIUMPH/AVIO</v>
          </cell>
          <cell r="C184" t="str">
            <v>2460M47G01</v>
          </cell>
          <cell r="D184" t="str">
            <v>2460M47P01.000R</v>
          </cell>
          <cell r="E184" t="str">
            <v>SEAL, STA-CDP</v>
          </cell>
          <cell r="F184" t="str">
            <v>I718+</v>
          </cell>
          <cell r="G184" t="str">
            <v>Carlton Forge</v>
          </cell>
          <cell r="H184">
            <v>1127.5</v>
          </cell>
          <cell r="I184">
            <v>1127.5</v>
          </cell>
          <cell r="J184" t="str">
            <v>GATD</v>
          </cell>
          <cell r="K184">
            <v>417</v>
          </cell>
          <cell r="L184">
            <v>20</v>
          </cell>
          <cell r="M184">
            <v>0.2</v>
          </cell>
          <cell r="N184" t="str">
            <v>LEAP A/C</v>
          </cell>
          <cell r="O184">
            <v>1</v>
          </cell>
        </row>
        <row r="185">
          <cell r="A185">
            <v>169</v>
          </cell>
          <cell r="B185" t="str">
            <v>JEAN GALLAY</v>
          </cell>
          <cell r="C185" t="str">
            <v>2464M25G02</v>
          </cell>
          <cell r="D185" t="str">
            <v>2464M25P04.005R</v>
          </cell>
          <cell r="E185" t="str">
            <v xml:space="preserve">Impingement Ring </v>
          </cell>
          <cell r="F185" t="str">
            <v>HastX</v>
          </cell>
          <cell r="G185" t="str">
            <v xml:space="preserve">Monroe </v>
          </cell>
          <cell r="H185">
            <v>1264</v>
          </cell>
          <cell r="I185">
            <v>1264</v>
          </cell>
          <cell r="J185" t="str">
            <v>Welded Ring Products</v>
          </cell>
          <cell r="K185">
            <v>412</v>
          </cell>
          <cell r="L185">
            <v>50</v>
          </cell>
          <cell r="M185">
            <v>0.5</v>
          </cell>
          <cell r="N185" t="str">
            <v>LEAP A/C</v>
          </cell>
          <cell r="O185">
            <v>1</v>
          </cell>
        </row>
        <row r="186">
          <cell r="A186">
            <v>102</v>
          </cell>
          <cell r="B186" t="str">
            <v>UEC POLAND</v>
          </cell>
          <cell r="C186" t="str">
            <v>2461M67P01</v>
          </cell>
          <cell r="D186" t="str">
            <v>2461M67P01.000R</v>
          </cell>
          <cell r="E186" t="str">
            <v>SEAL,STA,AIRB</v>
          </cell>
          <cell r="F186" t="str">
            <v>15-5PH</v>
          </cell>
          <cell r="G186" t="str">
            <v>MATTCO</v>
          </cell>
          <cell r="H186">
            <v>948</v>
          </cell>
          <cell r="I186">
            <v>948</v>
          </cell>
          <cell r="J186" t="str">
            <v>GATD</v>
          </cell>
          <cell r="K186">
            <v>409</v>
          </cell>
          <cell r="L186">
            <v>40</v>
          </cell>
          <cell r="M186">
            <v>0.4</v>
          </cell>
          <cell r="N186" t="str">
            <v>LEAP A/C</v>
          </cell>
          <cell r="O186">
            <v>1</v>
          </cell>
        </row>
        <row r="187">
          <cell r="A187">
            <v>150</v>
          </cell>
          <cell r="B187" t="str">
            <v>TRIUMPH</v>
          </cell>
          <cell r="C187" t="str">
            <v>2521M49P01</v>
          </cell>
          <cell r="D187" t="str">
            <v>2521M49P01.000R</v>
          </cell>
          <cell r="E187" t="str">
            <v>PLATE, BACKING- FORWARD</v>
          </cell>
          <cell r="F187" t="str">
            <v>R41</v>
          </cell>
          <cell r="G187" t="str">
            <v>Alcoa Fontana</v>
          </cell>
          <cell r="H187">
            <v>1389</v>
          </cell>
          <cell r="I187">
            <v>1389</v>
          </cell>
          <cell r="J187" t="str">
            <v>Alcoa China</v>
          </cell>
          <cell r="K187">
            <v>404</v>
          </cell>
          <cell r="L187">
            <v>40</v>
          </cell>
          <cell r="M187">
            <v>0.4</v>
          </cell>
          <cell r="N187" t="str">
            <v>Leap-1B</v>
          </cell>
          <cell r="O187">
            <v>1</v>
          </cell>
        </row>
        <row r="188">
          <cell r="A188">
            <v>88</v>
          </cell>
          <cell r="B188" t="str">
            <v>TRIUMPH</v>
          </cell>
          <cell r="C188" t="str">
            <v>2482M35G02</v>
          </cell>
          <cell r="D188" t="str">
            <v>2482M35P03.000R</v>
          </cell>
          <cell r="E188" t="str">
            <v>SEAL, TRANS-DUCT</v>
          </cell>
          <cell r="F188" t="str">
            <v>I718</v>
          </cell>
          <cell r="G188" t="str">
            <v xml:space="preserve">Firth </v>
          </cell>
          <cell r="H188">
            <v>587</v>
          </cell>
          <cell r="I188">
            <v>587</v>
          </cell>
          <cell r="J188" t="str">
            <v>Welded Ring Products</v>
          </cell>
          <cell r="K188">
            <v>400</v>
          </cell>
          <cell r="L188">
            <v>40</v>
          </cell>
          <cell r="M188">
            <v>0.4</v>
          </cell>
          <cell r="N188" t="str">
            <v>LEAP A/C</v>
          </cell>
          <cell r="O188">
            <v>1</v>
          </cell>
        </row>
        <row r="189">
          <cell r="A189">
            <v>88</v>
          </cell>
          <cell r="B189" t="str">
            <v>TRIUMPH</v>
          </cell>
          <cell r="C189" t="str">
            <v>2482M35G02</v>
          </cell>
          <cell r="D189" t="str">
            <v>2482M35P03.000R</v>
          </cell>
          <cell r="E189" t="str">
            <v>SEAL, TRANS-DUCT</v>
          </cell>
          <cell r="F189" t="str">
            <v>I718</v>
          </cell>
          <cell r="G189" t="str">
            <v xml:space="preserve">Firth </v>
          </cell>
          <cell r="H189">
            <v>587</v>
          </cell>
          <cell r="I189">
            <v>587</v>
          </cell>
          <cell r="J189" t="str">
            <v>Alcoa China</v>
          </cell>
          <cell r="K189">
            <v>398</v>
          </cell>
          <cell r="L189">
            <v>60</v>
          </cell>
          <cell r="M189">
            <v>0.6</v>
          </cell>
          <cell r="N189" t="str">
            <v>LEAP A/C</v>
          </cell>
          <cell r="O189">
            <v>1</v>
          </cell>
        </row>
        <row r="190">
          <cell r="A190">
            <v>153</v>
          </cell>
          <cell r="B190" t="str">
            <v>AVIO/TRIUMPH</v>
          </cell>
          <cell r="C190" t="str">
            <v>2548M31G01</v>
          </cell>
          <cell r="D190" t="str">
            <v>4013704-689P01</v>
          </cell>
          <cell r="E190" t="str">
            <v>SEAL, CDP-STATOR</v>
          </cell>
          <cell r="F190" t="str">
            <v>I718+</v>
          </cell>
          <cell r="G190" t="str">
            <v>Carlton Forge</v>
          </cell>
          <cell r="H190">
            <v>2255</v>
          </cell>
          <cell r="I190">
            <v>2255</v>
          </cell>
          <cell r="J190" t="str">
            <v>Alcoa China</v>
          </cell>
          <cell r="K190">
            <v>393</v>
          </cell>
          <cell r="L190">
            <v>20</v>
          </cell>
          <cell r="M190">
            <v>0.2</v>
          </cell>
          <cell r="N190" t="str">
            <v>Leap-1B</v>
          </cell>
          <cell r="O190">
            <v>1</v>
          </cell>
        </row>
        <row r="191">
          <cell r="A191">
            <v>94</v>
          </cell>
          <cell r="B191" t="str">
            <v>ELECTRO METHODS</v>
          </cell>
          <cell r="C191" t="str">
            <v>2596M81G02</v>
          </cell>
          <cell r="D191" t="str">
            <v>2596M81P01.000W</v>
          </cell>
          <cell r="E191" t="str">
            <v>SUPPORT</v>
          </cell>
          <cell r="F191" t="str">
            <v>I718</v>
          </cell>
          <cell r="G191" t="str">
            <v>Alcoa Rochester</v>
          </cell>
          <cell r="H191">
            <v>581</v>
          </cell>
          <cell r="I191">
            <v>581</v>
          </cell>
          <cell r="J191" t="str">
            <v>Carlton Forge</v>
          </cell>
          <cell r="K191">
            <v>360</v>
          </cell>
          <cell r="L191">
            <v>30</v>
          </cell>
          <cell r="M191">
            <v>0.3</v>
          </cell>
          <cell r="N191" t="str">
            <v>LEAP A/C</v>
          </cell>
          <cell r="O191">
            <v>1</v>
          </cell>
        </row>
        <row r="192">
          <cell r="A192">
            <v>168</v>
          </cell>
          <cell r="B192" t="str">
            <v>JEAN GALLAY</v>
          </cell>
          <cell r="C192" t="str">
            <v>2464M25G02</v>
          </cell>
          <cell r="D192" t="str">
            <v>2464M25P03.004R</v>
          </cell>
          <cell r="E192" t="str">
            <v xml:space="preserve">Impingement Ring </v>
          </cell>
          <cell r="F192" t="str">
            <v>HastX</v>
          </cell>
          <cell r="G192" t="str">
            <v>Alcoa Rochester</v>
          </cell>
          <cell r="H192">
            <v>1024</v>
          </cell>
          <cell r="I192">
            <v>1024</v>
          </cell>
          <cell r="J192" t="str">
            <v>Welded Ring Products</v>
          </cell>
          <cell r="K192">
            <v>355</v>
          </cell>
          <cell r="L192">
            <v>50</v>
          </cell>
          <cell r="M192">
            <v>0.5</v>
          </cell>
          <cell r="N192" t="str">
            <v>LEAP A/C</v>
          </cell>
          <cell r="O192">
            <v>1</v>
          </cell>
        </row>
        <row r="193">
          <cell r="A193">
            <v>93</v>
          </cell>
          <cell r="B193" t="str">
            <v>TRIUMPH</v>
          </cell>
          <cell r="C193" t="str">
            <v>2482M31P01</v>
          </cell>
          <cell r="D193" t="str">
            <v>2482M31P01.000W</v>
          </cell>
          <cell r="E193" t="str">
            <v>SEAL,PLATE-FW</v>
          </cell>
          <cell r="F193" t="str">
            <v>R41</v>
          </cell>
          <cell r="G193" t="str">
            <v>Alcoa Fontana</v>
          </cell>
          <cell r="H193">
            <v>637</v>
          </cell>
          <cell r="I193">
            <v>2548</v>
          </cell>
          <cell r="J193" t="str">
            <v>Alcoa China</v>
          </cell>
          <cell r="K193">
            <v>345</v>
          </cell>
          <cell r="L193">
            <v>70</v>
          </cell>
          <cell r="M193">
            <v>0.7</v>
          </cell>
          <cell r="N193" t="str">
            <v>LEAP A/C</v>
          </cell>
          <cell r="O193" t="str">
            <v>4</v>
          </cell>
        </row>
        <row r="194">
          <cell r="A194">
            <v>153</v>
          </cell>
          <cell r="B194" t="str">
            <v>AVIO/TRIUMPH</v>
          </cell>
          <cell r="C194" t="str">
            <v>2548M31G01</v>
          </cell>
          <cell r="D194" t="str">
            <v>4013704-689P01</v>
          </cell>
          <cell r="E194" t="str">
            <v>SEAL, CDP-STATOR</v>
          </cell>
          <cell r="F194" t="str">
            <v>I718+</v>
          </cell>
          <cell r="G194" t="str">
            <v>Carlton Forge</v>
          </cell>
          <cell r="H194">
            <v>2255</v>
          </cell>
          <cell r="I194">
            <v>2255</v>
          </cell>
          <cell r="J194" t="str">
            <v>Wyman Mountaintop</v>
          </cell>
          <cell r="K194">
            <v>342</v>
          </cell>
          <cell r="L194">
            <v>80</v>
          </cell>
          <cell r="M194">
            <v>0.8</v>
          </cell>
          <cell r="N194" t="str">
            <v>Leap-1B</v>
          </cell>
          <cell r="O194">
            <v>1</v>
          </cell>
        </row>
        <row r="195">
          <cell r="A195">
            <v>78</v>
          </cell>
          <cell r="B195" t="str">
            <v>TERREHAUTE</v>
          </cell>
          <cell r="C195" t="str">
            <v>2611M10G01</v>
          </cell>
          <cell r="D195" t="str">
            <v>D2559M26P02</v>
          </cell>
          <cell r="E195" t="str">
            <v>Outer Baffle Aft Ring</v>
          </cell>
          <cell r="F195" t="str">
            <v>HS188</v>
          </cell>
          <cell r="G195" t="str">
            <v>Alcoa Rochester</v>
          </cell>
          <cell r="H195">
            <v>809</v>
          </cell>
          <cell r="I195">
            <v>809</v>
          </cell>
          <cell r="J195" t="str">
            <v>Alcoa Rochester</v>
          </cell>
          <cell r="K195">
            <v>341</v>
          </cell>
          <cell r="L195">
            <v>60</v>
          </cell>
          <cell r="M195">
            <v>0.6</v>
          </cell>
          <cell r="N195" t="str">
            <v>Leap-1B</v>
          </cell>
          <cell r="O195">
            <v>1</v>
          </cell>
        </row>
        <row r="196">
          <cell r="A196">
            <v>69</v>
          </cell>
          <cell r="B196" t="str">
            <v>TERREHAUTE</v>
          </cell>
          <cell r="C196" t="str">
            <v>2609M10G01</v>
          </cell>
          <cell r="D196" t="str">
            <v>D2462M26P03</v>
          </cell>
          <cell r="E196" t="str">
            <v>Outer Baffle Fwd Ring</v>
          </cell>
          <cell r="F196" t="str">
            <v>HS188</v>
          </cell>
          <cell r="G196" t="str">
            <v xml:space="preserve">Monroe </v>
          </cell>
          <cell r="H196">
            <v>594</v>
          </cell>
          <cell r="I196">
            <v>594</v>
          </cell>
          <cell r="J196" t="str">
            <v>FRISA</v>
          </cell>
          <cell r="K196">
            <v>340</v>
          </cell>
          <cell r="L196">
            <v>40</v>
          </cell>
          <cell r="M196">
            <v>0</v>
          </cell>
          <cell r="N196" t="str">
            <v>LEAP A/C</v>
          </cell>
          <cell r="O196">
            <v>1</v>
          </cell>
        </row>
        <row r="197">
          <cell r="A197">
            <v>155</v>
          </cell>
          <cell r="B197" t="str">
            <v>STEEL TOOL</v>
          </cell>
          <cell r="C197" t="str">
            <v>2551M46P01</v>
          </cell>
          <cell r="D197" t="str">
            <v>2551M46P01.000W</v>
          </cell>
          <cell r="E197" t="str">
            <v>C-CLIP, SHROUD HIGH PRESSRE TURBINE</v>
          </cell>
          <cell r="F197" t="str">
            <v>R41</v>
          </cell>
          <cell r="G197" t="str">
            <v>BAR</v>
          </cell>
          <cell r="H197">
            <v>570.51</v>
          </cell>
          <cell r="I197">
            <v>570.51</v>
          </cell>
          <cell r="J197" t="str">
            <v>Alcoa China</v>
          </cell>
          <cell r="K197">
            <v>335</v>
          </cell>
          <cell r="L197">
            <v>30</v>
          </cell>
          <cell r="M197">
            <v>0.3</v>
          </cell>
          <cell r="N197" t="str">
            <v>Leap-1B</v>
          </cell>
          <cell r="O197">
            <v>1</v>
          </cell>
        </row>
        <row r="198">
          <cell r="A198">
            <v>79</v>
          </cell>
          <cell r="B198" t="str">
            <v>TERREHAUTE</v>
          </cell>
          <cell r="C198" t="str">
            <v>2611M10G01</v>
          </cell>
          <cell r="D198" t="str">
            <v>D2559M26P03</v>
          </cell>
          <cell r="E198" t="str">
            <v>Outer Baffle Fwd Ring</v>
          </cell>
          <cell r="F198" t="str">
            <v>HS188</v>
          </cell>
          <cell r="G198" t="str">
            <v>Alcoa Rochester</v>
          </cell>
          <cell r="H198">
            <v>588</v>
          </cell>
          <cell r="I198">
            <v>588</v>
          </cell>
          <cell r="J198" t="str">
            <v>FRISA</v>
          </cell>
          <cell r="K198">
            <v>334</v>
          </cell>
          <cell r="L198">
            <v>40</v>
          </cell>
          <cell r="M198">
            <v>0</v>
          </cell>
          <cell r="N198" t="str">
            <v>Leap-1B</v>
          </cell>
          <cell r="O198">
            <v>1</v>
          </cell>
        </row>
        <row r="199">
          <cell r="A199">
            <v>137</v>
          </cell>
          <cell r="B199" t="str">
            <v>SUZHOU/ WB</v>
          </cell>
          <cell r="C199" t="str">
            <v>2468M80G01</v>
          </cell>
          <cell r="D199" t="str">
            <v>4013726-330P02</v>
          </cell>
          <cell r="E199" t="str">
            <v>CASE, COMPRESSOR STATOR - AFT INNER</v>
          </cell>
          <cell r="F199" t="str">
            <v>M152</v>
          </cell>
          <cell r="G199" t="str">
            <v>Carlton Forge</v>
          </cell>
          <cell r="H199">
            <v>710</v>
          </cell>
          <cell r="I199">
            <v>710</v>
          </cell>
          <cell r="J199" t="str">
            <v>Carlton Forge</v>
          </cell>
          <cell r="K199">
            <v>329</v>
          </cell>
          <cell r="L199">
            <v>40</v>
          </cell>
          <cell r="M199">
            <v>0.4</v>
          </cell>
          <cell r="N199" t="str">
            <v>LEAP A/C</v>
          </cell>
          <cell r="O199">
            <v>1</v>
          </cell>
        </row>
        <row r="200">
          <cell r="A200">
            <v>5</v>
          </cell>
          <cell r="B200" t="str">
            <v/>
          </cell>
          <cell r="C200" t="str">
            <v>2463M40G01</v>
          </cell>
          <cell r="D200" t="str">
            <v>2463M40P02.000R</v>
          </cell>
          <cell r="E200" t="str">
            <v>SHROUD, IGV</v>
          </cell>
          <cell r="F200" t="str">
            <v>Al</v>
          </cell>
          <cell r="G200" t="str">
            <v>Carlton Forge</v>
          </cell>
          <cell r="H200">
            <v>317</v>
          </cell>
          <cell r="I200">
            <v>317</v>
          </cell>
          <cell r="J200" t="str">
            <v>Carlton Forge</v>
          </cell>
          <cell r="K200">
            <v>326</v>
          </cell>
          <cell r="L200">
            <v>30</v>
          </cell>
          <cell r="M200">
            <v>0.3</v>
          </cell>
          <cell r="N200" t="str">
            <v>LEAP A/C</v>
          </cell>
          <cell r="O200">
            <v>1</v>
          </cell>
        </row>
        <row r="201">
          <cell r="A201">
            <v>142</v>
          </cell>
          <cell r="B201" t="str">
            <v>STEEL TOOL</v>
          </cell>
          <cell r="C201" t="str">
            <v>2464M37P01</v>
          </cell>
          <cell r="D201" t="str">
            <v>2464M37P01.000W</v>
          </cell>
          <cell r="E201" t="str">
            <v>C-CLIP, SHROUD HIGH PRESSURE TURBIN</v>
          </cell>
          <cell r="F201" t="str">
            <v>R41</v>
          </cell>
          <cell r="G201" t="str">
            <v>BAR</v>
          </cell>
          <cell r="H201">
            <v>301.58999999999997</v>
          </cell>
          <cell r="I201">
            <v>603.17999999999995</v>
          </cell>
          <cell r="J201" t="str">
            <v>FRISA</v>
          </cell>
          <cell r="K201">
            <v>324</v>
          </cell>
          <cell r="L201">
            <v>50</v>
          </cell>
          <cell r="M201">
            <v>0.5</v>
          </cell>
          <cell r="N201" t="str">
            <v>LEAP A/C</v>
          </cell>
          <cell r="O201">
            <v>2</v>
          </cell>
        </row>
        <row r="202">
          <cell r="A202">
            <v>137</v>
          </cell>
          <cell r="B202" t="str">
            <v>SUZHOU/ WB</v>
          </cell>
          <cell r="C202" t="str">
            <v>2468M80G01</v>
          </cell>
          <cell r="D202" t="str">
            <v>4013726-330P02</v>
          </cell>
          <cell r="E202" t="str">
            <v>CASE, COMPRESSOR STATOR - AFT INNER</v>
          </cell>
          <cell r="F202" t="str">
            <v>M152</v>
          </cell>
          <cell r="G202" t="str">
            <v>Carlton Forge</v>
          </cell>
          <cell r="H202">
            <v>710</v>
          </cell>
          <cell r="I202">
            <v>710</v>
          </cell>
          <cell r="J202" t="str">
            <v>Alcoa China</v>
          </cell>
          <cell r="K202">
            <v>318</v>
          </cell>
          <cell r="L202">
            <v>60</v>
          </cell>
          <cell r="M202">
            <v>0.6</v>
          </cell>
          <cell r="N202" t="str">
            <v>LEAP A/C</v>
          </cell>
          <cell r="O202">
            <v>1</v>
          </cell>
        </row>
        <row r="203">
          <cell r="A203">
            <v>169</v>
          </cell>
          <cell r="B203" t="str">
            <v>JEAN GALLAY</v>
          </cell>
          <cell r="C203" t="str">
            <v>2464M25G02</v>
          </cell>
          <cell r="D203" t="str">
            <v>2464M25P04.005R</v>
          </cell>
          <cell r="E203" t="str">
            <v xml:space="preserve">Impingement Ring </v>
          </cell>
          <cell r="F203" t="str">
            <v>HastX</v>
          </cell>
          <cell r="G203" t="str">
            <v xml:space="preserve">Monroe </v>
          </cell>
          <cell r="H203">
            <v>1264</v>
          </cell>
          <cell r="I203">
            <v>1264</v>
          </cell>
          <cell r="J203" t="str">
            <v>Alcoa Rochester</v>
          </cell>
          <cell r="K203">
            <v>316</v>
          </cell>
          <cell r="L203">
            <v>50</v>
          </cell>
          <cell r="M203">
            <v>0.5</v>
          </cell>
          <cell r="N203" t="str">
            <v>LEAP A/C</v>
          </cell>
          <cell r="O203">
            <v>1</v>
          </cell>
        </row>
        <row r="204">
          <cell r="A204">
            <v>94</v>
          </cell>
          <cell r="B204" t="str">
            <v>ELECTRO METHODS</v>
          </cell>
          <cell r="C204" t="str">
            <v>2596M81G02</v>
          </cell>
          <cell r="D204" t="str">
            <v>2596M81P01.000W</v>
          </cell>
          <cell r="E204" t="str">
            <v>SUPPORT</v>
          </cell>
          <cell r="F204" t="str">
            <v>I718</v>
          </cell>
          <cell r="G204" t="str">
            <v>Alcoa Rochester</v>
          </cell>
          <cell r="H204">
            <v>581</v>
          </cell>
          <cell r="I204">
            <v>581</v>
          </cell>
          <cell r="J204" t="str">
            <v>Alcoa China</v>
          </cell>
          <cell r="K204">
            <v>315</v>
          </cell>
          <cell r="L204">
            <v>70</v>
          </cell>
          <cell r="M204">
            <v>0.7</v>
          </cell>
          <cell r="N204" t="str">
            <v>LEAP A/C</v>
          </cell>
          <cell r="O204">
            <v>1</v>
          </cell>
        </row>
        <row r="205">
          <cell r="A205">
            <v>120</v>
          </cell>
          <cell r="B205" t="str">
            <v>MCMELLN</v>
          </cell>
          <cell r="C205" t="str">
            <v>2461M37P01</v>
          </cell>
          <cell r="D205" t="str">
            <v>2461M37P01.000R</v>
          </cell>
          <cell r="E205" t="str">
            <v>NUT, COUPLING HPT ROTOR</v>
          </cell>
          <cell r="F205" t="str">
            <v>I718 PQ</v>
          </cell>
          <cell r="G205" t="str">
            <v>Alcoa Rochester</v>
          </cell>
          <cell r="H205">
            <v>168</v>
          </cell>
          <cell r="I205">
            <v>168</v>
          </cell>
          <cell r="J205" t="str">
            <v>Carlton Forge</v>
          </cell>
          <cell r="K205">
            <v>314</v>
          </cell>
          <cell r="L205">
            <v>20</v>
          </cell>
          <cell r="M205">
            <v>0.2</v>
          </cell>
          <cell r="N205" t="str">
            <v>Leap-1B/ AC</v>
          </cell>
          <cell r="O205">
            <v>1</v>
          </cell>
        </row>
        <row r="206">
          <cell r="A206">
            <v>129</v>
          </cell>
          <cell r="B206" t="str">
            <v>TEI</v>
          </cell>
          <cell r="C206" t="str">
            <v>2243M35G02</v>
          </cell>
          <cell r="D206" t="str">
            <v>2243M35P07</v>
          </cell>
          <cell r="E206" t="str">
            <v xml:space="preserve">Impingement Ring </v>
          </cell>
          <cell r="F206" t="str">
            <v>HastX</v>
          </cell>
          <cell r="G206" t="str">
            <v>Wyman Mountaintop</v>
          </cell>
          <cell r="H206">
            <v>365</v>
          </cell>
          <cell r="I206">
            <v>365</v>
          </cell>
          <cell r="J206" t="str">
            <v>Wyman Mountaintop</v>
          </cell>
          <cell r="K206">
            <v>310</v>
          </cell>
          <cell r="L206">
            <v>40</v>
          </cell>
          <cell r="M206">
            <v>0.4</v>
          </cell>
          <cell r="N206" t="str">
            <v>Leap-1B</v>
          </cell>
          <cell r="O206">
            <v>1</v>
          </cell>
        </row>
        <row r="207">
          <cell r="A207">
            <v>117</v>
          </cell>
          <cell r="B207" t="str">
            <v>EGAP</v>
          </cell>
          <cell r="C207" t="str">
            <v>2547M12P01</v>
          </cell>
          <cell r="D207" t="str">
            <v>2547M12P01.000R</v>
          </cell>
          <cell r="E207" t="str">
            <v>NUT, COUPLING - HPT ROTOR</v>
          </cell>
          <cell r="F207" t="str">
            <v>Inco718-PQ DM</v>
          </cell>
          <cell r="G207" t="str">
            <v>Alcoa Rochester</v>
          </cell>
          <cell r="H207">
            <v>199.72</v>
          </cell>
          <cell r="I207">
            <v>199.72</v>
          </cell>
          <cell r="J207" t="str">
            <v>Carlton Forge</v>
          </cell>
          <cell r="K207">
            <v>297</v>
          </cell>
          <cell r="L207">
            <v>30</v>
          </cell>
          <cell r="M207">
            <v>0.3</v>
          </cell>
          <cell r="N207" t="str">
            <v>Leap-1B</v>
          </cell>
          <cell r="O207" t="str">
            <v>1</v>
          </cell>
        </row>
        <row r="208">
          <cell r="A208">
            <v>129</v>
          </cell>
          <cell r="B208" t="str">
            <v>TEI</v>
          </cell>
          <cell r="C208" t="str">
            <v>2243M35G02</v>
          </cell>
          <cell r="D208" t="str">
            <v>2243M35P07</v>
          </cell>
          <cell r="E208" t="str">
            <v xml:space="preserve">Impingement Ring </v>
          </cell>
          <cell r="F208" t="str">
            <v>HastX</v>
          </cell>
          <cell r="G208" t="str">
            <v>Wyman Mountaintop</v>
          </cell>
          <cell r="H208">
            <v>365</v>
          </cell>
          <cell r="I208">
            <v>365</v>
          </cell>
          <cell r="J208" t="str">
            <v>Alcoa Rochester</v>
          </cell>
          <cell r="K208">
            <v>295</v>
          </cell>
          <cell r="L208">
            <v>60</v>
          </cell>
          <cell r="M208">
            <v>0.6</v>
          </cell>
          <cell r="N208" t="str">
            <v>Leap-1B</v>
          </cell>
          <cell r="O208">
            <v>1</v>
          </cell>
        </row>
        <row r="209">
          <cell r="A209">
            <v>150</v>
          </cell>
          <cell r="B209" t="str">
            <v>TRIUMPH</v>
          </cell>
          <cell r="C209" t="str">
            <v>2521M49P01</v>
          </cell>
          <cell r="D209" t="str">
            <v>2521M49P01.000R</v>
          </cell>
          <cell r="E209" t="str">
            <v>PLATE, BACKING- FORWARD</v>
          </cell>
          <cell r="F209" t="str">
            <v>R41</v>
          </cell>
          <cell r="G209" t="str">
            <v>Alcoa Fontana</v>
          </cell>
          <cell r="H209">
            <v>1389</v>
          </cell>
          <cell r="I209">
            <v>1389</v>
          </cell>
          <cell r="J209" t="str">
            <v>Wyman Mountaintop</v>
          </cell>
          <cell r="K209">
            <v>282</v>
          </cell>
          <cell r="L209">
            <v>60</v>
          </cell>
          <cell r="M209">
            <v>0.6</v>
          </cell>
          <cell r="N209" t="str">
            <v>Leap-1B</v>
          </cell>
          <cell r="O209">
            <v>1</v>
          </cell>
        </row>
        <row r="210">
          <cell r="A210">
            <v>114</v>
          </cell>
          <cell r="B210" t="str">
            <v>XIAN</v>
          </cell>
          <cell r="C210" t="str">
            <v>2542M94P01</v>
          </cell>
          <cell r="D210" t="str">
            <v>2542M94P01.000R</v>
          </cell>
          <cell r="E210" t="str">
            <v>SEAL, STATIONARY, OIL-NUMBER 4 BEAR</v>
          </cell>
          <cell r="F210" t="str">
            <v>A286</v>
          </cell>
          <cell r="G210" t="str">
            <v>Carlton Forge</v>
          </cell>
          <cell r="H210">
            <v>1183</v>
          </cell>
          <cell r="I210">
            <v>1183</v>
          </cell>
          <cell r="J210" t="str">
            <v>GATD</v>
          </cell>
          <cell r="K210">
            <v>277</v>
          </cell>
          <cell r="L210">
            <v>30</v>
          </cell>
          <cell r="M210">
            <v>0.3</v>
          </cell>
          <cell r="N210" t="str">
            <v>Leap-1B</v>
          </cell>
          <cell r="O210" t="str">
            <v>1</v>
          </cell>
        </row>
        <row r="211">
          <cell r="A211">
            <v>128</v>
          </cell>
          <cell r="B211" t="str">
            <v>TEI</v>
          </cell>
          <cell r="C211" t="str">
            <v>2243M35G02</v>
          </cell>
          <cell r="D211" t="str">
            <v>2243M35P03</v>
          </cell>
          <cell r="E211" t="str">
            <v xml:space="preserve">Impingement Ring </v>
          </cell>
          <cell r="F211" t="str">
            <v>HastX</v>
          </cell>
          <cell r="G211" t="str">
            <v>Wyman Mountaintop</v>
          </cell>
          <cell r="H211">
            <v>298</v>
          </cell>
          <cell r="I211">
            <v>298</v>
          </cell>
          <cell r="J211" t="str">
            <v>Wyman Mountaintop</v>
          </cell>
          <cell r="K211">
            <v>277</v>
          </cell>
          <cell r="L211">
            <v>40</v>
          </cell>
          <cell r="M211">
            <v>0.4</v>
          </cell>
          <cell r="N211" t="str">
            <v>Leap-1B</v>
          </cell>
          <cell r="O211">
            <v>1</v>
          </cell>
        </row>
        <row r="212">
          <cell r="A212">
            <v>79</v>
          </cell>
          <cell r="B212" t="str">
            <v>TERREHAUTE</v>
          </cell>
          <cell r="C212" t="str">
            <v>2611M10G01</v>
          </cell>
          <cell r="D212" t="str">
            <v>D2559M26P03</v>
          </cell>
          <cell r="E212" t="str">
            <v>Outer Baffle Fwd Ring</v>
          </cell>
          <cell r="F212" t="str">
            <v>HS188</v>
          </cell>
          <cell r="G212" t="str">
            <v>Alcoa Rochester</v>
          </cell>
          <cell r="H212">
            <v>588</v>
          </cell>
          <cell r="I212">
            <v>588</v>
          </cell>
          <cell r="J212" t="str">
            <v>Alcoa Rochester</v>
          </cell>
          <cell r="K212">
            <v>273</v>
          </cell>
          <cell r="L212">
            <v>60</v>
          </cell>
          <cell r="M212">
            <v>0.6</v>
          </cell>
          <cell r="N212" t="str">
            <v>Leap-1B</v>
          </cell>
          <cell r="O212">
            <v>1</v>
          </cell>
        </row>
        <row r="213">
          <cell r="A213">
            <v>168</v>
          </cell>
          <cell r="B213" t="str">
            <v>JEAN GALLAY</v>
          </cell>
          <cell r="C213" t="str">
            <v>2464M25G02</v>
          </cell>
          <cell r="D213" t="str">
            <v>2464M25P03.004R</v>
          </cell>
          <cell r="E213" t="str">
            <v xml:space="preserve">Impingement Ring </v>
          </cell>
          <cell r="F213" t="str">
            <v>HastX</v>
          </cell>
          <cell r="G213" t="str">
            <v>Alcoa Rochester</v>
          </cell>
          <cell r="H213">
            <v>1024</v>
          </cell>
          <cell r="I213">
            <v>1024</v>
          </cell>
          <cell r="J213" t="str">
            <v>Alcoa Rochester</v>
          </cell>
          <cell r="K213">
            <v>265</v>
          </cell>
          <cell r="L213">
            <v>50</v>
          </cell>
          <cell r="M213">
            <v>0.5</v>
          </cell>
          <cell r="N213" t="str">
            <v>LEAP A/C</v>
          </cell>
          <cell r="O213">
            <v>1</v>
          </cell>
        </row>
        <row r="214">
          <cell r="A214">
            <v>24</v>
          </cell>
          <cell r="B214" t="str">
            <v/>
          </cell>
          <cell r="C214" t="str">
            <v>2474M19G01</v>
          </cell>
          <cell r="D214" t="str">
            <v>2474M19G01.002R</v>
          </cell>
          <cell r="E214" t="str">
            <v>IGVRING LOWER</v>
          </cell>
          <cell r="F214" t="str">
            <v>Ti 6-4</v>
          </cell>
          <cell r="G214" t="str">
            <v>Alcoa Rochester</v>
          </cell>
          <cell r="H214">
            <v>329</v>
          </cell>
          <cell r="I214">
            <v>329</v>
          </cell>
          <cell r="J214" t="str">
            <v>Alcoa China</v>
          </cell>
          <cell r="K214">
            <v>258</v>
          </cell>
          <cell r="L214">
            <v>60</v>
          </cell>
          <cell r="M214">
            <v>0.6</v>
          </cell>
          <cell r="N214" t="str">
            <v>Leap-1B</v>
          </cell>
          <cell r="O214">
            <v>1</v>
          </cell>
        </row>
        <row r="215">
          <cell r="A215">
            <v>128</v>
          </cell>
          <cell r="B215" t="str">
            <v>TEI</v>
          </cell>
          <cell r="C215" t="str">
            <v>2243M35G02</v>
          </cell>
          <cell r="D215" t="str">
            <v>2243M35P03</v>
          </cell>
          <cell r="E215" t="str">
            <v xml:space="preserve">Impingement Ring </v>
          </cell>
          <cell r="F215" t="str">
            <v>HastX</v>
          </cell>
          <cell r="G215" t="str">
            <v>Wyman Mountaintop</v>
          </cell>
          <cell r="H215">
            <v>298</v>
          </cell>
          <cell r="I215">
            <v>298</v>
          </cell>
          <cell r="J215" t="str">
            <v>Alcoa Rochester</v>
          </cell>
          <cell r="K215">
            <v>255</v>
          </cell>
          <cell r="L215">
            <v>60</v>
          </cell>
          <cell r="M215">
            <v>0.6</v>
          </cell>
          <cell r="N215" t="str">
            <v>Leap-1B</v>
          </cell>
          <cell r="O215">
            <v>1</v>
          </cell>
        </row>
        <row r="216">
          <cell r="A216">
            <v>25</v>
          </cell>
          <cell r="B216" t="str">
            <v>B&amp;F</v>
          </cell>
          <cell r="C216" t="str">
            <v>2474M21G01</v>
          </cell>
          <cell r="D216" t="str">
            <v>2474M21G01.002R</v>
          </cell>
          <cell r="E216" t="str">
            <v>RING, SEG, IGV</v>
          </cell>
          <cell r="F216" t="str">
            <v>Ti 6-4</v>
          </cell>
          <cell r="G216" t="str">
            <v>Alcoa Rochester</v>
          </cell>
          <cell r="H216">
            <v>329</v>
          </cell>
          <cell r="I216">
            <v>329</v>
          </cell>
          <cell r="J216" t="str">
            <v>Alcoa China</v>
          </cell>
          <cell r="K216">
            <v>250</v>
          </cell>
          <cell r="L216">
            <v>60</v>
          </cell>
          <cell r="M216">
            <v>0.6</v>
          </cell>
          <cell r="N216" t="str">
            <v>Leap-1B</v>
          </cell>
          <cell r="O216">
            <v>1</v>
          </cell>
        </row>
        <row r="217">
          <cell r="A217">
            <v>114</v>
          </cell>
          <cell r="B217" t="str">
            <v>XIAN</v>
          </cell>
          <cell r="C217" t="str">
            <v>2542M94P01</v>
          </cell>
          <cell r="D217" t="str">
            <v>2542M94P01.000R</v>
          </cell>
          <cell r="E217" t="str">
            <v>SEAL, STATIONARY, OIL-NUMBER 4 BEAR</v>
          </cell>
          <cell r="F217" t="str">
            <v>A286</v>
          </cell>
          <cell r="G217" t="str">
            <v>Carlton Forge</v>
          </cell>
          <cell r="H217">
            <v>1183</v>
          </cell>
          <cell r="I217">
            <v>1183</v>
          </cell>
          <cell r="J217" t="str">
            <v>Alcoa China</v>
          </cell>
          <cell r="K217">
            <v>250</v>
          </cell>
          <cell r="L217">
            <v>70</v>
          </cell>
          <cell r="M217">
            <v>0.7</v>
          </cell>
          <cell r="N217" t="str">
            <v>Leap-1B</v>
          </cell>
          <cell r="O217" t="str">
            <v>1</v>
          </cell>
        </row>
        <row r="218">
          <cell r="A218">
            <v>69</v>
          </cell>
          <cell r="B218" t="str">
            <v>TERREHAUTE</v>
          </cell>
          <cell r="C218" t="str">
            <v>2609M10G01</v>
          </cell>
          <cell r="D218" t="str">
            <v>D2462M26P03</v>
          </cell>
          <cell r="E218" t="str">
            <v>Outer Baffle Fwd Ring</v>
          </cell>
          <cell r="F218" t="str">
            <v>HS188</v>
          </cell>
          <cell r="G218" t="str">
            <v xml:space="preserve">Monroe </v>
          </cell>
          <cell r="H218">
            <v>594</v>
          </cell>
          <cell r="I218">
            <v>594</v>
          </cell>
          <cell r="J218" t="str">
            <v>Alcoa Rochester</v>
          </cell>
          <cell r="K218">
            <v>242</v>
          </cell>
          <cell r="L218">
            <v>60</v>
          </cell>
          <cell r="M218">
            <v>0.6</v>
          </cell>
          <cell r="N218" t="str">
            <v>LEAP A/C</v>
          </cell>
          <cell r="O218">
            <v>1</v>
          </cell>
        </row>
        <row r="219">
          <cell r="A219">
            <v>30</v>
          </cell>
          <cell r="B219" t="str">
            <v/>
          </cell>
          <cell r="C219" t="str">
            <v>B&amp;F</v>
          </cell>
          <cell r="D219" t="str">
            <v>2474M23G01.002R</v>
          </cell>
          <cell r="E219" t="str">
            <v>RING, SEG, STG 1</v>
          </cell>
          <cell r="F219" t="str">
            <v>Ti 6-4</v>
          </cell>
          <cell r="G219" t="str">
            <v>Alcoa Rochester</v>
          </cell>
          <cell r="H219">
            <v>314.86</v>
          </cell>
          <cell r="I219">
            <v>314.86</v>
          </cell>
          <cell r="J219" t="str">
            <v>Alcoa China</v>
          </cell>
          <cell r="K219">
            <v>237</v>
          </cell>
          <cell r="L219">
            <v>60</v>
          </cell>
          <cell r="M219">
            <v>0.6</v>
          </cell>
          <cell r="N219" t="str">
            <v>Leap-1B</v>
          </cell>
          <cell r="O219">
            <v>1</v>
          </cell>
        </row>
        <row r="220">
          <cell r="A220">
            <v>26</v>
          </cell>
          <cell r="B220" t="str">
            <v/>
          </cell>
          <cell r="C220" t="str">
            <v>2474M22G01</v>
          </cell>
          <cell r="D220" t="str">
            <v>2474M22G01.002R</v>
          </cell>
          <cell r="E220" t="str">
            <v>RING, SEG, STG 1</v>
          </cell>
          <cell r="F220" t="str">
            <v>Ti 6-4</v>
          </cell>
          <cell r="G220" t="str">
            <v>Alcoa Rochester</v>
          </cell>
          <cell r="H220">
            <v>314.86</v>
          </cell>
          <cell r="I220">
            <v>314.86</v>
          </cell>
          <cell r="J220" t="str">
            <v>Alcoa China</v>
          </cell>
          <cell r="K220">
            <v>236</v>
          </cell>
          <cell r="L220">
            <v>60</v>
          </cell>
          <cell r="M220">
            <v>0.6</v>
          </cell>
          <cell r="N220" t="str">
            <v>Leap-1B</v>
          </cell>
          <cell r="O220">
            <v>1</v>
          </cell>
        </row>
        <row r="221">
          <cell r="A221">
            <v>29</v>
          </cell>
          <cell r="B221" t="str">
            <v/>
          </cell>
          <cell r="C221" t="str">
            <v>2474M22G04</v>
          </cell>
          <cell r="D221" t="str">
            <v>2474M22G04.002R</v>
          </cell>
          <cell r="E221" t="str">
            <v>RING, SEG, STG 4</v>
          </cell>
          <cell r="F221" t="str">
            <v>Ti 6-4</v>
          </cell>
          <cell r="G221" t="str">
            <v>Alcoa Rochester</v>
          </cell>
          <cell r="H221">
            <v>312</v>
          </cell>
          <cell r="I221">
            <v>312</v>
          </cell>
          <cell r="J221" t="str">
            <v>Alcoa China</v>
          </cell>
          <cell r="K221">
            <v>233</v>
          </cell>
          <cell r="L221">
            <v>60</v>
          </cell>
          <cell r="M221">
            <v>0.6</v>
          </cell>
          <cell r="N221" t="str">
            <v>Leap-1B</v>
          </cell>
          <cell r="O221">
            <v>1</v>
          </cell>
        </row>
        <row r="222">
          <cell r="A222">
            <v>33</v>
          </cell>
          <cell r="B222" t="str">
            <v/>
          </cell>
          <cell r="C222" t="str">
            <v>2474M23G04</v>
          </cell>
          <cell r="D222" t="str">
            <v>2474M23G04.002R</v>
          </cell>
          <cell r="E222" t="str">
            <v>RING, SEG, STG 4</v>
          </cell>
          <cell r="F222" t="str">
            <v>Ti 6-4</v>
          </cell>
          <cell r="G222" t="str">
            <v>Alcoa Rochester</v>
          </cell>
          <cell r="H222">
            <v>312</v>
          </cell>
          <cell r="I222">
            <v>312</v>
          </cell>
          <cell r="J222" t="str">
            <v>Alcoa China</v>
          </cell>
          <cell r="K222">
            <v>233</v>
          </cell>
          <cell r="L222">
            <v>60</v>
          </cell>
          <cell r="M222">
            <v>0.6</v>
          </cell>
          <cell r="N222" t="str">
            <v>Leap-1B</v>
          </cell>
          <cell r="O222">
            <v>1</v>
          </cell>
        </row>
        <row r="223">
          <cell r="A223">
            <v>27</v>
          </cell>
          <cell r="B223" t="str">
            <v/>
          </cell>
          <cell r="C223" t="str">
            <v>2474M22G02</v>
          </cell>
          <cell r="D223" t="str">
            <v>2474M22G02.002R</v>
          </cell>
          <cell r="E223" t="str">
            <v>RING, SEG, STG2</v>
          </cell>
          <cell r="F223" t="str">
            <v>Ti 6-4</v>
          </cell>
          <cell r="G223" t="str">
            <v>Alcoa Rochester</v>
          </cell>
          <cell r="H223">
            <v>325.29000000000002</v>
          </cell>
          <cell r="I223">
            <v>325.29000000000002</v>
          </cell>
          <cell r="J223" t="str">
            <v>Alcoa China</v>
          </cell>
          <cell r="K223">
            <v>230</v>
          </cell>
          <cell r="L223">
            <v>60</v>
          </cell>
          <cell r="M223">
            <v>0.6</v>
          </cell>
          <cell r="N223" t="str">
            <v>Leap-1B</v>
          </cell>
          <cell r="O223">
            <v>1</v>
          </cell>
        </row>
        <row r="224">
          <cell r="A224">
            <v>28</v>
          </cell>
          <cell r="B224" t="str">
            <v/>
          </cell>
          <cell r="C224" t="str">
            <v>2474M22G03</v>
          </cell>
          <cell r="D224" t="str">
            <v>2474M22G03.002R</v>
          </cell>
          <cell r="E224" t="str">
            <v>RING, SEG, STG 3</v>
          </cell>
          <cell r="F224" t="str">
            <v>Ti 6-4</v>
          </cell>
          <cell r="G224" t="str">
            <v>Alcoa Rochester</v>
          </cell>
          <cell r="H224">
            <v>304</v>
          </cell>
          <cell r="I224">
            <v>304</v>
          </cell>
          <cell r="J224" t="str">
            <v>Alcoa China</v>
          </cell>
          <cell r="K224">
            <v>230</v>
          </cell>
          <cell r="L224">
            <v>60</v>
          </cell>
          <cell r="M224">
            <v>0.6</v>
          </cell>
          <cell r="N224" t="str">
            <v>Leap-1B</v>
          </cell>
          <cell r="O224">
            <v>1</v>
          </cell>
        </row>
        <row r="225">
          <cell r="A225">
            <v>31</v>
          </cell>
          <cell r="B225" t="str">
            <v/>
          </cell>
          <cell r="C225" t="str">
            <v>2474M23G02</v>
          </cell>
          <cell r="D225" t="str">
            <v>2474M23G02.002R</v>
          </cell>
          <cell r="E225" t="str">
            <v>RING, SEG, STG2</v>
          </cell>
          <cell r="F225" t="str">
            <v>Ti 6-4</v>
          </cell>
          <cell r="G225" t="str">
            <v>Alcoa Rochester</v>
          </cell>
          <cell r="H225">
            <v>325.29000000000002</v>
          </cell>
          <cell r="I225">
            <v>325.29000000000002</v>
          </cell>
          <cell r="J225" t="str">
            <v>Alcoa China</v>
          </cell>
          <cell r="K225">
            <v>230</v>
          </cell>
          <cell r="L225">
            <v>60</v>
          </cell>
          <cell r="M225">
            <v>0.6</v>
          </cell>
          <cell r="N225" t="str">
            <v>Leap-1B</v>
          </cell>
          <cell r="O225">
            <v>1</v>
          </cell>
        </row>
        <row r="226">
          <cell r="A226">
            <v>32</v>
          </cell>
          <cell r="B226" t="str">
            <v/>
          </cell>
          <cell r="C226" t="str">
            <v>2474M23G03</v>
          </cell>
          <cell r="D226" t="str">
            <v>2474M23G03.002R</v>
          </cell>
          <cell r="E226" t="str">
            <v>RING, SEG, STG 3</v>
          </cell>
          <cell r="F226" t="str">
            <v>Ti 6-4</v>
          </cell>
          <cell r="G226" t="str">
            <v xml:space="preserve">Firth </v>
          </cell>
          <cell r="H226">
            <v>304</v>
          </cell>
          <cell r="I226">
            <v>304</v>
          </cell>
          <cell r="J226" t="str">
            <v>Alcoa China</v>
          </cell>
          <cell r="K226">
            <v>230</v>
          </cell>
          <cell r="L226">
            <v>60</v>
          </cell>
          <cell r="M226">
            <v>0.6</v>
          </cell>
          <cell r="N226" t="str">
            <v>Leap-1B</v>
          </cell>
          <cell r="O226">
            <v>1</v>
          </cell>
        </row>
        <row r="227">
          <cell r="A227">
            <v>143</v>
          </cell>
          <cell r="B227" t="str">
            <v>PARADIGM TEMPE</v>
          </cell>
          <cell r="C227" t="str">
            <v>2461M69P01</v>
          </cell>
          <cell r="D227" t="str">
            <v>2461M69P01.000R</v>
          </cell>
          <cell r="E227" t="str">
            <v>SEAL, STATIONARY, OIL-NUMBER 4 BEAR</v>
          </cell>
          <cell r="F227" t="str">
            <v>A286</v>
          </cell>
          <cell r="G227" t="str">
            <v xml:space="preserve">Larson </v>
          </cell>
          <cell r="H227">
            <v>405</v>
          </cell>
          <cell r="I227">
            <v>405</v>
          </cell>
          <cell r="J227" t="str">
            <v>GATD</v>
          </cell>
          <cell r="K227">
            <v>222</v>
          </cell>
          <cell r="L227">
            <v>50</v>
          </cell>
          <cell r="M227">
            <v>0.5</v>
          </cell>
          <cell r="N227" t="str">
            <v>Leap-1B/ AC</v>
          </cell>
          <cell r="O227">
            <v>1</v>
          </cell>
        </row>
        <row r="228">
          <cell r="A228">
            <v>24</v>
          </cell>
          <cell r="B228" t="str">
            <v/>
          </cell>
          <cell r="C228" t="str">
            <v>2474M19G01</v>
          </cell>
          <cell r="D228" t="str">
            <v>2474M19G01.002R</v>
          </cell>
          <cell r="E228" t="str">
            <v>IGVRING LOWER</v>
          </cell>
          <cell r="F228" t="str">
            <v>Ti 6-4</v>
          </cell>
          <cell r="G228" t="str">
            <v>Alcoa Rochester</v>
          </cell>
          <cell r="H228">
            <v>329</v>
          </cell>
          <cell r="I228">
            <v>329</v>
          </cell>
          <cell r="J228" t="str">
            <v>GATD</v>
          </cell>
          <cell r="K228">
            <v>221.47900000000001</v>
          </cell>
          <cell r="L228">
            <v>40</v>
          </cell>
          <cell r="M228">
            <v>0.4</v>
          </cell>
          <cell r="N228" t="str">
            <v>Leap-1B</v>
          </cell>
          <cell r="O228">
            <v>1</v>
          </cell>
        </row>
        <row r="229">
          <cell r="A229">
            <v>25</v>
          </cell>
          <cell r="B229" t="str">
            <v>B&amp;F</v>
          </cell>
          <cell r="C229" t="str">
            <v>2474M21G01</v>
          </cell>
          <cell r="D229" t="str">
            <v>2474M21G01.002R</v>
          </cell>
          <cell r="E229" t="str">
            <v>RING, SEG, IGV</v>
          </cell>
          <cell r="F229" t="str">
            <v>Ti 6-4</v>
          </cell>
          <cell r="G229" t="str">
            <v>Alcoa Rochester</v>
          </cell>
          <cell r="H229">
            <v>329</v>
          </cell>
          <cell r="I229">
            <v>329</v>
          </cell>
          <cell r="J229" t="str">
            <v>GATD</v>
          </cell>
          <cell r="K229">
            <v>221.47900000000001</v>
          </cell>
          <cell r="L229">
            <v>40</v>
          </cell>
          <cell r="M229">
            <v>0.4</v>
          </cell>
          <cell r="N229" t="str">
            <v>Leap-1B</v>
          </cell>
          <cell r="O229">
            <v>1</v>
          </cell>
        </row>
        <row r="230">
          <cell r="A230">
            <v>143</v>
          </cell>
          <cell r="B230" t="str">
            <v>PARADIGM TEMPE</v>
          </cell>
          <cell r="C230" t="str">
            <v>2461M69P01</v>
          </cell>
          <cell r="D230" t="str">
            <v>2461M69P01.000R</v>
          </cell>
          <cell r="E230" t="str">
            <v>SEAL, STATIONARY, OIL-NUMBER 4 BEAR</v>
          </cell>
          <cell r="F230" t="str">
            <v>A286</v>
          </cell>
          <cell r="G230" t="str">
            <v xml:space="preserve">Larson </v>
          </cell>
          <cell r="H230">
            <v>405</v>
          </cell>
          <cell r="I230">
            <v>405</v>
          </cell>
          <cell r="J230" t="str">
            <v>Alcoa China</v>
          </cell>
          <cell r="K230">
            <v>219</v>
          </cell>
          <cell r="L230">
            <v>50</v>
          </cell>
          <cell r="M230">
            <v>0.5</v>
          </cell>
          <cell r="N230" t="str">
            <v>Leap-1B/ AC</v>
          </cell>
          <cell r="O230">
            <v>1</v>
          </cell>
        </row>
        <row r="231">
          <cell r="A231">
            <v>155</v>
          </cell>
          <cell r="B231" t="str">
            <v>STEEL TOOL</v>
          </cell>
          <cell r="C231" t="str">
            <v>2551M46P01</v>
          </cell>
          <cell r="D231" t="str">
            <v>2551M46P01.000W</v>
          </cell>
          <cell r="E231" t="str">
            <v>C-CLIP, SHROUD HIGH PRESSRE TURBINE</v>
          </cell>
          <cell r="F231" t="str">
            <v>R41</v>
          </cell>
          <cell r="G231" t="str">
            <v>BAR</v>
          </cell>
          <cell r="H231">
            <v>570.51</v>
          </cell>
          <cell r="I231">
            <v>570.51</v>
          </cell>
          <cell r="J231" t="str">
            <v>Wyman Mountaintop</v>
          </cell>
          <cell r="K231">
            <v>218</v>
          </cell>
          <cell r="L231">
            <v>70</v>
          </cell>
          <cell r="M231">
            <v>0.7</v>
          </cell>
          <cell r="N231" t="str">
            <v>Leap-1B</v>
          </cell>
          <cell r="O231">
            <v>1</v>
          </cell>
        </row>
        <row r="232">
          <cell r="A232">
            <v>30</v>
          </cell>
          <cell r="B232" t="str">
            <v/>
          </cell>
          <cell r="C232" t="str">
            <v>B&amp;F</v>
          </cell>
          <cell r="D232" t="str">
            <v>2474M23G01.002R</v>
          </cell>
          <cell r="E232" t="str">
            <v>RING, SEG, STG 1</v>
          </cell>
          <cell r="F232" t="str">
            <v>Ti 6-4</v>
          </cell>
          <cell r="G232" t="str">
            <v>Alcoa Rochester</v>
          </cell>
          <cell r="H232">
            <v>314.86</v>
          </cell>
          <cell r="I232">
            <v>314.86</v>
          </cell>
          <cell r="J232" t="str">
            <v>GATD</v>
          </cell>
          <cell r="K232">
            <v>213.74100000000001</v>
          </cell>
          <cell r="L232">
            <v>40</v>
          </cell>
          <cell r="M232">
            <v>0.4</v>
          </cell>
          <cell r="N232" t="str">
            <v>Leap-1B</v>
          </cell>
          <cell r="O232">
            <v>1</v>
          </cell>
        </row>
        <row r="233">
          <cell r="A233">
            <v>33</v>
          </cell>
          <cell r="B233" t="str">
            <v/>
          </cell>
          <cell r="C233" t="str">
            <v>2474M23G04</v>
          </cell>
          <cell r="D233" t="str">
            <v>2474M23G04.002R</v>
          </cell>
          <cell r="E233" t="str">
            <v>RING, SEG, STG 4</v>
          </cell>
          <cell r="F233" t="str">
            <v>Ti 6-4</v>
          </cell>
          <cell r="G233" t="str">
            <v>Alcoa Rochester</v>
          </cell>
          <cell r="H233">
            <v>312</v>
          </cell>
          <cell r="I233">
            <v>312</v>
          </cell>
          <cell r="J233" t="str">
            <v>GATD</v>
          </cell>
          <cell r="K233">
            <v>213.74100000000001</v>
          </cell>
          <cell r="L233">
            <v>40</v>
          </cell>
          <cell r="M233">
            <v>0.4</v>
          </cell>
          <cell r="N233" t="str">
            <v>Leap-1B</v>
          </cell>
          <cell r="O233">
            <v>1</v>
          </cell>
        </row>
        <row r="234">
          <cell r="A234">
            <v>52</v>
          </cell>
          <cell r="B234" t="str">
            <v/>
          </cell>
          <cell r="C234" t="str">
            <v>2552M30G01</v>
          </cell>
          <cell r="D234" t="str">
            <v>2552M30G01.003R</v>
          </cell>
          <cell r="E234" t="str">
            <v>SHRD,HPC,IGV</v>
          </cell>
          <cell r="F234" t="str">
            <v>Al</v>
          </cell>
          <cell r="G234" t="str">
            <v>Carlton Forge</v>
          </cell>
          <cell r="H234">
            <v>432.33</v>
          </cell>
          <cell r="I234">
            <v>432.33</v>
          </cell>
          <cell r="J234" t="str">
            <v>Alcoa Fontana</v>
          </cell>
          <cell r="K234">
            <v>210</v>
          </cell>
          <cell r="L234">
            <v>20</v>
          </cell>
          <cell r="M234">
            <v>0.2</v>
          </cell>
          <cell r="N234" t="str">
            <v>Leap-1B</v>
          </cell>
          <cell r="O234">
            <v>1</v>
          </cell>
        </row>
        <row r="235">
          <cell r="A235">
            <v>142</v>
          </cell>
          <cell r="B235" t="str">
            <v>STEEL TOOL</v>
          </cell>
          <cell r="C235" t="str">
            <v>2464M37P01</v>
          </cell>
          <cell r="D235" t="str">
            <v>2464M37P01.000W</v>
          </cell>
          <cell r="E235" t="str">
            <v>C-CLIP, SHROUD HIGH PRESSURE TURBIN</v>
          </cell>
          <cell r="F235" t="str">
            <v>R41</v>
          </cell>
          <cell r="G235" t="str">
            <v>BAR</v>
          </cell>
          <cell r="H235">
            <v>301.58999999999997</v>
          </cell>
          <cell r="I235">
            <v>603.17999999999995</v>
          </cell>
          <cell r="J235" t="str">
            <v>Wyman Mountaintop</v>
          </cell>
          <cell r="K235">
            <v>210</v>
          </cell>
          <cell r="L235">
            <v>50</v>
          </cell>
          <cell r="M235">
            <v>0.5</v>
          </cell>
          <cell r="N235" t="str">
            <v>LEAP A/C</v>
          </cell>
          <cell r="O235">
            <v>2</v>
          </cell>
        </row>
        <row r="236">
          <cell r="A236">
            <v>97</v>
          </cell>
          <cell r="B236" t="str">
            <v>EGAP</v>
          </cell>
          <cell r="C236" t="str">
            <v>2468M49P01</v>
          </cell>
          <cell r="D236" t="str">
            <v>2468M49P01.000R</v>
          </cell>
          <cell r="E236" t="str">
            <v>NUT, LOCKING</v>
          </cell>
          <cell r="F236" t="str">
            <v>I718</v>
          </cell>
          <cell r="G236" t="str">
            <v>Alcoa Rochester</v>
          </cell>
          <cell r="H236">
            <v>316</v>
          </cell>
          <cell r="I236">
            <v>316</v>
          </cell>
          <cell r="J236" t="str">
            <v>GATD</v>
          </cell>
          <cell r="K236">
            <v>207.93</v>
          </cell>
          <cell r="L236">
            <v>20</v>
          </cell>
          <cell r="M236">
            <v>0.2</v>
          </cell>
          <cell r="N236" t="str">
            <v>LEAP A/C</v>
          </cell>
          <cell r="O236" t="str">
            <v>1</v>
          </cell>
        </row>
        <row r="237">
          <cell r="A237">
            <v>27</v>
          </cell>
          <cell r="B237" t="str">
            <v/>
          </cell>
          <cell r="C237" t="str">
            <v>2474M22G02</v>
          </cell>
          <cell r="D237" t="str">
            <v>2474M22G02.002R</v>
          </cell>
          <cell r="E237" t="str">
            <v>RING, SEG, STG2</v>
          </cell>
          <cell r="F237" t="str">
            <v>Ti 6-4</v>
          </cell>
          <cell r="G237" t="str">
            <v>Alcoa Rochester</v>
          </cell>
          <cell r="H237">
            <v>325.29000000000002</v>
          </cell>
          <cell r="I237">
            <v>325.29000000000002</v>
          </cell>
          <cell r="J237" t="str">
            <v>GATD</v>
          </cell>
          <cell r="K237">
            <v>202.68100000000001</v>
          </cell>
          <cell r="L237">
            <v>40</v>
          </cell>
          <cell r="M237">
            <v>0.4</v>
          </cell>
          <cell r="N237" t="str">
            <v>Leap-1B</v>
          </cell>
          <cell r="O237">
            <v>1</v>
          </cell>
        </row>
        <row r="238">
          <cell r="A238">
            <v>29</v>
          </cell>
          <cell r="B238" t="str">
            <v/>
          </cell>
          <cell r="C238" t="str">
            <v>2474M22G04</v>
          </cell>
          <cell r="D238" t="str">
            <v>2474M22G04.002R</v>
          </cell>
          <cell r="E238" t="str">
            <v>RING, SEG, STG 4</v>
          </cell>
          <cell r="F238" t="str">
            <v>Ti 6-4</v>
          </cell>
          <cell r="G238" t="str">
            <v>Alcoa Rochester</v>
          </cell>
          <cell r="H238">
            <v>312</v>
          </cell>
          <cell r="I238">
            <v>312</v>
          </cell>
          <cell r="J238" t="str">
            <v>GATD</v>
          </cell>
          <cell r="K238">
            <v>202.68100000000001</v>
          </cell>
          <cell r="L238">
            <v>40</v>
          </cell>
          <cell r="M238">
            <v>0.4</v>
          </cell>
          <cell r="N238" t="str">
            <v>Leap-1B</v>
          </cell>
          <cell r="O238">
            <v>1</v>
          </cell>
        </row>
        <row r="239">
          <cell r="A239">
            <v>31</v>
          </cell>
          <cell r="B239" t="str">
            <v/>
          </cell>
          <cell r="C239" t="str">
            <v>2474M23G02</v>
          </cell>
          <cell r="D239" t="str">
            <v>2474M23G02.002R</v>
          </cell>
          <cell r="E239" t="str">
            <v>RING, SEG, STG2</v>
          </cell>
          <cell r="F239" t="str">
            <v>Ti 6-4</v>
          </cell>
          <cell r="G239" t="str">
            <v>Alcoa Rochester</v>
          </cell>
          <cell r="H239">
            <v>325.29000000000002</v>
          </cell>
          <cell r="I239">
            <v>325.29000000000002</v>
          </cell>
          <cell r="J239" t="str">
            <v>GATD</v>
          </cell>
          <cell r="K239">
            <v>202.68100000000001</v>
          </cell>
          <cell r="L239">
            <v>40</v>
          </cell>
          <cell r="M239">
            <v>0.4</v>
          </cell>
          <cell r="N239" t="str">
            <v>Leap-1B</v>
          </cell>
          <cell r="O239">
            <v>1</v>
          </cell>
        </row>
        <row r="240">
          <cell r="A240">
            <v>32</v>
          </cell>
          <cell r="B240" t="str">
            <v/>
          </cell>
          <cell r="C240" t="str">
            <v>2474M23G03</v>
          </cell>
          <cell r="D240" t="str">
            <v>2474M23G03.002R</v>
          </cell>
          <cell r="E240" t="str">
            <v>RING, SEG, STG 3</v>
          </cell>
          <cell r="F240" t="str">
            <v>Ti 6-4</v>
          </cell>
          <cell r="G240" t="str">
            <v xml:space="preserve">Firth </v>
          </cell>
          <cell r="H240">
            <v>304</v>
          </cell>
          <cell r="I240">
            <v>304</v>
          </cell>
          <cell r="J240" t="str">
            <v>GATD</v>
          </cell>
          <cell r="K240">
            <v>202.68100000000001</v>
          </cell>
          <cell r="L240">
            <v>40</v>
          </cell>
          <cell r="M240">
            <v>0.4</v>
          </cell>
          <cell r="N240" t="str">
            <v>Leap-1B</v>
          </cell>
          <cell r="O240">
            <v>1</v>
          </cell>
        </row>
        <row r="241">
          <cell r="A241">
            <v>80</v>
          </cell>
          <cell r="B241" t="str">
            <v>TERREHAUTE</v>
          </cell>
          <cell r="C241" t="str">
            <v>2611M10G01</v>
          </cell>
          <cell r="D241" t="str">
            <v>D2559M49P02</v>
          </cell>
          <cell r="E241" t="str">
            <v>Inner Baffle Aft Ring</v>
          </cell>
          <cell r="F241" t="str">
            <v>HS188</v>
          </cell>
          <cell r="G241" t="str">
            <v xml:space="preserve">Monroe </v>
          </cell>
          <cell r="H241">
            <v>431.8</v>
          </cell>
          <cell r="I241">
            <v>431.8</v>
          </cell>
          <cell r="J241" t="str">
            <v>Wyman Mountaintop</v>
          </cell>
          <cell r="K241">
            <v>200</v>
          </cell>
          <cell r="L241">
            <v>40</v>
          </cell>
          <cell r="M241">
            <v>0</v>
          </cell>
          <cell r="N241" t="str">
            <v>Leap-1B</v>
          </cell>
          <cell r="O241">
            <v>1</v>
          </cell>
        </row>
        <row r="242">
          <cell r="A242">
            <v>80</v>
          </cell>
          <cell r="B242" t="str">
            <v>TERREHAUTE</v>
          </cell>
          <cell r="C242" t="str">
            <v>2611M10G01</v>
          </cell>
          <cell r="D242" t="str">
            <v>D2559M49P02</v>
          </cell>
          <cell r="E242" t="str">
            <v>Inner Baffle Aft Ring</v>
          </cell>
          <cell r="F242" t="str">
            <v>HS188</v>
          </cell>
          <cell r="G242" t="str">
            <v xml:space="preserve">Monroe </v>
          </cell>
          <cell r="H242">
            <v>431.8</v>
          </cell>
          <cell r="I242">
            <v>431.8</v>
          </cell>
          <cell r="J242" t="str">
            <v>Alcoa China</v>
          </cell>
          <cell r="K242">
            <v>200</v>
          </cell>
          <cell r="L242">
            <v>60</v>
          </cell>
          <cell r="M242">
            <v>0.6</v>
          </cell>
          <cell r="N242" t="str">
            <v>Leap-1B</v>
          </cell>
          <cell r="O242">
            <v>1</v>
          </cell>
        </row>
        <row r="243">
          <cell r="A243">
            <v>26</v>
          </cell>
          <cell r="B243" t="str">
            <v/>
          </cell>
          <cell r="C243" t="str">
            <v>2474M22G01</v>
          </cell>
          <cell r="D243" t="str">
            <v>2474M22G01.002R</v>
          </cell>
          <cell r="E243" t="str">
            <v>RING, SEG, STG 1</v>
          </cell>
          <cell r="F243" t="str">
            <v>Ti 6-4</v>
          </cell>
          <cell r="G243" t="str">
            <v>Alcoa Rochester</v>
          </cell>
          <cell r="H243">
            <v>314.86</v>
          </cell>
          <cell r="I243">
            <v>314.86</v>
          </cell>
          <cell r="J243" t="str">
            <v>GATD</v>
          </cell>
          <cell r="K243">
            <v>199</v>
          </cell>
          <cell r="L243">
            <v>40</v>
          </cell>
          <cell r="M243">
            <v>0.4</v>
          </cell>
          <cell r="N243" t="str">
            <v>Leap-1B</v>
          </cell>
          <cell r="O243">
            <v>1</v>
          </cell>
        </row>
        <row r="244">
          <cell r="A244">
            <v>141</v>
          </cell>
          <cell r="B244" t="str">
            <v>UEC POLAND</v>
          </cell>
          <cell r="C244" t="str">
            <v>2482M28P02</v>
          </cell>
          <cell r="D244" t="str">
            <v>2482M28P02.000W</v>
          </cell>
          <cell r="E244" t="str">
            <v>RETAINER, TRANSITION DUCT</v>
          </cell>
          <cell r="F244" t="str">
            <v>R41</v>
          </cell>
          <cell r="G244" t="str">
            <v>Wyman Mountaintop</v>
          </cell>
          <cell r="H244">
            <v>419.89</v>
          </cell>
          <cell r="I244">
            <v>3359.12</v>
          </cell>
          <cell r="J244" t="str">
            <v>Welded Ring Products</v>
          </cell>
          <cell r="K244">
            <v>190</v>
          </cell>
          <cell r="L244">
            <v>40</v>
          </cell>
          <cell r="M244">
            <v>0.4</v>
          </cell>
          <cell r="N244" t="str">
            <v>LEAP A/C</v>
          </cell>
          <cell r="O244">
            <v>8</v>
          </cell>
        </row>
        <row r="245">
          <cell r="A245">
            <v>28</v>
          </cell>
          <cell r="B245" t="str">
            <v/>
          </cell>
          <cell r="C245" t="str">
            <v>2474M22G03</v>
          </cell>
          <cell r="D245" t="str">
            <v>2474M22G03.002R</v>
          </cell>
          <cell r="E245" t="str">
            <v>RING, SEG, STG 3</v>
          </cell>
          <cell r="F245" t="str">
            <v>Ti 6-4</v>
          </cell>
          <cell r="G245" t="str">
            <v>Alcoa Rochester</v>
          </cell>
          <cell r="H245">
            <v>304</v>
          </cell>
          <cell r="I245">
            <v>304</v>
          </cell>
          <cell r="J245" t="str">
            <v>GATD</v>
          </cell>
          <cell r="K245">
            <v>189</v>
          </cell>
          <cell r="L245">
            <v>40</v>
          </cell>
          <cell r="M245">
            <v>0.4</v>
          </cell>
          <cell r="N245" t="str">
            <v>Leap-1B</v>
          </cell>
          <cell r="O245">
            <v>1</v>
          </cell>
        </row>
        <row r="246">
          <cell r="A246">
            <v>112</v>
          </cell>
          <cell r="B246" t="str">
            <v>EGAP</v>
          </cell>
          <cell r="C246" t="str">
            <v>2542M53P01</v>
          </cell>
          <cell r="D246" t="str">
            <v>2542M53P01.000R</v>
          </cell>
          <cell r="E246" t="str">
            <v>RING, RETAINING - KEYED</v>
          </cell>
          <cell r="F246" t="str">
            <v>IN750</v>
          </cell>
          <cell r="G246" t="str">
            <v>GMTC</v>
          </cell>
          <cell r="H246">
            <v>100.71</v>
          </cell>
          <cell r="I246">
            <v>100.71</v>
          </cell>
          <cell r="J246" t="str">
            <v>GATD</v>
          </cell>
          <cell r="K246">
            <v>180</v>
          </cell>
          <cell r="L246">
            <v>30</v>
          </cell>
          <cell r="M246">
            <v>0.3</v>
          </cell>
          <cell r="N246" t="str">
            <v>Leap-1B</v>
          </cell>
          <cell r="O246" t="str">
            <v>1</v>
          </cell>
        </row>
        <row r="247">
          <cell r="A247">
            <v>51</v>
          </cell>
          <cell r="B247" t="str">
            <v>B&amp;F</v>
          </cell>
          <cell r="C247" t="str">
            <v>2552M30G01</v>
          </cell>
          <cell r="D247" t="str">
            <v>2552M30G01.002R</v>
          </cell>
          <cell r="E247" t="str">
            <v>SHRD,HPC,IGV</v>
          </cell>
          <cell r="F247" t="str">
            <v>Al</v>
          </cell>
          <cell r="G247" t="str">
            <v>Carlton Forge</v>
          </cell>
          <cell r="H247">
            <v>217.33</v>
          </cell>
          <cell r="I247">
            <v>217.33</v>
          </cell>
          <cell r="J247" t="str">
            <v>Alcoa Fontana</v>
          </cell>
          <cell r="K247">
            <v>175</v>
          </cell>
          <cell r="L247">
            <v>20</v>
          </cell>
          <cell r="M247">
            <v>0.2</v>
          </cell>
          <cell r="N247" t="str">
            <v>Leap-1B</v>
          </cell>
          <cell r="O247">
            <v>1</v>
          </cell>
        </row>
        <row r="248">
          <cell r="A248">
            <v>70</v>
          </cell>
          <cell r="B248" t="str">
            <v>TERREHAUTE</v>
          </cell>
          <cell r="C248" t="str">
            <v>2609M10G01</v>
          </cell>
          <cell r="D248" t="str">
            <v>D2462M27P02</v>
          </cell>
          <cell r="E248" t="str">
            <v>Inner Baffle Aft Ring</v>
          </cell>
          <cell r="F248" t="str">
            <v>HS188</v>
          </cell>
          <cell r="G248" t="str">
            <v>Alcoa Rochester</v>
          </cell>
          <cell r="H248">
            <v>403</v>
          </cell>
          <cell r="I248">
            <v>403</v>
          </cell>
          <cell r="J248" t="str">
            <v>Carlton Forge</v>
          </cell>
          <cell r="K248">
            <v>171</v>
          </cell>
          <cell r="L248">
            <v>40</v>
          </cell>
          <cell r="M248">
            <v>0.4</v>
          </cell>
          <cell r="N248" t="str">
            <v>LEAP A/C</v>
          </cell>
          <cell r="O248">
            <v>1</v>
          </cell>
        </row>
        <row r="249">
          <cell r="A249">
            <v>70</v>
          </cell>
          <cell r="B249" t="str">
            <v>TERREHAUTE</v>
          </cell>
          <cell r="C249" t="str">
            <v>2609M10G01</v>
          </cell>
          <cell r="D249" t="str">
            <v>D2462M27P02</v>
          </cell>
          <cell r="E249" t="str">
            <v>Inner Baffle Aft Ring</v>
          </cell>
          <cell r="F249" t="str">
            <v>HS188</v>
          </cell>
          <cell r="G249" t="str">
            <v>Alcoa Rochester</v>
          </cell>
          <cell r="H249">
            <v>403</v>
          </cell>
          <cell r="I249">
            <v>403</v>
          </cell>
          <cell r="J249" t="str">
            <v>Alcoa Rochester</v>
          </cell>
          <cell r="K249">
            <v>162</v>
          </cell>
          <cell r="L249">
            <v>60</v>
          </cell>
          <cell r="M249">
            <v>0.6</v>
          </cell>
          <cell r="N249" t="str">
            <v>LEAP A/C</v>
          </cell>
          <cell r="O249">
            <v>1</v>
          </cell>
        </row>
        <row r="250">
          <cell r="A250">
            <v>34</v>
          </cell>
          <cell r="B250" t="str">
            <v>B&amp;F</v>
          </cell>
          <cell r="C250" t="str">
            <v>2474M24G01</v>
          </cell>
          <cell r="D250" t="str">
            <v>2474M24G01.002R</v>
          </cell>
          <cell r="E250" t="str">
            <v>RING,ACTG,STG 1 UPPER</v>
          </cell>
          <cell r="F250" t="str">
            <v>17-4PH</v>
          </cell>
          <cell r="G250" t="str">
            <v>Firth</v>
          </cell>
          <cell r="H250">
            <v>143.19999999999999</v>
          </cell>
          <cell r="I250">
            <v>143.19999999999999</v>
          </cell>
          <cell r="J250" t="str">
            <v>Alcoa China</v>
          </cell>
          <cell r="K250">
            <v>156</v>
          </cell>
          <cell r="L250">
            <v>60</v>
          </cell>
          <cell r="M250">
            <v>0.6</v>
          </cell>
          <cell r="N250" t="str">
            <v>LEAP A/C</v>
          </cell>
          <cell r="O250">
            <v>1</v>
          </cell>
        </row>
        <row r="251">
          <cell r="A251">
            <v>35</v>
          </cell>
          <cell r="B251" t="str">
            <v>B&amp;F</v>
          </cell>
          <cell r="C251" t="str">
            <v>2474M24G02</v>
          </cell>
          <cell r="D251" t="str">
            <v>2474M24G02.002R</v>
          </cell>
          <cell r="E251" t="str">
            <v>RING,ACTG,STG 1 UPPER</v>
          </cell>
          <cell r="F251" t="str">
            <v>17-4PH</v>
          </cell>
          <cell r="G251" t="str">
            <v xml:space="preserve">Firth </v>
          </cell>
          <cell r="H251">
            <v>135.9</v>
          </cell>
          <cell r="I251">
            <v>135.9</v>
          </cell>
          <cell r="J251" t="str">
            <v>Alcoa China</v>
          </cell>
          <cell r="K251">
            <v>155</v>
          </cell>
          <cell r="L251">
            <v>60</v>
          </cell>
          <cell r="M251">
            <v>0.6</v>
          </cell>
          <cell r="N251" t="str">
            <v>LEAP A/C</v>
          </cell>
          <cell r="O251">
            <v>1</v>
          </cell>
        </row>
        <row r="252">
          <cell r="A252">
            <v>141</v>
          </cell>
          <cell r="B252" t="str">
            <v>UEC POLAND</v>
          </cell>
          <cell r="C252" t="str">
            <v>2482M28P02</v>
          </cell>
          <cell r="D252" t="str">
            <v>2482M28P02.000W</v>
          </cell>
          <cell r="E252" t="str">
            <v>RETAINER, TRANSITION DUCT</v>
          </cell>
          <cell r="F252" t="str">
            <v>R41</v>
          </cell>
          <cell r="G252" t="str">
            <v>Wyman Mountaintop</v>
          </cell>
          <cell r="H252">
            <v>419.89</v>
          </cell>
          <cell r="I252">
            <v>3359.12</v>
          </cell>
          <cell r="J252" t="str">
            <v>Wyman Mountaintop</v>
          </cell>
          <cell r="K252">
            <v>151</v>
          </cell>
          <cell r="L252">
            <v>60</v>
          </cell>
          <cell r="M252">
            <v>0.6</v>
          </cell>
          <cell r="N252" t="str">
            <v>LEAP A/C</v>
          </cell>
          <cell r="O252">
            <v>8</v>
          </cell>
        </row>
        <row r="253">
          <cell r="A253">
            <v>18</v>
          </cell>
          <cell r="B253" t="str">
            <v/>
          </cell>
          <cell r="C253" t="str">
            <v>2463M44P06</v>
          </cell>
          <cell r="D253" t="str">
            <v>2463M44P06.000R</v>
          </cell>
          <cell r="E253" t="str">
            <v>SHRD,CMSTR-S4</v>
          </cell>
          <cell r="F253" t="str">
            <v>17-4PH</v>
          </cell>
          <cell r="G253" t="str">
            <v>Carlton Forge</v>
          </cell>
          <cell r="H253">
            <v>238.75</v>
          </cell>
          <cell r="I253">
            <v>955</v>
          </cell>
          <cell r="J253" t="str">
            <v>Alcoa China</v>
          </cell>
          <cell r="K253">
            <v>150</v>
          </cell>
          <cell r="L253">
            <v>30</v>
          </cell>
          <cell r="M253">
            <v>0.3</v>
          </cell>
          <cell r="N253" t="str">
            <v>LEAP A/C</v>
          </cell>
          <cell r="O253">
            <v>4</v>
          </cell>
        </row>
        <row r="254">
          <cell r="A254">
            <v>19</v>
          </cell>
          <cell r="B254" t="str">
            <v/>
          </cell>
          <cell r="C254" t="str">
            <v>2463M44P07</v>
          </cell>
          <cell r="D254" t="str">
            <v>2463M44P07.000R</v>
          </cell>
          <cell r="E254" t="str">
            <v>SHRD,CMSTR-S4</v>
          </cell>
          <cell r="F254" t="str">
            <v>17-4PH</v>
          </cell>
          <cell r="G254" t="str">
            <v>Carlton Forge</v>
          </cell>
          <cell r="H254">
            <v>238.75</v>
          </cell>
          <cell r="I254">
            <v>1193.75</v>
          </cell>
          <cell r="J254" t="str">
            <v>Alcoa China</v>
          </cell>
          <cell r="K254">
            <v>149</v>
          </cell>
          <cell r="L254">
            <v>30</v>
          </cell>
          <cell r="M254">
            <v>0.3</v>
          </cell>
          <cell r="N254" t="str">
            <v>LEAP A/C</v>
          </cell>
          <cell r="O254">
            <v>5</v>
          </cell>
        </row>
        <row r="255">
          <cell r="A255">
            <v>20</v>
          </cell>
          <cell r="B255" t="str">
            <v/>
          </cell>
          <cell r="C255" t="str">
            <v>2463M44P08</v>
          </cell>
          <cell r="D255" t="str">
            <v>2463M44P08.000R</v>
          </cell>
          <cell r="E255" t="str">
            <v>SHRD,CMSTR-S4</v>
          </cell>
          <cell r="F255" t="str">
            <v>17-4PH</v>
          </cell>
          <cell r="G255" t="str">
            <v>Carlton Forge</v>
          </cell>
          <cell r="H255">
            <v>238.75</v>
          </cell>
          <cell r="I255">
            <v>238.75</v>
          </cell>
          <cell r="J255" t="str">
            <v>Alcoa China</v>
          </cell>
          <cell r="K255">
            <v>149</v>
          </cell>
          <cell r="L255">
            <v>30</v>
          </cell>
          <cell r="M255">
            <v>0.3</v>
          </cell>
          <cell r="N255" t="str">
            <v>LEAP A/C</v>
          </cell>
          <cell r="O255">
            <v>1</v>
          </cell>
        </row>
        <row r="256">
          <cell r="A256">
            <v>17</v>
          </cell>
          <cell r="B256" t="str">
            <v/>
          </cell>
          <cell r="C256" t="str">
            <v>2463M44P05</v>
          </cell>
          <cell r="D256" t="str">
            <v>2463M44P05.000R</v>
          </cell>
          <cell r="E256" t="str">
            <v>SHRD,CMSTR-S4</v>
          </cell>
          <cell r="F256" t="str">
            <v>17-4PH</v>
          </cell>
          <cell r="G256" t="str">
            <v>Carlton Forge</v>
          </cell>
          <cell r="H256">
            <v>238.75</v>
          </cell>
          <cell r="I256">
            <v>477.5</v>
          </cell>
          <cell r="J256" t="str">
            <v>Alcoa China</v>
          </cell>
          <cell r="K256">
            <v>144</v>
          </cell>
          <cell r="L256">
            <v>30</v>
          </cell>
          <cell r="M256">
            <v>0.3</v>
          </cell>
          <cell r="N256" t="str">
            <v>LEAP A/C</v>
          </cell>
          <cell r="O256">
            <v>2</v>
          </cell>
        </row>
        <row r="257">
          <cell r="A257">
            <v>38</v>
          </cell>
          <cell r="B257" t="str">
            <v/>
          </cell>
          <cell r="C257" t="str">
            <v>2474M25G01</v>
          </cell>
          <cell r="D257" t="str">
            <v>2474M25G01.002R</v>
          </cell>
          <cell r="E257" t="str">
            <v>RING,ACTG,STG 1 LOWER</v>
          </cell>
          <cell r="F257" t="str">
            <v>17-4PH</v>
          </cell>
          <cell r="G257" t="str">
            <v>Alcoa Rochester</v>
          </cell>
          <cell r="H257">
            <v>143.19999999999999</v>
          </cell>
          <cell r="I257">
            <v>143.19999999999999</v>
          </cell>
          <cell r="J257" t="str">
            <v>Alcoa China</v>
          </cell>
          <cell r="K257">
            <v>144</v>
          </cell>
          <cell r="L257">
            <v>60</v>
          </cell>
          <cell r="M257">
            <v>0.6</v>
          </cell>
          <cell r="N257" t="str">
            <v>LEAP A/C</v>
          </cell>
          <cell r="O257">
            <v>1</v>
          </cell>
        </row>
        <row r="258">
          <cell r="A258">
            <v>37</v>
          </cell>
          <cell r="B258" t="str">
            <v/>
          </cell>
          <cell r="C258" t="str">
            <v>2474M24G04</v>
          </cell>
          <cell r="D258" t="str">
            <v>2474M24G04.002R</v>
          </cell>
          <cell r="E258" t="str">
            <v>RING,ACTG,STG 1 UPPER</v>
          </cell>
          <cell r="F258" t="str">
            <v>17-4PH</v>
          </cell>
          <cell r="G258" t="str">
            <v>Alcoa Rochester</v>
          </cell>
          <cell r="H258">
            <v>134</v>
          </cell>
          <cell r="I258">
            <v>134</v>
          </cell>
          <cell r="J258" t="str">
            <v>Alcoa China</v>
          </cell>
          <cell r="K258">
            <v>143</v>
          </cell>
          <cell r="L258">
            <v>60</v>
          </cell>
          <cell r="M258">
            <v>0.6</v>
          </cell>
          <cell r="N258" t="str">
            <v>LEAP A/C</v>
          </cell>
          <cell r="O258">
            <v>1</v>
          </cell>
        </row>
        <row r="259">
          <cell r="A259">
            <v>39</v>
          </cell>
          <cell r="B259" t="str">
            <v/>
          </cell>
          <cell r="C259" t="str">
            <v>2474M25G02</v>
          </cell>
          <cell r="D259" t="str">
            <v>2474M25G02.002R</v>
          </cell>
          <cell r="E259" t="str">
            <v>RING,ACTG,STG 1 LOWER</v>
          </cell>
          <cell r="F259" t="str">
            <v>17-4PH</v>
          </cell>
          <cell r="G259" t="str">
            <v>Alcoa Rochester</v>
          </cell>
          <cell r="H259">
            <v>135.9</v>
          </cell>
          <cell r="I259">
            <v>135.9</v>
          </cell>
          <cell r="J259" t="str">
            <v>Alcoa China</v>
          </cell>
          <cell r="K259">
            <v>143</v>
          </cell>
          <cell r="L259">
            <v>60</v>
          </cell>
          <cell r="M259">
            <v>0.6</v>
          </cell>
          <cell r="N259" t="str">
            <v>LEAP A/C</v>
          </cell>
          <cell r="O259">
            <v>1</v>
          </cell>
        </row>
        <row r="260">
          <cell r="A260">
            <v>41</v>
          </cell>
          <cell r="B260" t="str">
            <v/>
          </cell>
          <cell r="C260" t="str">
            <v>2474M25G04</v>
          </cell>
          <cell r="D260" t="str">
            <v>2474M25G04.002R</v>
          </cell>
          <cell r="E260" t="str">
            <v>RING,ACTG</v>
          </cell>
          <cell r="F260" t="str">
            <v>17-4PH</v>
          </cell>
          <cell r="G260" t="str">
            <v xml:space="preserve">Firth </v>
          </cell>
          <cell r="H260">
            <v>134.69999999999999</v>
          </cell>
          <cell r="I260">
            <v>134.69999999999999</v>
          </cell>
          <cell r="J260" t="str">
            <v>Alcoa China</v>
          </cell>
          <cell r="K260">
            <v>143</v>
          </cell>
          <cell r="L260">
            <v>60</v>
          </cell>
          <cell r="M260">
            <v>0.6</v>
          </cell>
          <cell r="N260" t="str">
            <v>LEAP A/C</v>
          </cell>
          <cell r="O260">
            <v>1</v>
          </cell>
        </row>
        <row r="261">
          <cell r="A261">
            <v>134</v>
          </cell>
          <cell r="B261" t="str">
            <v>STEEL TOOL</v>
          </cell>
          <cell r="C261" t="str">
            <v>2552M34P01</v>
          </cell>
          <cell r="D261" t="str">
            <v>2552M34P01.000R</v>
          </cell>
          <cell r="E261" t="str">
            <v>SHROUD, COMPRESSOR STATOR- STAGE 4</v>
          </cell>
          <cell r="F261" t="str">
            <v>17-4PH</v>
          </cell>
          <cell r="G261" t="str">
            <v>BAR</v>
          </cell>
          <cell r="H261">
            <v>222.2</v>
          </cell>
          <cell r="I261">
            <v>444.4</v>
          </cell>
          <cell r="J261" t="str">
            <v>Alcoa China</v>
          </cell>
          <cell r="K261">
            <v>141</v>
          </cell>
          <cell r="L261">
            <v>30</v>
          </cell>
          <cell r="M261">
            <v>0.3</v>
          </cell>
          <cell r="N261" t="str">
            <v>Leap-1B</v>
          </cell>
          <cell r="O261">
            <v>2</v>
          </cell>
        </row>
        <row r="262">
          <cell r="A262">
            <v>36</v>
          </cell>
          <cell r="B262" t="str">
            <v/>
          </cell>
          <cell r="C262" t="str">
            <v>2474M24G03</v>
          </cell>
          <cell r="D262" t="str">
            <v>2474M24G03.002R</v>
          </cell>
          <cell r="E262" t="str">
            <v>RING,ACTG,STG 1 UPPER</v>
          </cell>
          <cell r="F262" t="str">
            <v>17-4PH</v>
          </cell>
          <cell r="G262" t="str">
            <v xml:space="preserve">Firth </v>
          </cell>
          <cell r="H262">
            <v>132.80000000000001</v>
          </cell>
          <cell r="I262">
            <v>132.80000000000001</v>
          </cell>
          <cell r="J262" t="str">
            <v>Alcoa China</v>
          </cell>
          <cell r="K262">
            <v>140</v>
          </cell>
          <cell r="L262">
            <v>60</v>
          </cell>
          <cell r="M262">
            <v>0.6</v>
          </cell>
          <cell r="N262" t="str">
            <v>LEAP A/C</v>
          </cell>
          <cell r="O262">
            <v>1</v>
          </cell>
        </row>
        <row r="263">
          <cell r="A263">
            <v>40</v>
          </cell>
          <cell r="B263" t="str">
            <v/>
          </cell>
          <cell r="C263" t="str">
            <v>2474M25G03</v>
          </cell>
          <cell r="D263" t="str">
            <v>2474M25G03.002R</v>
          </cell>
          <cell r="E263" t="str">
            <v>RING,ACTG</v>
          </cell>
          <cell r="F263" t="str">
            <v>17-4PH</v>
          </cell>
          <cell r="G263" t="str">
            <v xml:space="preserve">Firth </v>
          </cell>
          <cell r="H263">
            <v>132.80000000000001</v>
          </cell>
          <cell r="I263">
            <v>132.80000000000001</v>
          </cell>
          <cell r="J263" t="str">
            <v>Alcoa China</v>
          </cell>
          <cell r="K263">
            <v>140</v>
          </cell>
          <cell r="L263">
            <v>60</v>
          </cell>
          <cell r="M263">
            <v>0.6</v>
          </cell>
          <cell r="N263" t="str">
            <v>LEAP A/C</v>
          </cell>
          <cell r="O263">
            <v>1</v>
          </cell>
        </row>
        <row r="264">
          <cell r="A264">
            <v>71</v>
          </cell>
          <cell r="B264" t="str">
            <v>TERREHAUTE</v>
          </cell>
          <cell r="C264" t="str">
            <v>2609M10G01</v>
          </cell>
          <cell r="D264" t="str">
            <v>D2462M27P03</v>
          </cell>
          <cell r="E264" t="str">
            <v>Inner Baffle Fwd Baffle</v>
          </cell>
          <cell r="F264" t="str">
            <v>HS188</v>
          </cell>
          <cell r="G264" t="str">
            <v xml:space="preserve">Monroe </v>
          </cell>
          <cell r="H264">
            <v>413</v>
          </cell>
          <cell r="I264">
            <v>413</v>
          </cell>
          <cell r="J264" t="str">
            <v>Welded Ring Products</v>
          </cell>
          <cell r="K264">
            <v>130</v>
          </cell>
          <cell r="L264">
            <v>40</v>
          </cell>
          <cell r="M264">
            <v>0.6</v>
          </cell>
          <cell r="N264" t="str">
            <v>LEAP A/C</v>
          </cell>
          <cell r="O264">
            <v>1</v>
          </cell>
        </row>
        <row r="265">
          <cell r="A265">
            <v>115</v>
          </cell>
          <cell r="B265" t="str">
            <v>EGAP</v>
          </cell>
          <cell r="C265" t="str">
            <v>2547M00P01</v>
          </cell>
          <cell r="D265" t="str">
            <v>2547M00P01.000W</v>
          </cell>
          <cell r="E265" t="str">
            <v>RING, RETAINER - HIGH PRESSURE TURB</v>
          </cell>
          <cell r="F265" t="str">
            <v>I718</v>
          </cell>
          <cell r="G265" t="str">
            <v>Alcoa China</v>
          </cell>
          <cell r="H265">
            <v>148.38</v>
          </cell>
          <cell r="I265">
            <v>148.38</v>
          </cell>
          <cell r="J265" t="str">
            <v>Welded Ring Products</v>
          </cell>
          <cell r="K265">
            <v>128</v>
          </cell>
          <cell r="L265">
            <v>20</v>
          </cell>
          <cell r="M265">
            <v>0.2</v>
          </cell>
          <cell r="N265" t="str">
            <v>Leap-1B</v>
          </cell>
          <cell r="O265" t="str">
            <v>1</v>
          </cell>
        </row>
        <row r="266">
          <cell r="A266">
            <v>117</v>
          </cell>
          <cell r="B266" t="str">
            <v>EGAP</v>
          </cell>
          <cell r="C266" t="str">
            <v>2547M12P01</v>
          </cell>
          <cell r="D266" t="str">
            <v>2547M12P01.000R</v>
          </cell>
          <cell r="E266" t="str">
            <v>NUT, COUPLING - HPT ROTOR</v>
          </cell>
          <cell r="F266" t="str">
            <v>Inco718-PQ DM</v>
          </cell>
          <cell r="G266" t="str">
            <v>Alcoa Rochester</v>
          </cell>
          <cell r="H266">
            <v>199.72</v>
          </cell>
          <cell r="I266">
            <v>199.72</v>
          </cell>
          <cell r="J266" t="str">
            <v>Alcoa China</v>
          </cell>
          <cell r="K266">
            <v>126</v>
          </cell>
          <cell r="L266">
            <v>70</v>
          </cell>
          <cell r="M266">
            <v>0.7</v>
          </cell>
          <cell r="N266" t="str">
            <v>Leap-1B</v>
          </cell>
          <cell r="O266" t="str">
            <v>1</v>
          </cell>
        </row>
        <row r="267">
          <cell r="A267">
            <v>113</v>
          </cell>
          <cell r="B267" t="str">
            <v>XIAN/ UEC POLAND</v>
          </cell>
          <cell r="C267" t="str">
            <v>2542M81P01</v>
          </cell>
          <cell r="D267" t="str">
            <v>2542M81P01.000R</v>
          </cell>
          <cell r="E267" t="str">
            <v>SEAL, ROTATING, OIL-NUMBER 4 BEARIN</v>
          </cell>
          <cell r="F267" t="str">
            <v>15-5PH</v>
          </cell>
          <cell r="G267" t="str">
            <v>Alcoa Rochester</v>
          </cell>
          <cell r="H267">
            <v>187</v>
          </cell>
          <cell r="I267">
            <v>187</v>
          </cell>
          <cell r="J267" t="str">
            <v>GATD</v>
          </cell>
          <cell r="K267">
            <v>125</v>
          </cell>
          <cell r="L267">
            <v>30</v>
          </cell>
          <cell r="M267">
            <v>0.3</v>
          </cell>
          <cell r="N267" t="str">
            <v>Leap-1B</v>
          </cell>
          <cell r="O267" t="str">
            <v>1</v>
          </cell>
        </row>
        <row r="268">
          <cell r="A268">
            <v>136</v>
          </cell>
          <cell r="B268" t="str">
            <v>ELECTRO METHODS</v>
          </cell>
          <cell r="C268" t="str">
            <v>2461M74P01</v>
          </cell>
          <cell r="D268" t="str">
            <v>2461M74P01.000R</v>
          </cell>
          <cell r="E268" t="str">
            <v>SEAL, ROTATING, OIL-NUMBER 4 BEARIN</v>
          </cell>
          <cell r="F268" t="str">
            <v>15-5PH</v>
          </cell>
          <cell r="G268" t="str">
            <v>LARSON</v>
          </cell>
          <cell r="H268">
            <v>128</v>
          </cell>
          <cell r="I268">
            <v>128</v>
          </cell>
          <cell r="J268" t="str">
            <v>GATD</v>
          </cell>
          <cell r="K268">
            <v>125</v>
          </cell>
          <cell r="L268">
            <v>20</v>
          </cell>
          <cell r="M268">
            <v>0.2</v>
          </cell>
          <cell r="N268" t="str">
            <v>Leap-1B/ AC</v>
          </cell>
          <cell r="O268" t="str">
            <v>1</v>
          </cell>
        </row>
        <row r="269">
          <cell r="A269">
            <v>116</v>
          </cell>
          <cell r="B269" t="str">
            <v>EGAP</v>
          </cell>
          <cell r="C269" t="str">
            <v>2547M07P01</v>
          </cell>
          <cell r="D269" t="str">
            <v>2547M07P01.000R</v>
          </cell>
          <cell r="E269" t="str">
            <v>DAMPER, MIDSEAL</v>
          </cell>
          <cell r="F269" t="str">
            <v>IN750</v>
          </cell>
          <cell r="G269" t="str">
            <v>Alcoa China</v>
          </cell>
          <cell r="H269">
            <v>178.13</v>
          </cell>
          <cell r="I269">
            <v>178.13</v>
          </cell>
          <cell r="J269" t="str">
            <v>Welded Ring Products</v>
          </cell>
          <cell r="K269">
            <v>124</v>
          </cell>
          <cell r="L269">
            <v>20</v>
          </cell>
          <cell r="M269">
            <v>0.2</v>
          </cell>
          <cell r="N269" t="str">
            <v>Leap-1B</v>
          </cell>
          <cell r="O269" t="str">
            <v>1</v>
          </cell>
        </row>
        <row r="270">
          <cell r="A270">
            <v>71</v>
          </cell>
          <cell r="B270" t="str">
            <v>TERREHAUTE</v>
          </cell>
          <cell r="C270" t="str">
            <v>2609M10G01</v>
          </cell>
          <cell r="D270" t="str">
            <v>D2462M27P03</v>
          </cell>
          <cell r="E270" t="str">
            <v>Inner Baffle Fwd Baffle</v>
          </cell>
          <cell r="F270" t="str">
            <v>HS188</v>
          </cell>
          <cell r="G270" t="str">
            <v xml:space="preserve">Monroe </v>
          </cell>
          <cell r="H270">
            <v>413</v>
          </cell>
          <cell r="I270">
            <v>413</v>
          </cell>
          <cell r="J270" t="str">
            <v>Carlton Forge</v>
          </cell>
          <cell r="K270">
            <v>120</v>
          </cell>
          <cell r="L270">
            <v>60</v>
          </cell>
          <cell r="M270">
            <v>0.4</v>
          </cell>
          <cell r="N270" t="str">
            <v>LEAP A/C</v>
          </cell>
          <cell r="O270">
            <v>1</v>
          </cell>
        </row>
        <row r="271">
          <cell r="A271">
            <v>120</v>
          </cell>
          <cell r="B271" t="str">
            <v>MCMELLN</v>
          </cell>
          <cell r="C271" t="str">
            <v>2461M37P01</v>
          </cell>
          <cell r="D271" t="str">
            <v>2461M37P01.000R</v>
          </cell>
          <cell r="E271" t="str">
            <v>NUT, COUPLING HPT ROTOR</v>
          </cell>
          <cell r="F271" t="str">
            <v>I718 PQ</v>
          </cell>
          <cell r="G271" t="str">
            <v>Alcoa Rochester</v>
          </cell>
          <cell r="H271">
            <v>168</v>
          </cell>
          <cell r="I271">
            <v>168</v>
          </cell>
          <cell r="J271" t="str">
            <v>Alcoa China</v>
          </cell>
          <cell r="K271">
            <v>119</v>
          </cell>
          <cell r="L271">
            <v>80</v>
          </cell>
          <cell r="M271">
            <v>0.8</v>
          </cell>
          <cell r="N271" t="str">
            <v>Leap-1B/ AC</v>
          </cell>
          <cell r="O271">
            <v>1</v>
          </cell>
        </row>
        <row r="272">
          <cell r="A272">
            <v>4</v>
          </cell>
          <cell r="B272" t="str">
            <v/>
          </cell>
          <cell r="C272" t="str">
            <v>2463M40G01</v>
          </cell>
          <cell r="D272" t="str">
            <v>2463M40P01.000R</v>
          </cell>
          <cell r="E272" t="str">
            <v>SHROUD, IGV</v>
          </cell>
          <cell r="F272" t="str">
            <v>Al</v>
          </cell>
          <cell r="G272" t="str">
            <v>Carlton Forge</v>
          </cell>
          <cell r="H272">
            <v>161.25</v>
          </cell>
          <cell r="I272">
            <v>161.25</v>
          </cell>
          <cell r="J272" t="str">
            <v>Alcoa Fontana</v>
          </cell>
          <cell r="K272">
            <v>118</v>
          </cell>
          <cell r="L272">
            <v>30</v>
          </cell>
          <cell r="M272">
            <v>0.3</v>
          </cell>
          <cell r="N272" t="str">
            <v>LEAP A/C</v>
          </cell>
          <cell r="O272">
            <v>1</v>
          </cell>
        </row>
        <row r="273">
          <cell r="A273">
            <v>6</v>
          </cell>
          <cell r="B273" t="str">
            <v/>
          </cell>
          <cell r="C273" t="str">
            <v>2463M41P01</v>
          </cell>
          <cell r="D273" t="str">
            <v>2463M41P01.000R</v>
          </cell>
          <cell r="E273" t="str">
            <v>SHRD,CMPRSTR-S1</v>
          </cell>
          <cell r="F273" t="str">
            <v>Al</v>
          </cell>
          <cell r="G273" t="str">
            <v>Carlton Forge</v>
          </cell>
          <cell r="H273">
            <v>242.25</v>
          </cell>
          <cell r="I273">
            <v>484.5</v>
          </cell>
          <cell r="J273" t="str">
            <v>Alcoa Fontana</v>
          </cell>
          <cell r="K273">
            <v>118</v>
          </cell>
          <cell r="L273">
            <v>30</v>
          </cell>
          <cell r="M273">
            <v>0.3</v>
          </cell>
          <cell r="N273" t="str">
            <v>LEAP A/C</v>
          </cell>
          <cell r="O273">
            <v>2</v>
          </cell>
        </row>
        <row r="274">
          <cell r="A274">
            <v>7</v>
          </cell>
          <cell r="B274" t="str">
            <v/>
          </cell>
          <cell r="C274" t="str">
            <v>2463M41P02</v>
          </cell>
          <cell r="D274" t="str">
            <v>2463M41P02.000R</v>
          </cell>
          <cell r="E274" t="str">
            <v>SHRD,CMPRSTR-S1</v>
          </cell>
          <cell r="F274" t="str">
            <v>Al</v>
          </cell>
          <cell r="G274" t="str">
            <v>Carlton Forge</v>
          </cell>
          <cell r="H274">
            <v>242.25</v>
          </cell>
          <cell r="I274">
            <v>726.75</v>
          </cell>
          <cell r="J274" t="str">
            <v>Alcoa Fontana</v>
          </cell>
          <cell r="K274">
            <v>118</v>
          </cell>
          <cell r="L274">
            <v>30</v>
          </cell>
          <cell r="M274">
            <v>0.3</v>
          </cell>
          <cell r="N274" t="str">
            <v>LEAP A/C</v>
          </cell>
          <cell r="O274">
            <v>3</v>
          </cell>
        </row>
        <row r="275">
          <cell r="A275">
            <v>8</v>
          </cell>
          <cell r="B275" t="str">
            <v/>
          </cell>
          <cell r="C275" t="str">
            <v>2463M41P03</v>
          </cell>
          <cell r="D275" t="str">
            <v>2463M41P03.000R</v>
          </cell>
          <cell r="E275" t="str">
            <v>SHRD,CMPRSTR-S1</v>
          </cell>
          <cell r="F275" t="str">
            <v>Al</v>
          </cell>
          <cell r="G275" t="str">
            <v>Carlton Forge</v>
          </cell>
          <cell r="H275">
            <v>242.25</v>
          </cell>
          <cell r="I275">
            <v>484.5</v>
          </cell>
          <cell r="J275" t="str">
            <v>Alcoa Fontana</v>
          </cell>
          <cell r="K275">
            <v>118</v>
          </cell>
          <cell r="L275">
            <v>30</v>
          </cell>
          <cell r="M275">
            <v>0.3</v>
          </cell>
          <cell r="N275" t="str">
            <v>LEAP A/C</v>
          </cell>
          <cell r="O275">
            <v>2</v>
          </cell>
        </row>
        <row r="276">
          <cell r="A276">
            <v>9</v>
          </cell>
          <cell r="B276" t="str">
            <v/>
          </cell>
          <cell r="C276" t="str">
            <v>2463M41P04</v>
          </cell>
          <cell r="D276" t="str">
            <v>2463M41P04.000R</v>
          </cell>
          <cell r="E276" t="str">
            <v>SHRD,CMPRSTR-S1</v>
          </cell>
          <cell r="F276" t="str">
            <v>Al</v>
          </cell>
          <cell r="G276" t="str">
            <v>Carlton Forge</v>
          </cell>
          <cell r="H276">
            <v>242.25</v>
          </cell>
          <cell r="I276">
            <v>726.75</v>
          </cell>
          <cell r="J276" t="str">
            <v>Alcoa Fontana</v>
          </cell>
          <cell r="K276">
            <v>118</v>
          </cell>
          <cell r="L276">
            <v>30</v>
          </cell>
          <cell r="M276">
            <v>0.3</v>
          </cell>
          <cell r="N276" t="str">
            <v>LEAP A/C</v>
          </cell>
          <cell r="O276">
            <v>3</v>
          </cell>
        </row>
        <row r="277">
          <cell r="A277">
            <v>61</v>
          </cell>
          <cell r="B277" t="str">
            <v>SPACECRAFT</v>
          </cell>
          <cell r="C277" t="str">
            <v>2466M25P01</v>
          </cell>
          <cell r="D277" t="str">
            <v>2466M25P01.000W</v>
          </cell>
          <cell r="E277" t="str">
            <v>RING, RETAINER</v>
          </cell>
          <cell r="F277" t="str">
            <v>I718</v>
          </cell>
          <cell r="G277" t="str">
            <v>MATTCO</v>
          </cell>
          <cell r="H277">
            <v>141.1</v>
          </cell>
          <cell r="I277">
            <v>141.1</v>
          </cell>
          <cell r="J277" t="str">
            <v>Welded Ring Products</v>
          </cell>
          <cell r="K277">
            <v>117</v>
          </cell>
          <cell r="L277">
            <v>50</v>
          </cell>
          <cell r="M277">
            <v>0.5</v>
          </cell>
          <cell r="N277" t="str">
            <v>LEAP A/C</v>
          </cell>
          <cell r="O277">
            <v>1</v>
          </cell>
        </row>
        <row r="278">
          <cell r="A278">
            <v>107</v>
          </cell>
          <cell r="B278" t="str">
            <v>EGAP</v>
          </cell>
          <cell r="C278" t="str">
            <v>2466M97P01</v>
          </cell>
          <cell r="D278" t="str">
            <v>2466M97P01.000R</v>
          </cell>
          <cell r="E278" t="str">
            <v>DAMPER, MIDSEAL</v>
          </cell>
          <cell r="F278" t="str">
            <v>IN750</v>
          </cell>
          <cell r="G278" t="str">
            <v>Alcoa China</v>
          </cell>
          <cell r="H278">
            <v>237.5</v>
          </cell>
          <cell r="I278">
            <v>237.5</v>
          </cell>
          <cell r="J278" t="str">
            <v>Welded Ring Products</v>
          </cell>
          <cell r="K278">
            <v>117</v>
          </cell>
          <cell r="L278">
            <v>20</v>
          </cell>
          <cell r="M278">
            <v>0.2</v>
          </cell>
          <cell r="N278" t="str">
            <v>LEAP A/C</v>
          </cell>
          <cell r="O278" t="str">
            <v>1</v>
          </cell>
        </row>
        <row r="279">
          <cell r="A279">
            <v>14</v>
          </cell>
          <cell r="B279" t="str">
            <v/>
          </cell>
          <cell r="C279" t="str">
            <v>2463M43P04</v>
          </cell>
          <cell r="D279" t="str">
            <v>2463M43P04.000R</v>
          </cell>
          <cell r="E279" t="str">
            <v>SHRD,CMSTR-S3</v>
          </cell>
          <cell r="F279" t="str">
            <v>Al</v>
          </cell>
          <cell r="G279" t="str">
            <v>Carlton Forge</v>
          </cell>
          <cell r="H279">
            <v>256.5</v>
          </cell>
          <cell r="I279">
            <v>256.5</v>
          </cell>
          <cell r="J279" t="str">
            <v>Alcoa Fontana</v>
          </cell>
          <cell r="K279">
            <v>112</v>
          </cell>
          <cell r="L279">
            <v>30</v>
          </cell>
          <cell r="M279">
            <v>0.3</v>
          </cell>
          <cell r="N279" t="str">
            <v>LEAP A/C</v>
          </cell>
          <cell r="O279">
            <v>1</v>
          </cell>
        </row>
        <row r="280">
          <cell r="A280">
            <v>131</v>
          </cell>
          <cell r="B280" t="str">
            <v>STEEL TOOL</v>
          </cell>
          <cell r="C280" t="str">
            <v>2552M31P01</v>
          </cell>
          <cell r="D280" t="str">
            <v>2552M31P01.000R</v>
          </cell>
          <cell r="E280" t="str">
            <v>SHROUD, COMPRESSOR STATOR- STAGE 1</v>
          </cell>
          <cell r="F280" t="str">
            <v>AL 2219</v>
          </cell>
          <cell r="G280" t="str">
            <v>BAR</v>
          </cell>
          <cell r="H280">
            <v>143.41</v>
          </cell>
          <cell r="I280">
            <v>286.82</v>
          </cell>
          <cell r="J280" t="str">
            <v>Alcoa Fontana</v>
          </cell>
          <cell r="K280">
            <v>112</v>
          </cell>
          <cell r="L280">
            <v>30</v>
          </cell>
          <cell r="M280">
            <v>0.3</v>
          </cell>
          <cell r="N280" t="str">
            <v>Leap-1B</v>
          </cell>
          <cell r="O280">
            <v>2</v>
          </cell>
        </row>
        <row r="281">
          <cell r="A281">
            <v>10</v>
          </cell>
          <cell r="B281" t="str">
            <v/>
          </cell>
          <cell r="C281" t="str">
            <v>2463M42P05</v>
          </cell>
          <cell r="D281" t="str">
            <v>2463M42P05.000R</v>
          </cell>
          <cell r="E281" t="str">
            <v>SHRD,CMSTR-S2</v>
          </cell>
          <cell r="F281" t="str">
            <v>Al</v>
          </cell>
          <cell r="G281" t="str">
            <v>Carlton Forge</v>
          </cell>
          <cell r="H281">
            <v>295</v>
          </cell>
          <cell r="I281">
            <v>590</v>
          </cell>
          <cell r="J281" t="str">
            <v>Alcoa Fontana</v>
          </cell>
          <cell r="K281">
            <v>111</v>
          </cell>
          <cell r="L281">
            <v>30</v>
          </cell>
          <cell r="M281">
            <v>0.3</v>
          </cell>
          <cell r="N281" t="str">
            <v>LEAP A/C</v>
          </cell>
          <cell r="O281">
            <v>2</v>
          </cell>
        </row>
        <row r="282">
          <cell r="A282">
            <v>11</v>
          </cell>
          <cell r="B282" t="str">
            <v/>
          </cell>
          <cell r="C282" t="str">
            <v>2463M42P06</v>
          </cell>
          <cell r="D282" t="str">
            <v>2463M42P06.000R</v>
          </cell>
          <cell r="E282" t="str">
            <v>SHRD,CMSTR-S2</v>
          </cell>
          <cell r="F282" t="str">
            <v>Al</v>
          </cell>
          <cell r="G282" t="str">
            <v>Carlton Forge</v>
          </cell>
          <cell r="H282">
            <v>295</v>
          </cell>
          <cell r="I282">
            <v>885</v>
          </cell>
          <cell r="J282" t="str">
            <v>Alcoa Fontana</v>
          </cell>
          <cell r="K282">
            <v>111</v>
          </cell>
          <cell r="L282">
            <v>30</v>
          </cell>
          <cell r="M282">
            <v>0.3</v>
          </cell>
          <cell r="N282" t="str">
            <v>LEAP A/C</v>
          </cell>
          <cell r="O282">
            <v>3</v>
          </cell>
        </row>
        <row r="283">
          <cell r="A283">
            <v>12</v>
          </cell>
          <cell r="B283" t="str">
            <v/>
          </cell>
          <cell r="C283" t="str">
            <v>2463M42P07</v>
          </cell>
          <cell r="D283" t="str">
            <v>2463M42P07.000R</v>
          </cell>
          <cell r="E283" t="str">
            <v>SHRD,CMSTR-S2</v>
          </cell>
          <cell r="F283" t="str">
            <v>Al</v>
          </cell>
          <cell r="G283" t="str">
            <v>Carlton Forge</v>
          </cell>
          <cell r="H283">
            <v>295</v>
          </cell>
          <cell r="I283">
            <v>590</v>
          </cell>
          <cell r="J283" t="str">
            <v>Alcoa Fontana</v>
          </cell>
          <cell r="K283">
            <v>111</v>
          </cell>
          <cell r="L283">
            <v>30</v>
          </cell>
          <cell r="M283">
            <v>0.3</v>
          </cell>
          <cell r="N283" t="str">
            <v>LEAP A/C</v>
          </cell>
          <cell r="O283">
            <v>2</v>
          </cell>
        </row>
        <row r="284">
          <cell r="A284">
            <v>13</v>
          </cell>
          <cell r="B284" t="str">
            <v/>
          </cell>
          <cell r="C284" t="str">
            <v>2463M42P08</v>
          </cell>
          <cell r="D284" t="str">
            <v>2463M42P08.000R</v>
          </cell>
          <cell r="E284" t="str">
            <v>SHRD,CMSTR-S2</v>
          </cell>
          <cell r="F284" t="str">
            <v>Al</v>
          </cell>
          <cell r="G284" t="str">
            <v>Carlton Forge</v>
          </cell>
          <cell r="H284">
            <v>295</v>
          </cell>
          <cell r="I284">
            <v>885</v>
          </cell>
          <cell r="J284" t="str">
            <v>Alcoa Fontana</v>
          </cell>
          <cell r="K284">
            <v>111</v>
          </cell>
          <cell r="L284">
            <v>30</v>
          </cell>
          <cell r="M284">
            <v>0.3</v>
          </cell>
          <cell r="N284" t="str">
            <v>LEAP A/C</v>
          </cell>
          <cell r="O284">
            <v>3</v>
          </cell>
        </row>
        <row r="285">
          <cell r="A285">
            <v>161</v>
          </cell>
          <cell r="B285" t="str">
            <v>MCMELLON</v>
          </cell>
          <cell r="C285" t="str">
            <v>2469M73G01</v>
          </cell>
          <cell r="D285" t="str">
            <v>2469M73P01.002R</v>
          </cell>
          <cell r="E285" t="str">
            <v>NUT, LOCKING - NUMBER 3 BEARINGS</v>
          </cell>
          <cell r="F285" t="str">
            <v>410 Stainless</v>
          </cell>
          <cell r="G285" t="str">
            <v>BAR</v>
          </cell>
          <cell r="H285">
            <v>139.93</v>
          </cell>
          <cell r="I285">
            <v>139.93</v>
          </cell>
          <cell r="J285" t="str">
            <v>GATD</v>
          </cell>
          <cell r="K285">
            <v>110.471</v>
          </cell>
          <cell r="L285">
            <v>50</v>
          </cell>
          <cell r="M285">
            <v>0.5</v>
          </cell>
          <cell r="N285" t="str">
            <v>LEAP A/C</v>
          </cell>
          <cell r="O285">
            <v>1</v>
          </cell>
        </row>
        <row r="286">
          <cell r="A286">
            <v>106</v>
          </cell>
          <cell r="B286" t="str">
            <v>EGAP</v>
          </cell>
          <cell r="C286" t="str">
            <v>2461M34P01</v>
          </cell>
          <cell r="D286" t="str">
            <v>2461M34P01.000R</v>
          </cell>
          <cell r="E286" t="str">
            <v>DAMPER, AFT</v>
          </cell>
          <cell r="F286" t="str">
            <v>IN750</v>
          </cell>
          <cell r="G286" t="str">
            <v>Alcoa China</v>
          </cell>
          <cell r="H286">
            <v>231.17</v>
          </cell>
          <cell r="I286">
            <v>231.17</v>
          </cell>
          <cell r="J286" t="str">
            <v>Welded Ring Products</v>
          </cell>
          <cell r="K286">
            <v>110</v>
          </cell>
          <cell r="L286">
            <v>20</v>
          </cell>
          <cell r="M286">
            <v>0.2</v>
          </cell>
          <cell r="N286" t="str">
            <v>Leap-1B/ AC</v>
          </cell>
          <cell r="O286" t="str">
            <v>1</v>
          </cell>
        </row>
        <row r="287">
          <cell r="A287">
            <v>97</v>
          </cell>
          <cell r="B287" t="str">
            <v>EGAP</v>
          </cell>
          <cell r="C287" t="str">
            <v>2468M49P01</v>
          </cell>
          <cell r="D287" t="str">
            <v>2468M49P01.000R</v>
          </cell>
          <cell r="E287" t="str">
            <v>NUT, LOCKING</v>
          </cell>
          <cell r="F287" t="str">
            <v>I718</v>
          </cell>
          <cell r="G287" t="str">
            <v>Alcoa Rochester</v>
          </cell>
          <cell r="H287">
            <v>316</v>
          </cell>
          <cell r="I287">
            <v>316</v>
          </cell>
          <cell r="J287" t="str">
            <v>Alcoa China</v>
          </cell>
          <cell r="K287">
            <v>109</v>
          </cell>
          <cell r="L287">
            <v>80</v>
          </cell>
          <cell r="M287">
            <v>0.8</v>
          </cell>
          <cell r="N287" t="str">
            <v>LEAP A/C</v>
          </cell>
          <cell r="O287" t="str">
            <v>1</v>
          </cell>
        </row>
        <row r="288">
          <cell r="A288">
            <v>5</v>
          </cell>
          <cell r="B288" t="str">
            <v/>
          </cell>
          <cell r="C288" t="str">
            <v>2463M40G01</v>
          </cell>
          <cell r="D288" t="str">
            <v>2463M40P02.000R</v>
          </cell>
          <cell r="E288" t="str">
            <v>SHROUD, IGV</v>
          </cell>
          <cell r="F288" t="str">
            <v>Al</v>
          </cell>
          <cell r="G288" t="str">
            <v>Carlton Forge</v>
          </cell>
          <cell r="H288">
            <v>317</v>
          </cell>
          <cell r="I288">
            <v>317</v>
          </cell>
          <cell r="J288" t="str">
            <v>GATD</v>
          </cell>
          <cell r="K288">
            <v>108.41800000000001</v>
          </cell>
          <cell r="L288">
            <v>70</v>
          </cell>
          <cell r="M288">
            <v>0.7</v>
          </cell>
          <cell r="N288" t="str">
            <v>LEAP A/C</v>
          </cell>
          <cell r="O288">
            <v>1</v>
          </cell>
        </row>
        <row r="289">
          <cell r="A289">
            <v>15</v>
          </cell>
          <cell r="B289" t="str">
            <v/>
          </cell>
          <cell r="C289" t="str">
            <v>2463M43P05</v>
          </cell>
          <cell r="D289" t="str">
            <v>2463M43P05.000R</v>
          </cell>
          <cell r="E289" t="str">
            <v>SHRD,CMSTR-S3</v>
          </cell>
          <cell r="F289" t="str">
            <v>Al</v>
          </cell>
          <cell r="G289" t="str">
            <v>Carlton Forge</v>
          </cell>
          <cell r="H289">
            <v>256.5</v>
          </cell>
          <cell r="I289">
            <v>1282.5</v>
          </cell>
          <cell r="J289" t="str">
            <v>Alcoa Fontana</v>
          </cell>
          <cell r="K289">
            <v>108</v>
          </cell>
          <cell r="L289">
            <v>30</v>
          </cell>
          <cell r="M289">
            <v>0.3</v>
          </cell>
          <cell r="N289" t="str">
            <v>LEAP A/C</v>
          </cell>
          <cell r="O289">
            <v>5</v>
          </cell>
        </row>
        <row r="290">
          <cell r="A290">
            <v>16</v>
          </cell>
          <cell r="B290" t="str">
            <v/>
          </cell>
          <cell r="C290" t="str">
            <v>2463M43P06</v>
          </cell>
          <cell r="D290" t="str">
            <v>2463M43P06.000R</v>
          </cell>
          <cell r="E290" t="str">
            <v>SHRD,CMSTR-S3</v>
          </cell>
          <cell r="F290" t="str">
            <v>Al</v>
          </cell>
          <cell r="G290" t="str">
            <v>Carlton Forge</v>
          </cell>
          <cell r="H290">
            <v>256.5</v>
          </cell>
          <cell r="I290">
            <v>1539</v>
          </cell>
          <cell r="J290" t="str">
            <v>Alcoa Fontana</v>
          </cell>
          <cell r="K290">
            <v>108</v>
          </cell>
          <cell r="L290">
            <v>30</v>
          </cell>
          <cell r="M290">
            <v>0.3</v>
          </cell>
          <cell r="N290" t="str">
            <v>LEAP A/C</v>
          </cell>
          <cell r="O290">
            <v>6</v>
          </cell>
        </row>
        <row r="291">
          <cell r="A291">
            <v>113</v>
          </cell>
          <cell r="B291" t="str">
            <v>XIAN/ UEC POLAND</v>
          </cell>
          <cell r="C291" t="str">
            <v>2542M81P01</v>
          </cell>
          <cell r="D291" t="str">
            <v>2542M81P01.000R</v>
          </cell>
          <cell r="E291" t="str">
            <v>SEAL, ROTATING, OIL-NUMBER 4 BEARIN</v>
          </cell>
          <cell r="F291" t="str">
            <v>15-5PH</v>
          </cell>
          <cell r="G291" t="str">
            <v>Alcoa Rochester</v>
          </cell>
          <cell r="H291">
            <v>187</v>
          </cell>
          <cell r="I291">
            <v>187</v>
          </cell>
          <cell r="J291" t="str">
            <v>Alcoa China</v>
          </cell>
          <cell r="K291">
            <v>105</v>
          </cell>
          <cell r="L291">
            <v>70</v>
          </cell>
          <cell r="M291">
            <v>0.7</v>
          </cell>
          <cell r="N291" t="str">
            <v>Leap-1B</v>
          </cell>
          <cell r="O291" t="str">
            <v>1</v>
          </cell>
        </row>
        <row r="292">
          <cell r="A292">
            <v>17</v>
          </cell>
          <cell r="B292" t="str">
            <v/>
          </cell>
          <cell r="C292" t="str">
            <v>2463M44P05</v>
          </cell>
          <cell r="D292" t="str">
            <v>2463M44P05.000R</v>
          </cell>
          <cell r="E292" t="str">
            <v>SHRD,CMSTR-S4</v>
          </cell>
          <cell r="F292" t="str">
            <v>17-4PH</v>
          </cell>
          <cell r="G292" t="str">
            <v>Carlton Forge</v>
          </cell>
          <cell r="H292">
            <v>238.75</v>
          </cell>
          <cell r="I292">
            <v>477.5</v>
          </cell>
          <cell r="J292" t="str">
            <v>GATD</v>
          </cell>
          <cell r="K292">
            <v>104</v>
          </cell>
          <cell r="L292">
            <v>70</v>
          </cell>
          <cell r="M292">
            <v>0.7</v>
          </cell>
          <cell r="N292" t="str">
            <v>LEAP A/C</v>
          </cell>
          <cell r="O292">
            <v>2</v>
          </cell>
        </row>
        <row r="293">
          <cell r="A293">
            <v>18</v>
          </cell>
          <cell r="B293" t="str">
            <v/>
          </cell>
          <cell r="C293" t="str">
            <v>2463M44P06</v>
          </cell>
          <cell r="D293" t="str">
            <v>2463M44P06.000R</v>
          </cell>
          <cell r="E293" t="str">
            <v>SHRD,CMSTR-S4</v>
          </cell>
          <cell r="F293" t="str">
            <v>17-4PH</v>
          </cell>
          <cell r="G293" t="str">
            <v>Carlton Forge</v>
          </cell>
          <cell r="H293">
            <v>238.75</v>
          </cell>
          <cell r="I293">
            <v>955</v>
          </cell>
          <cell r="J293" t="str">
            <v>GATD</v>
          </cell>
          <cell r="K293">
            <v>104</v>
          </cell>
          <cell r="L293">
            <v>70</v>
          </cell>
          <cell r="M293">
            <v>0.7</v>
          </cell>
          <cell r="N293" t="str">
            <v>LEAP A/C</v>
          </cell>
          <cell r="O293">
            <v>4</v>
          </cell>
        </row>
        <row r="294">
          <cell r="A294">
            <v>19</v>
          </cell>
          <cell r="B294" t="str">
            <v/>
          </cell>
          <cell r="C294" t="str">
            <v>2463M44P07</v>
          </cell>
          <cell r="D294" t="str">
            <v>2463M44P07.000R</v>
          </cell>
          <cell r="E294" t="str">
            <v>SHRD,CMSTR-S4</v>
          </cell>
          <cell r="F294" t="str">
            <v>17-4PH</v>
          </cell>
          <cell r="G294" t="str">
            <v>Carlton Forge</v>
          </cell>
          <cell r="H294">
            <v>238.75</v>
          </cell>
          <cell r="I294">
            <v>1193.75</v>
          </cell>
          <cell r="J294" t="str">
            <v>GATD</v>
          </cell>
          <cell r="K294">
            <v>104</v>
          </cell>
          <cell r="L294">
            <v>70</v>
          </cell>
          <cell r="M294">
            <v>0.7</v>
          </cell>
          <cell r="N294" t="str">
            <v>LEAP A/C</v>
          </cell>
          <cell r="O294">
            <v>5</v>
          </cell>
        </row>
        <row r="295">
          <cell r="A295">
            <v>20</v>
          </cell>
          <cell r="B295" t="str">
            <v/>
          </cell>
          <cell r="C295" t="str">
            <v>2463M44P08</v>
          </cell>
          <cell r="D295" t="str">
            <v>2463M44P08.000R</v>
          </cell>
          <cell r="E295" t="str">
            <v>SHRD,CMSTR-S4</v>
          </cell>
          <cell r="F295" t="str">
            <v>17-4PH</v>
          </cell>
          <cell r="G295" t="str">
            <v>Carlton Forge</v>
          </cell>
          <cell r="H295">
            <v>238.75</v>
          </cell>
          <cell r="I295">
            <v>238.75</v>
          </cell>
          <cell r="J295" t="str">
            <v>GATD</v>
          </cell>
          <cell r="K295">
            <v>104</v>
          </cell>
          <cell r="L295">
            <v>70</v>
          </cell>
          <cell r="M295">
            <v>0.7</v>
          </cell>
          <cell r="N295" t="str">
            <v>LEAP A/C</v>
          </cell>
          <cell r="O295">
            <v>1</v>
          </cell>
        </row>
        <row r="296">
          <cell r="A296">
            <v>112</v>
          </cell>
          <cell r="B296" t="str">
            <v>EGAP</v>
          </cell>
          <cell r="C296" t="str">
            <v>2542M53P01</v>
          </cell>
          <cell r="D296" t="str">
            <v>2542M53P01.000R</v>
          </cell>
          <cell r="E296" t="str">
            <v>RING, RETAINING - KEYED</v>
          </cell>
          <cell r="F296" t="str">
            <v>IN750</v>
          </cell>
          <cell r="G296" t="str">
            <v>GMTC</v>
          </cell>
          <cell r="H296">
            <v>100.71</v>
          </cell>
          <cell r="I296">
            <v>100.71</v>
          </cell>
          <cell r="J296" t="str">
            <v>Alcoa China</v>
          </cell>
          <cell r="K296">
            <v>103</v>
          </cell>
          <cell r="L296">
            <v>70</v>
          </cell>
          <cell r="M296">
            <v>0.7</v>
          </cell>
          <cell r="N296" t="str">
            <v>Leap-1B</v>
          </cell>
          <cell r="O296" t="str">
            <v>1</v>
          </cell>
        </row>
        <row r="297">
          <cell r="A297">
            <v>136</v>
          </cell>
          <cell r="B297" t="str">
            <v>ELECTRO METHODS</v>
          </cell>
          <cell r="C297" t="str">
            <v>2461M74P01</v>
          </cell>
          <cell r="D297" t="str">
            <v>2461M74P01.000R</v>
          </cell>
          <cell r="E297" t="str">
            <v>SEAL, ROTATING, OIL-NUMBER 4 BEARIN</v>
          </cell>
          <cell r="F297" t="str">
            <v>15-5PH</v>
          </cell>
          <cell r="G297" t="str">
            <v>LARSON</v>
          </cell>
          <cell r="H297">
            <v>128</v>
          </cell>
          <cell r="I297">
            <v>128</v>
          </cell>
          <cell r="J297" t="str">
            <v>Alcoa China</v>
          </cell>
          <cell r="K297">
            <v>103</v>
          </cell>
          <cell r="L297">
            <v>80</v>
          </cell>
          <cell r="M297">
            <v>0.8</v>
          </cell>
          <cell r="N297" t="str">
            <v>Leap-1B/ AC</v>
          </cell>
          <cell r="O297" t="str">
            <v>1</v>
          </cell>
        </row>
        <row r="298">
          <cell r="A298">
            <v>134</v>
          </cell>
          <cell r="B298" t="str">
            <v>STEEL TOOL</v>
          </cell>
          <cell r="C298" t="str">
            <v>2552M34P01</v>
          </cell>
          <cell r="D298" t="str">
            <v>2552M34P01.000R</v>
          </cell>
          <cell r="E298" t="str">
            <v>SHROUD, COMPRESSOR STATOR- STAGE 4</v>
          </cell>
          <cell r="F298" t="str">
            <v>17-4PH</v>
          </cell>
          <cell r="G298" t="str">
            <v>BAR</v>
          </cell>
          <cell r="H298">
            <v>222.2</v>
          </cell>
          <cell r="I298">
            <v>444.4</v>
          </cell>
          <cell r="J298" t="str">
            <v>GATD</v>
          </cell>
          <cell r="K298">
            <v>102</v>
          </cell>
          <cell r="L298">
            <v>70</v>
          </cell>
          <cell r="M298">
            <v>0.7</v>
          </cell>
          <cell r="N298" t="str">
            <v>Leap-1B</v>
          </cell>
          <cell r="O298">
            <v>2</v>
          </cell>
        </row>
        <row r="299">
          <cell r="A299">
            <v>161</v>
          </cell>
          <cell r="B299" t="str">
            <v>MCMELLON</v>
          </cell>
          <cell r="C299" t="str">
            <v>2469M73G01</v>
          </cell>
          <cell r="D299" t="str">
            <v>2469M73P01.002R</v>
          </cell>
          <cell r="E299" t="str">
            <v>NUT, LOCKING - NUMBER 3 BEARINGS</v>
          </cell>
          <cell r="F299" t="str">
            <v>410 Stainless</v>
          </cell>
          <cell r="G299" t="str">
            <v>BAR</v>
          </cell>
          <cell r="H299">
            <v>139.93</v>
          </cell>
          <cell r="I299">
            <v>139.93</v>
          </cell>
          <cell r="J299" t="str">
            <v>Alcoa China</v>
          </cell>
          <cell r="K299">
            <v>102</v>
          </cell>
          <cell r="L299">
            <v>50</v>
          </cell>
          <cell r="M299">
            <v>0.5</v>
          </cell>
          <cell r="N299" t="str">
            <v>LEAP A/C</v>
          </cell>
          <cell r="O299">
            <v>1</v>
          </cell>
        </row>
        <row r="300">
          <cell r="A300">
            <v>38</v>
          </cell>
          <cell r="B300" t="str">
            <v/>
          </cell>
          <cell r="C300" t="str">
            <v>2474M25G01</v>
          </cell>
          <cell r="D300" t="str">
            <v>2474M25G01.002R</v>
          </cell>
          <cell r="E300" t="str">
            <v>RING,ACTG,STG 1 LOWER</v>
          </cell>
          <cell r="F300" t="str">
            <v>17-4PH</v>
          </cell>
          <cell r="G300" t="str">
            <v>Alcoa Rochester</v>
          </cell>
          <cell r="H300">
            <v>143.19999999999999</v>
          </cell>
          <cell r="I300">
            <v>143.19999999999999</v>
          </cell>
          <cell r="J300" t="str">
            <v>GATD</v>
          </cell>
          <cell r="K300">
            <v>98.153000000000006</v>
          </cell>
          <cell r="L300">
            <v>40</v>
          </cell>
          <cell r="M300">
            <v>0.4</v>
          </cell>
          <cell r="N300" t="str">
            <v>LEAP A/C</v>
          </cell>
          <cell r="O300">
            <v>1</v>
          </cell>
        </row>
        <row r="301">
          <cell r="A301">
            <v>35</v>
          </cell>
          <cell r="B301" t="str">
            <v>B&amp;F</v>
          </cell>
          <cell r="C301" t="str">
            <v>2474M24G02</v>
          </cell>
          <cell r="D301" t="str">
            <v>2474M24G02.002R</v>
          </cell>
          <cell r="E301" t="str">
            <v>RING,ACTG,STG 1 UPPER</v>
          </cell>
          <cell r="F301" t="str">
            <v>17-4PH</v>
          </cell>
          <cell r="G301" t="str">
            <v xml:space="preserve">Firth </v>
          </cell>
          <cell r="H301">
            <v>135.9</v>
          </cell>
          <cell r="I301">
            <v>135.9</v>
          </cell>
          <cell r="J301" t="str">
            <v>GATD</v>
          </cell>
          <cell r="K301">
            <v>96.989000000000004</v>
          </cell>
          <cell r="L301">
            <v>40</v>
          </cell>
          <cell r="M301">
            <v>0.4</v>
          </cell>
          <cell r="N301" t="str">
            <v>LEAP A/C</v>
          </cell>
          <cell r="O301">
            <v>1</v>
          </cell>
        </row>
        <row r="302">
          <cell r="A302">
            <v>39</v>
          </cell>
          <cell r="B302" t="str">
            <v/>
          </cell>
          <cell r="C302" t="str">
            <v>2474M25G02</v>
          </cell>
          <cell r="D302" t="str">
            <v>2474M25G02.002R</v>
          </cell>
          <cell r="E302" t="str">
            <v>RING,ACTG,STG 1 LOWER</v>
          </cell>
          <cell r="F302" t="str">
            <v>17-4PH</v>
          </cell>
          <cell r="G302" t="str">
            <v>Alcoa Rochester</v>
          </cell>
          <cell r="H302">
            <v>135.9</v>
          </cell>
          <cell r="I302">
            <v>135.9</v>
          </cell>
          <cell r="J302" t="str">
            <v>GATD</v>
          </cell>
          <cell r="K302">
            <v>96.989000000000004</v>
          </cell>
          <cell r="L302">
            <v>40</v>
          </cell>
          <cell r="M302">
            <v>0.4</v>
          </cell>
          <cell r="N302" t="str">
            <v>LEAP A/C</v>
          </cell>
          <cell r="O302">
            <v>1</v>
          </cell>
        </row>
        <row r="303">
          <cell r="A303">
            <v>37</v>
          </cell>
          <cell r="B303" t="str">
            <v/>
          </cell>
          <cell r="C303" t="str">
            <v>2474M24G04</v>
          </cell>
          <cell r="D303" t="str">
            <v>2474M24G04.002R</v>
          </cell>
          <cell r="E303" t="str">
            <v>RING,ACTG,STG 1 UPPER</v>
          </cell>
          <cell r="F303" t="str">
            <v>17-4PH</v>
          </cell>
          <cell r="G303" t="str">
            <v>Alcoa Rochester</v>
          </cell>
          <cell r="H303">
            <v>134</v>
          </cell>
          <cell r="I303">
            <v>134</v>
          </cell>
          <cell r="J303" t="str">
            <v>GATD</v>
          </cell>
          <cell r="K303">
            <v>96.29</v>
          </cell>
          <cell r="L303">
            <v>40</v>
          </cell>
          <cell r="M303">
            <v>0.4</v>
          </cell>
          <cell r="N303" t="str">
            <v>LEAP A/C</v>
          </cell>
          <cell r="O303">
            <v>1</v>
          </cell>
        </row>
        <row r="304">
          <cell r="A304">
            <v>41</v>
          </cell>
          <cell r="B304" t="str">
            <v/>
          </cell>
          <cell r="C304" t="str">
            <v>2474M25G04</v>
          </cell>
          <cell r="D304" t="str">
            <v>2474M25G04.002R</v>
          </cell>
          <cell r="E304" t="str">
            <v>RING,ACTG</v>
          </cell>
          <cell r="F304" t="str">
            <v>17-4PH</v>
          </cell>
          <cell r="G304" t="str">
            <v xml:space="preserve">Firth </v>
          </cell>
          <cell r="H304">
            <v>134.69999999999999</v>
          </cell>
          <cell r="I304">
            <v>134.69999999999999</v>
          </cell>
          <cell r="J304" t="str">
            <v>GATD</v>
          </cell>
          <cell r="K304">
            <v>96.29</v>
          </cell>
          <cell r="L304">
            <v>40</v>
          </cell>
          <cell r="M304">
            <v>0.4</v>
          </cell>
          <cell r="N304" t="str">
            <v>LEAP A/C</v>
          </cell>
          <cell r="O304">
            <v>1</v>
          </cell>
        </row>
        <row r="305">
          <cell r="A305">
            <v>34</v>
          </cell>
          <cell r="B305" t="str">
            <v>B&amp;F</v>
          </cell>
          <cell r="C305" t="str">
            <v>2474M24G01</v>
          </cell>
          <cell r="D305" t="str">
            <v>2474M24G01.002R</v>
          </cell>
          <cell r="E305" t="str">
            <v>RING,ACTG,STG 1 UPPER</v>
          </cell>
          <cell r="F305" t="str">
            <v>17-4PH</v>
          </cell>
          <cell r="G305" t="str">
            <v>Firth</v>
          </cell>
          <cell r="H305">
            <v>143.19999999999999</v>
          </cell>
          <cell r="I305">
            <v>143.19999999999999</v>
          </cell>
          <cell r="J305" t="str">
            <v>GATD</v>
          </cell>
          <cell r="K305">
            <v>96.242000000000004</v>
          </cell>
          <cell r="L305">
            <v>40</v>
          </cell>
          <cell r="M305">
            <v>0.4</v>
          </cell>
          <cell r="N305" t="str">
            <v>LEAP A/C</v>
          </cell>
          <cell r="O305">
            <v>1</v>
          </cell>
        </row>
        <row r="306">
          <cell r="A306">
            <v>36</v>
          </cell>
          <cell r="B306" t="str">
            <v/>
          </cell>
          <cell r="C306" t="str">
            <v>2474M24G03</v>
          </cell>
          <cell r="D306" t="str">
            <v>2474M24G03.002R</v>
          </cell>
          <cell r="E306" t="str">
            <v>RING,ACTG,STG 1 UPPER</v>
          </cell>
          <cell r="F306" t="str">
            <v>17-4PH</v>
          </cell>
          <cell r="G306" t="str">
            <v xml:space="preserve">Firth </v>
          </cell>
          <cell r="H306">
            <v>132.80000000000001</v>
          </cell>
          <cell r="I306">
            <v>132.80000000000001</v>
          </cell>
          <cell r="J306" t="str">
            <v>GATD</v>
          </cell>
          <cell r="K306">
            <v>94.194000000000003</v>
          </cell>
          <cell r="L306">
            <v>40</v>
          </cell>
          <cell r="M306">
            <v>0.4</v>
          </cell>
          <cell r="N306" t="str">
            <v>LEAP A/C</v>
          </cell>
          <cell r="O306">
            <v>1</v>
          </cell>
        </row>
        <row r="307">
          <cell r="A307">
            <v>40</v>
          </cell>
          <cell r="B307" t="str">
            <v/>
          </cell>
          <cell r="C307" t="str">
            <v>2474M25G03</v>
          </cell>
          <cell r="D307" t="str">
            <v>2474M25G03.002R</v>
          </cell>
          <cell r="E307" t="str">
            <v>RING,ACTG</v>
          </cell>
          <cell r="F307" t="str">
            <v>17-4PH</v>
          </cell>
          <cell r="G307" t="str">
            <v xml:space="preserve">Firth </v>
          </cell>
          <cell r="H307">
            <v>132.80000000000001</v>
          </cell>
          <cell r="I307">
            <v>132.80000000000001</v>
          </cell>
          <cell r="J307" t="str">
            <v>GATD</v>
          </cell>
          <cell r="K307">
            <v>94.194000000000003</v>
          </cell>
          <cell r="L307">
            <v>40</v>
          </cell>
          <cell r="M307">
            <v>0.4</v>
          </cell>
          <cell r="N307" t="str">
            <v>LEAP A/C</v>
          </cell>
          <cell r="O307">
            <v>1</v>
          </cell>
        </row>
        <row r="308">
          <cell r="A308">
            <v>115</v>
          </cell>
          <cell r="B308" t="str">
            <v>EGAP</v>
          </cell>
          <cell r="C308" t="str">
            <v>2547M00P01</v>
          </cell>
          <cell r="D308" t="str">
            <v>2547M00P01.000W</v>
          </cell>
          <cell r="E308" t="str">
            <v>RING, RETAINER - HIGH PRESSURE TURB</v>
          </cell>
          <cell r="F308" t="str">
            <v>I718</v>
          </cell>
          <cell r="G308" t="str">
            <v>Alcoa China</v>
          </cell>
          <cell r="H308">
            <v>148.38</v>
          </cell>
          <cell r="I308">
            <v>148.38</v>
          </cell>
          <cell r="J308" t="str">
            <v>Alcoa China</v>
          </cell>
          <cell r="K308">
            <v>92</v>
          </cell>
          <cell r="L308">
            <v>80</v>
          </cell>
          <cell r="M308">
            <v>0.8</v>
          </cell>
          <cell r="N308" t="str">
            <v>Leap-1B</v>
          </cell>
          <cell r="O308" t="str">
            <v>1</v>
          </cell>
        </row>
        <row r="309">
          <cell r="A309">
            <v>61</v>
          </cell>
          <cell r="B309" t="str">
            <v>SPACECRAFT</v>
          </cell>
          <cell r="C309" t="str">
            <v>2466M25P01</v>
          </cell>
          <cell r="D309" t="str">
            <v>2466M25P01.000W</v>
          </cell>
          <cell r="E309" t="str">
            <v>RING, RETAINER</v>
          </cell>
          <cell r="F309" t="str">
            <v>I718</v>
          </cell>
          <cell r="G309" t="str">
            <v>MATTCO</v>
          </cell>
          <cell r="H309">
            <v>141.1</v>
          </cell>
          <cell r="I309">
            <v>141.1</v>
          </cell>
          <cell r="J309" t="str">
            <v>Alcoa Rochester</v>
          </cell>
          <cell r="K309">
            <v>91</v>
          </cell>
          <cell r="L309">
            <v>50</v>
          </cell>
          <cell r="M309">
            <v>0.5</v>
          </cell>
          <cell r="N309" t="str">
            <v>LEAP A/C</v>
          </cell>
          <cell r="O309">
            <v>1</v>
          </cell>
        </row>
        <row r="310">
          <cell r="A310">
            <v>116</v>
          </cell>
          <cell r="B310" t="str">
            <v>EGAP</v>
          </cell>
          <cell r="C310" t="str">
            <v>2547M07P01</v>
          </cell>
          <cell r="D310" t="str">
            <v>2547M07P01.000R</v>
          </cell>
          <cell r="E310" t="str">
            <v>DAMPER, MIDSEAL</v>
          </cell>
          <cell r="F310" t="str">
            <v>IN750</v>
          </cell>
          <cell r="G310" t="str">
            <v>Alcoa China</v>
          </cell>
          <cell r="H310">
            <v>178.13</v>
          </cell>
          <cell r="I310">
            <v>178.13</v>
          </cell>
          <cell r="J310" t="str">
            <v>Alcoa China</v>
          </cell>
          <cell r="K310">
            <v>85</v>
          </cell>
          <cell r="L310">
            <v>80</v>
          </cell>
          <cell r="M310">
            <v>0.8</v>
          </cell>
          <cell r="N310" t="str">
            <v>Leap-1B</v>
          </cell>
          <cell r="O310" t="str">
            <v>1</v>
          </cell>
        </row>
        <row r="311">
          <cell r="A311">
            <v>159</v>
          </cell>
          <cell r="B311" t="str">
            <v>EGAP</v>
          </cell>
          <cell r="C311" t="str">
            <v>2594M65P01</v>
          </cell>
          <cell r="D311" t="str">
            <v>2594M65P01.000R</v>
          </cell>
          <cell r="E311" t="str">
            <v>DAMPER, AFT HIGH PRESSURE TURBINE R</v>
          </cell>
          <cell r="F311" t="str">
            <v>X-750</v>
          </cell>
          <cell r="G311" t="str">
            <v>Alcoa China</v>
          </cell>
          <cell r="H311">
            <v>230.97</v>
          </cell>
          <cell r="I311">
            <v>230.97</v>
          </cell>
          <cell r="J311" t="str">
            <v>Wyman Mountaintop</v>
          </cell>
          <cell r="K311">
            <v>83</v>
          </cell>
          <cell r="L311">
            <v>40</v>
          </cell>
          <cell r="M311">
            <v>0.4</v>
          </cell>
          <cell r="N311" t="str">
            <v>LEAP A/C</v>
          </cell>
          <cell r="O311">
            <v>1</v>
          </cell>
        </row>
        <row r="312">
          <cell r="A312">
            <v>52</v>
          </cell>
          <cell r="B312" t="str">
            <v/>
          </cell>
          <cell r="C312" t="str">
            <v>2552M30G01</v>
          </cell>
          <cell r="D312" t="str">
            <v>2552M30G01.003R</v>
          </cell>
          <cell r="E312" t="str">
            <v>SHRD,HPC,IGV</v>
          </cell>
          <cell r="F312" t="str">
            <v>Al</v>
          </cell>
          <cell r="G312" t="str">
            <v>Carlton Forge</v>
          </cell>
          <cell r="H312">
            <v>432.33</v>
          </cell>
          <cell r="I312">
            <v>432.33</v>
          </cell>
          <cell r="J312" t="str">
            <v>GATD</v>
          </cell>
          <cell r="K312">
            <v>82.048000000000002</v>
          </cell>
          <cell r="L312">
            <v>80</v>
          </cell>
          <cell r="M312">
            <v>0.8</v>
          </cell>
          <cell r="N312" t="str">
            <v>Leap-1B</v>
          </cell>
          <cell r="O312">
            <v>1</v>
          </cell>
        </row>
        <row r="313">
          <cell r="A313">
            <v>132</v>
          </cell>
          <cell r="B313" t="str">
            <v>STEEL TOOL</v>
          </cell>
          <cell r="C313" t="str">
            <v>2552M32P01</v>
          </cell>
          <cell r="D313" t="str">
            <v>2552M32P01.000R</v>
          </cell>
          <cell r="E313" t="str">
            <v>SHROUD, COMPRESSOR STATOR- STAGE 2</v>
          </cell>
          <cell r="F313" t="str">
            <v>AL 2219</v>
          </cell>
          <cell r="G313" t="str">
            <v>BAR</v>
          </cell>
          <cell r="H313">
            <v>137.72</v>
          </cell>
          <cell r="I313">
            <v>275.44</v>
          </cell>
          <cell r="J313" t="str">
            <v>Alcoa Fontana</v>
          </cell>
          <cell r="K313">
            <v>77</v>
          </cell>
          <cell r="L313">
            <v>30</v>
          </cell>
          <cell r="M313">
            <v>0.3</v>
          </cell>
          <cell r="N313" t="str">
            <v>Leap-1B</v>
          </cell>
          <cell r="O313">
            <v>2</v>
          </cell>
        </row>
        <row r="314">
          <cell r="A314">
            <v>159</v>
          </cell>
          <cell r="B314" t="str">
            <v>EGAP</v>
          </cell>
          <cell r="C314" t="str">
            <v>2594M65P01</v>
          </cell>
          <cell r="D314" t="str">
            <v>2594M65P01.000R</v>
          </cell>
          <cell r="E314" t="str">
            <v>DAMPER, AFT HIGH PRESSURE TURBINE R</v>
          </cell>
          <cell r="F314" t="str">
            <v>X-750</v>
          </cell>
          <cell r="G314" t="str">
            <v>Alcoa China</v>
          </cell>
          <cell r="H314">
            <v>230.97</v>
          </cell>
          <cell r="I314">
            <v>230.97</v>
          </cell>
          <cell r="J314" t="str">
            <v>Alcoa China</v>
          </cell>
          <cell r="K314">
            <v>76</v>
          </cell>
          <cell r="L314">
            <v>60</v>
          </cell>
          <cell r="M314">
            <v>0.6</v>
          </cell>
          <cell r="N314" t="str">
            <v>LEAP A/C</v>
          </cell>
          <cell r="O314">
            <v>1</v>
          </cell>
        </row>
        <row r="315">
          <cell r="A315">
            <v>107</v>
          </cell>
          <cell r="B315" t="str">
            <v>EGAP</v>
          </cell>
          <cell r="C315" t="str">
            <v>2466M97P01</v>
          </cell>
          <cell r="D315" t="str">
            <v>2466M97P01.000R</v>
          </cell>
          <cell r="E315" t="str">
            <v>DAMPER, MIDSEAL</v>
          </cell>
          <cell r="F315" t="str">
            <v>IN750</v>
          </cell>
          <cell r="G315" t="str">
            <v>Alcoa China</v>
          </cell>
          <cell r="H315">
            <v>237.5</v>
          </cell>
          <cell r="I315">
            <v>237.5</v>
          </cell>
          <cell r="J315" t="str">
            <v>Alcoa China</v>
          </cell>
          <cell r="K315">
            <v>75</v>
          </cell>
          <cell r="L315">
            <v>80</v>
          </cell>
          <cell r="M315">
            <v>0.8</v>
          </cell>
          <cell r="N315" t="str">
            <v>LEAP A/C</v>
          </cell>
          <cell r="O315" t="str">
            <v>1</v>
          </cell>
        </row>
        <row r="316">
          <cell r="A316">
            <v>133</v>
          </cell>
          <cell r="B316" t="str">
            <v>STEEL TOOL</v>
          </cell>
          <cell r="C316" t="str">
            <v>2552M33P01</v>
          </cell>
          <cell r="D316" t="str">
            <v>2552M33P01.000R</v>
          </cell>
          <cell r="E316" t="str">
            <v>SHROUD, COMPRESSOR STATOR- STAGE 3</v>
          </cell>
          <cell r="F316" t="str">
            <v>AL 2219</v>
          </cell>
          <cell r="G316" t="str">
            <v>BAR</v>
          </cell>
          <cell r="H316">
            <v>119.4</v>
          </cell>
          <cell r="I316">
            <v>119.4</v>
          </cell>
          <cell r="J316" t="str">
            <v>Alcoa Fontana</v>
          </cell>
          <cell r="K316">
            <v>75</v>
          </cell>
          <cell r="L316">
            <v>30</v>
          </cell>
          <cell r="M316">
            <v>0.3</v>
          </cell>
          <cell r="N316" t="str">
            <v>Leap-1B</v>
          </cell>
          <cell r="O316">
            <v>1</v>
          </cell>
        </row>
        <row r="317">
          <cell r="A317">
            <v>2</v>
          </cell>
          <cell r="B317" t="str">
            <v/>
          </cell>
          <cell r="C317" t="str">
            <v>2462M89G01</v>
          </cell>
          <cell r="D317" t="str">
            <v>2462M89G01.002R</v>
          </cell>
          <cell r="E317" t="str">
            <v>RING,ACTG</v>
          </cell>
          <cell r="F317" t="str">
            <v>17-4PH</v>
          </cell>
          <cell r="G317" t="str">
            <v>Alcoa Rochester</v>
          </cell>
          <cell r="H317">
            <v>148.9</v>
          </cell>
          <cell r="I317">
            <v>148.9</v>
          </cell>
          <cell r="J317" t="str">
            <v>Alcoa China</v>
          </cell>
          <cell r="K317">
            <v>66</v>
          </cell>
          <cell r="L317">
            <v>30</v>
          </cell>
          <cell r="M317">
            <v>0.3</v>
          </cell>
          <cell r="N317" t="str">
            <v>LEAP A/C</v>
          </cell>
          <cell r="O317">
            <v>1</v>
          </cell>
        </row>
        <row r="318">
          <cell r="A318">
            <v>3</v>
          </cell>
          <cell r="B318" t="str">
            <v/>
          </cell>
          <cell r="C318" t="str">
            <v>2462M90G01</v>
          </cell>
          <cell r="D318" t="str">
            <v>2462M90G01.002R</v>
          </cell>
          <cell r="E318" t="str">
            <v>IGVRING LOWER</v>
          </cell>
          <cell r="F318" t="str">
            <v>17-4PH</v>
          </cell>
          <cell r="G318" t="str">
            <v>Alcoa Rochester</v>
          </cell>
          <cell r="H318">
            <v>143.19999999999999</v>
          </cell>
          <cell r="I318">
            <v>143.19999999999999</v>
          </cell>
          <cell r="J318" t="str">
            <v>Alcoa China</v>
          </cell>
          <cell r="K318">
            <v>66</v>
          </cell>
          <cell r="L318">
            <v>30</v>
          </cell>
          <cell r="M318">
            <v>0.3</v>
          </cell>
          <cell r="N318" t="str">
            <v>LEAP A/C</v>
          </cell>
          <cell r="O318">
            <v>1</v>
          </cell>
        </row>
        <row r="319">
          <cell r="A319">
            <v>106</v>
          </cell>
          <cell r="B319" t="str">
            <v>EGAP</v>
          </cell>
          <cell r="C319" t="str">
            <v>2461M34P01</v>
          </cell>
          <cell r="D319" t="str">
            <v>2461M34P01.000R</v>
          </cell>
          <cell r="E319" t="str">
            <v>DAMPER, AFT</v>
          </cell>
          <cell r="F319" t="str">
            <v>IN750</v>
          </cell>
          <cell r="G319" t="str">
            <v>Alcoa China</v>
          </cell>
          <cell r="H319">
            <v>231.17</v>
          </cell>
          <cell r="I319">
            <v>231.17</v>
          </cell>
          <cell r="J319" t="str">
            <v>Alcoa China</v>
          </cell>
          <cell r="K319">
            <v>65</v>
          </cell>
          <cell r="L319">
            <v>80</v>
          </cell>
          <cell r="M319">
            <v>0.8</v>
          </cell>
          <cell r="N319" t="str">
            <v>Leap-1B/ AC</v>
          </cell>
          <cell r="O319" t="str">
            <v>1</v>
          </cell>
        </row>
        <row r="320">
          <cell r="A320">
            <v>131</v>
          </cell>
          <cell r="B320" t="str">
            <v>STEEL TOOL</v>
          </cell>
          <cell r="C320" t="str">
            <v>2552M31P01</v>
          </cell>
          <cell r="D320" t="str">
            <v>2552M31P01.000R</v>
          </cell>
          <cell r="E320" t="str">
            <v>SHROUD, COMPRESSOR STATOR- STAGE 1</v>
          </cell>
          <cell r="F320" t="str">
            <v>AL 2219</v>
          </cell>
          <cell r="G320" t="str">
            <v>BAR</v>
          </cell>
          <cell r="H320">
            <v>143.41</v>
          </cell>
          <cell r="I320">
            <v>286.82</v>
          </cell>
          <cell r="J320" t="str">
            <v>GATD</v>
          </cell>
          <cell r="K320">
            <v>59</v>
          </cell>
          <cell r="L320">
            <v>70</v>
          </cell>
          <cell r="M320">
            <v>0.7</v>
          </cell>
          <cell r="N320" t="str">
            <v>Leap-1B</v>
          </cell>
          <cell r="O320">
            <v>2</v>
          </cell>
        </row>
        <row r="321">
          <cell r="A321">
            <v>160</v>
          </cell>
          <cell r="B321" t="str">
            <v>WHITCRAFT</v>
          </cell>
          <cell r="C321" t="str">
            <v>2545M03P01</v>
          </cell>
          <cell r="D321" t="str">
            <v>2545M03P01.000R</v>
          </cell>
          <cell r="E321" t="str">
            <v>SCREEN, WINDAGE- NUMBER 4R BEARING</v>
          </cell>
          <cell r="F321" t="str">
            <v>17-4PH</v>
          </cell>
          <cell r="G321" t="str">
            <v>BAR</v>
          </cell>
          <cell r="H321">
            <v>125.65</v>
          </cell>
          <cell r="I321">
            <v>125.65</v>
          </cell>
          <cell r="J321" t="str">
            <v>GATD</v>
          </cell>
          <cell r="K321">
            <v>55</v>
          </cell>
          <cell r="L321">
            <v>50</v>
          </cell>
          <cell r="M321">
            <v>0.5</v>
          </cell>
          <cell r="N321" t="str">
            <v>Leap-1B/ AC</v>
          </cell>
          <cell r="O321">
            <v>1</v>
          </cell>
        </row>
        <row r="322">
          <cell r="A322">
            <v>160</v>
          </cell>
          <cell r="B322" t="str">
            <v>WHITCRAFT</v>
          </cell>
          <cell r="C322" t="str">
            <v>2545M03P01</v>
          </cell>
          <cell r="D322" t="str">
            <v>2545M03P01.000R</v>
          </cell>
          <cell r="E322" t="str">
            <v>SCREEN, WINDAGE- NUMBER 4R BEARING</v>
          </cell>
          <cell r="F322" t="str">
            <v>17-4PH</v>
          </cell>
          <cell r="G322" t="str">
            <v>BAR</v>
          </cell>
          <cell r="H322">
            <v>125.65</v>
          </cell>
          <cell r="I322">
            <v>125.65</v>
          </cell>
          <cell r="J322" t="str">
            <v>Alcoa China</v>
          </cell>
          <cell r="K322">
            <v>53</v>
          </cell>
          <cell r="L322">
            <v>50</v>
          </cell>
          <cell r="M322">
            <v>0.5</v>
          </cell>
          <cell r="N322" t="str">
            <v>Leap-1B/ AC</v>
          </cell>
          <cell r="O322">
            <v>1</v>
          </cell>
        </row>
        <row r="323">
          <cell r="A323">
            <v>108</v>
          </cell>
          <cell r="B323" t="str">
            <v>EGAP/MCMELLON</v>
          </cell>
          <cell r="C323" t="str">
            <v>2469M75P01</v>
          </cell>
          <cell r="D323" t="str">
            <v>2469M75P01.000R</v>
          </cell>
          <cell r="E323" t="str">
            <v>NUT, ROUND, OUTER - BALL BEARING NU</v>
          </cell>
          <cell r="F323" t="str">
            <v>4340</v>
          </cell>
          <cell r="G323" t="str">
            <v>GMTC</v>
          </cell>
          <cell r="H323">
            <v>44.59</v>
          </cell>
          <cell r="I323">
            <v>44.59</v>
          </cell>
          <cell r="J323" t="str">
            <v>GATD</v>
          </cell>
          <cell r="K323">
            <v>52</v>
          </cell>
          <cell r="L323">
            <v>30</v>
          </cell>
          <cell r="M323">
            <v>0.3</v>
          </cell>
          <cell r="N323" t="str">
            <v>LEAP A/C</v>
          </cell>
          <cell r="O323" t="str">
            <v>1</v>
          </cell>
        </row>
        <row r="324">
          <cell r="A324">
            <v>132</v>
          </cell>
          <cell r="B324" t="str">
            <v>STEEL TOOL</v>
          </cell>
          <cell r="C324" t="str">
            <v>2552M32P01</v>
          </cell>
          <cell r="D324" t="str">
            <v>2552M32P01.000R</v>
          </cell>
          <cell r="E324" t="str">
            <v>SHROUD, COMPRESSOR STATOR- STAGE 2</v>
          </cell>
          <cell r="F324" t="str">
            <v>AL 2219</v>
          </cell>
          <cell r="G324" t="str">
            <v>BAR</v>
          </cell>
          <cell r="H324">
            <v>137.72</v>
          </cell>
          <cell r="I324">
            <v>275.44</v>
          </cell>
          <cell r="J324" t="str">
            <v>GATD</v>
          </cell>
          <cell r="K324">
            <v>51</v>
          </cell>
          <cell r="L324">
            <v>70</v>
          </cell>
          <cell r="M324">
            <v>0.7</v>
          </cell>
          <cell r="N324" t="str">
            <v>Leap-1B</v>
          </cell>
          <cell r="O324">
            <v>2</v>
          </cell>
        </row>
        <row r="325">
          <cell r="A325">
            <v>6</v>
          </cell>
          <cell r="B325" t="str">
            <v/>
          </cell>
          <cell r="C325" t="str">
            <v>2463M41P01</v>
          </cell>
          <cell r="D325" t="str">
            <v>2463M41P01.000R</v>
          </cell>
          <cell r="E325" t="str">
            <v>SHRD,CMPRSTR-S1</v>
          </cell>
          <cell r="F325" t="str">
            <v>Al</v>
          </cell>
          <cell r="G325" t="str">
            <v>Carlton Forge</v>
          </cell>
          <cell r="H325">
            <v>242.25</v>
          </cell>
          <cell r="I325">
            <v>484.5</v>
          </cell>
          <cell r="J325" t="str">
            <v>GATD</v>
          </cell>
          <cell r="K325">
            <v>50</v>
          </cell>
          <cell r="L325">
            <v>70</v>
          </cell>
          <cell r="M325">
            <v>0.7</v>
          </cell>
          <cell r="N325" t="str">
            <v>LEAP A/C</v>
          </cell>
          <cell r="O325">
            <v>2</v>
          </cell>
        </row>
        <row r="326">
          <cell r="A326">
            <v>7</v>
          </cell>
          <cell r="B326" t="str">
            <v/>
          </cell>
          <cell r="C326" t="str">
            <v>2463M41P02</v>
          </cell>
          <cell r="D326" t="str">
            <v>2463M41P02.000R</v>
          </cell>
          <cell r="E326" t="str">
            <v>SHRD,CMPRSTR-S1</v>
          </cell>
          <cell r="F326" t="str">
            <v>Al</v>
          </cell>
          <cell r="G326" t="str">
            <v>Carlton Forge</v>
          </cell>
          <cell r="H326">
            <v>242.25</v>
          </cell>
          <cell r="I326">
            <v>726.75</v>
          </cell>
          <cell r="J326" t="str">
            <v>GATD</v>
          </cell>
          <cell r="K326">
            <v>50</v>
          </cell>
          <cell r="L326">
            <v>70</v>
          </cell>
          <cell r="M326">
            <v>0.7</v>
          </cell>
          <cell r="N326" t="str">
            <v>LEAP A/C</v>
          </cell>
          <cell r="O326">
            <v>3</v>
          </cell>
        </row>
        <row r="327">
          <cell r="A327">
            <v>8</v>
          </cell>
          <cell r="B327" t="str">
            <v/>
          </cell>
          <cell r="C327" t="str">
            <v>2463M41P03</v>
          </cell>
          <cell r="D327" t="str">
            <v>2463M41P03.000R</v>
          </cell>
          <cell r="E327" t="str">
            <v>SHRD,CMPRSTR-S1</v>
          </cell>
          <cell r="F327" t="str">
            <v>Al</v>
          </cell>
          <cell r="G327" t="str">
            <v>Carlton Forge</v>
          </cell>
          <cell r="H327">
            <v>242.25</v>
          </cell>
          <cell r="I327">
            <v>484.5</v>
          </cell>
          <cell r="J327" t="str">
            <v>GATD</v>
          </cell>
          <cell r="K327">
            <v>50</v>
          </cell>
          <cell r="L327">
            <v>70</v>
          </cell>
          <cell r="M327">
            <v>0.7</v>
          </cell>
          <cell r="N327" t="str">
            <v>LEAP A/C</v>
          </cell>
          <cell r="O327">
            <v>2</v>
          </cell>
        </row>
        <row r="328">
          <cell r="A328">
            <v>9</v>
          </cell>
          <cell r="B328" t="str">
            <v/>
          </cell>
          <cell r="C328" t="str">
            <v>2463M41P04</v>
          </cell>
          <cell r="D328" t="str">
            <v>2463M41P04.000R</v>
          </cell>
          <cell r="E328" t="str">
            <v>SHRD,CMPRSTR-S1</v>
          </cell>
          <cell r="F328" t="str">
            <v>Al</v>
          </cell>
          <cell r="G328" t="str">
            <v>Carlton Forge</v>
          </cell>
          <cell r="H328">
            <v>242.25</v>
          </cell>
          <cell r="I328">
            <v>726.75</v>
          </cell>
          <cell r="J328" t="str">
            <v>GATD</v>
          </cell>
          <cell r="K328">
            <v>50</v>
          </cell>
          <cell r="L328">
            <v>70</v>
          </cell>
          <cell r="M328">
            <v>0.7</v>
          </cell>
          <cell r="N328" t="str">
            <v>LEAP A/C</v>
          </cell>
          <cell r="O328">
            <v>3</v>
          </cell>
        </row>
        <row r="329">
          <cell r="A329">
            <v>10</v>
          </cell>
          <cell r="B329" t="str">
            <v/>
          </cell>
          <cell r="C329" t="str">
            <v>2463M42P05</v>
          </cell>
          <cell r="D329" t="str">
            <v>2463M42P05.000R</v>
          </cell>
          <cell r="E329" t="str">
            <v>SHRD,CMSTR-S2</v>
          </cell>
          <cell r="F329" t="str">
            <v>Al</v>
          </cell>
          <cell r="G329" t="str">
            <v>Carlton Forge</v>
          </cell>
          <cell r="H329">
            <v>295</v>
          </cell>
          <cell r="I329">
            <v>590</v>
          </cell>
          <cell r="J329" t="str">
            <v>GATD</v>
          </cell>
          <cell r="K329">
            <v>50</v>
          </cell>
          <cell r="L329">
            <v>70</v>
          </cell>
          <cell r="M329">
            <v>0.7</v>
          </cell>
          <cell r="N329" t="str">
            <v>LEAP A/C</v>
          </cell>
          <cell r="O329">
            <v>2</v>
          </cell>
        </row>
        <row r="330">
          <cell r="A330">
            <v>11</v>
          </cell>
          <cell r="B330" t="str">
            <v/>
          </cell>
          <cell r="C330" t="str">
            <v>2463M42P06</v>
          </cell>
          <cell r="D330" t="str">
            <v>2463M42P06.000R</v>
          </cell>
          <cell r="E330" t="str">
            <v>SHRD,CMSTR-S2</v>
          </cell>
          <cell r="F330" t="str">
            <v>Al</v>
          </cell>
          <cell r="G330" t="str">
            <v>Carlton Forge</v>
          </cell>
          <cell r="H330">
            <v>295</v>
          </cell>
          <cell r="I330">
            <v>885</v>
          </cell>
          <cell r="J330" t="str">
            <v>GATD</v>
          </cell>
          <cell r="K330">
            <v>50</v>
          </cell>
          <cell r="L330">
            <v>70</v>
          </cell>
          <cell r="M330">
            <v>0.7</v>
          </cell>
          <cell r="N330" t="str">
            <v>LEAP A/C</v>
          </cell>
          <cell r="O330">
            <v>3</v>
          </cell>
        </row>
        <row r="331">
          <cell r="A331">
            <v>12</v>
          </cell>
          <cell r="B331" t="str">
            <v/>
          </cell>
          <cell r="C331" t="str">
            <v>2463M42P07</v>
          </cell>
          <cell r="D331" t="str">
            <v>2463M42P07.000R</v>
          </cell>
          <cell r="E331" t="str">
            <v>SHRD,CMSTR-S2</v>
          </cell>
          <cell r="F331" t="str">
            <v>Al</v>
          </cell>
          <cell r="G331" t="str">
            <v>Carlton Forge</v>
          </cell>
          <cell r="H331">
            <v>295</v>
          </cell>
          <cell r="I331">
            <v>590</v>
          </cell>
          <cell r="J331" t="str">
            <v>GATD</v>
          </cell>
          <cell r="K331">
            <v>50</v>
          </cell>
          <cell r="L331">
            <v>70</v>
          </cell>
          <cell r="M331">
            <v>0.7</v>
          </cell>
          <cell r="N331" t="str">
            <v>LEAP A/C</v>
          </cell>
          <cell r="O331">
            <v>2</v>
          </cell>
        </row>
        <row r="332">
          <cell r="A332">
            <v>13</v>
          </cell>
          <cell r="B332" t="str">
            <v/>
          </cell>
          <cell r="C332" t="str">
            <v>2463M42P08</v>
          </cell>
          <cell r="D332" t="str">
            <v>2463M42P08.000R</v>
          </cell>
          <cell r="E332" t="str">
            <v>SHRD,CMSTR-S2</v>
          </cell>
          <cell r="F332" t="str">
            <v>Al</v>
          </cell>
          <cell r="G332" t="str">
            <v>Carlton Forge</v>
          </cell>
          <cell r="H332">
            <v>295</v>
          </cell>
          <cell r="I332">
            <v>885</v>
          </cell>
          <cell r="J332" t="str">
            <v>GATD</v>
          </cell>
          <cell r="K332">
            <v>50</v>
          </cell>
          <cell r="L332">
            <v>70</v>
          </cell>
          <cell r="M332">
            <v>0.7</v>
          </cell>
          <cell r="N332" t="str">
            <v>LEAP A/C</v>
          </cell>
          <cell r="O332">
            <v>3</v>
          </cell>
        </row>
        <row r="333">
          <cell r="A333">
            <v>111</v>
          </cell>
          <cell r="B333" t="str">
            <v>EGAP</v>
          </cell>
          <cell r="C333" t="str">
            <v>2542M43P01</v>
          </cell>
          <cell r="D333" t="str">
            <v>2542M43P01.000R</v>
          </cell>
          <cell r="E333" t="str">
            <v>NUT PLAIN, ROUND -NUMBER 3 BALL BEA</v>
          </cell>
          <cell r="F333" t="str">
            <v>4340</v>
          </cell>
          <cell r="G333" t="str">
            <v>GMTC</v>
          </cell>
          <cell r="H333">
            <v>56.52</v>
          </cell>
          <cell r="I333">
            <v>56.52</v>
          </cell>
          <cell r="J333" t="str">
            <v>GATD</v>
          </cell>
          <cell r="K333">
            <v>49.978000000000002</v>
          </cell>
          <cell r="L333">
            <v>30</v>
          </cell>
          <cell r="M333">
            <v>0.3</v>
          </cell>
          <cell r="N333" t="str">
            <v>Leap-1B</v>
          </cell>
          <cell r="O333" t="str">
            <v>1</v>
          </cell>
        </row>
        <row r="334">
          <cell r="A334">
            <v>14</v>
          </cell>
          <cell r="B334" t="str">
            <v/>
          </cell>
          <cell r="C334" t="str">
            <v>2463M43P04</v>
          </cell>
          <cell r="D334" t="str">
            <v>2463M43P04.000R</v>
          </cell>
          <cell r="E334" t="str">
            <v>SHRD,CMSTR-S3</v>
          </cell>
          <cell r="F334" t="str">
            <v>Al</v>
          </cell>
          <cell r="G334" t="str">
            <v>Carlton Forge</v>
          </cell>
          <cell r="H334">
            <v>256.5</v>
          </cell>
          <cell r="I334">
            <v>256.5</v>
          </cell>
          <cell r="J334" t="str">
            <v>GATD</v>
          </cell>
          <cell r="K334">
            <v>49</v>
          </cell>
          <cell r="L334">
            <v>70</v>
          </cell>
          <cell r="M334">
            <v>0.7</v>
          </cell>
          <cell r="N334" t="str">
            <v>LEAP A/C</v>
          </cell>
          <cell r="O334">
            <v>1</v>
          </cell>
        </row>
        <row r="335">
          <cell r="A335">
            <v>15</v>
          </cell>
          <cell r="B335" t="str">
            <v/>
          </cell>
          <cell r="C335" t="str">
            <v>2463M43P05</v>
          </cell>
          <cell r="D335" t="str">
            <v>2463M43P05.000R</v>
          </cell>
          <cell r="E335" t="str">
            <v>SHRD,CMSTR-S3</v>
          </cell>
          <cell r="F335" t="str">
            <v>Al</v>
          </cell>
          <cell r="G335" t="str">
            <v>Carlton Forge</v>
          </cell>
          <cell r="H335">
            <v>256.5</v>
          </cell>
          <cell r="I335">
            <v>1282.5</v>
          </cell>
          <cell r="J335" t="str">
            <v>GATD</v>
          </cell>
          <cell r="K335">
            <v>49</v>
          </cell>
          <cell r="L335">
            <v>70</v>
          </cell>
          <cell r="M335">
            <v>0.7</v>
          </cell>
          <cell r="N335" t="str">
            <v>LEAP A/C</v>
          </cell>
          <cell r="O335">
            <v>5</v>
          </cell>
        </row>
        <row r="336">
          <cell r="A336">
            <v>16</v>
          </cell>
          <cell r="B336" t="str">
            <v/>
          </cell>
          <cell r="C336" t="str">
            <v>2463M43P06</v>
          </cell>
          <cell r="D336" t="str">
            <v>2463M43P06.000R</v>
          </cell>
          <cell r="E336" t="str">
            <v>SHRD,CMSTR-S3</v>
          </cell>
          <cell r="F336" t="str">
            <v>Al</v>
          </cell>
          <cell r="G336" t="str">
            <v>Carlton Forge</v>
          </cell>
          <cell r="H336">
            <v>256.5</v>
          </cell>
          <cell r="I336">
            <v>1539</v>
          </cell>
          <cell r="J336" t="str">
            <v>GATD</v>
          </cell>
          <cell r="K336">
            <v>49</v>
          </cell>
          <cell r="L336">
            <v>70</v>
          </cell>
          <cell r="M336">
            <v>0.7</v>
          </cell>
          <cell r="N336" t="str">
            <v>LEAP A/C</v>
          </cell>
          <cell r="O336">
            <v>6</v>
          </cell>
        </row>
        <row r="337">
          <cell r="A337">
            <v>2</v>
          </cell>
          <cell r="B337" t="str">
            <v/>
          </cell>
          <cell r="C337" t="str">
            <v>2462M89G01</v>
          </cell>
          <cell r="D337" t="str">
            <v>2462M89G01.002R</v>
          </cell>
          <cell r="E337" t="str">
            <v>RING,ACTG</v>
          </cell>
          <cell r="F337" t="str">
            <v>17-4PH</v>
          </cell>
          <cell r="G337" t="str">
            <v>Alcoa Rochester</v>
          </cell>
          <cell r="H337">
            <v>148.9</v>
          </cell>
          <cell r="I337">
            <v>148.9</v>
          </cell>
          <cell r="J337" t="str">
            <v>GATD</v>
          </cell>
          <cell r="K337">
            <v>47.978000000000002</v>
          </cell>
          <cell r="L337">
            <v>70</v>
          </cell>
          <cell r="M337">
            <v>0.7</v>
          </cell>
          <cell r="N337" t="str">
            <v>LEAP A/C</v>
          </cell>
          <cell r="O337">
            <v>1</v>
          </cell>
        </row>
        <row r="338">
          <cell r="A338">
            <v>3</v>
          </cell>
          <cell r="B338" t="str">
            <v/>
          </cell>
          <cell r="C338" t="str">
            <v>2462M90G01</v>
          </cell>
          <cell r="D338" t="str">
            <v>2462M90G01.002R</v>
          </cell>
          <cell r="E338" t="str">
            <v>IGVRING LOWER</v>
          </cell>
          <cell r="F338" t="str">
            <v>17-4PH</v>
          </cell>
          <cell r="G338" t="str">
            <v>Alcoa Rochester</v>
          </cell>
          <cell r="H338">
            <v>143.19999999999999</v>
          </cell>
          <cell r="I338">
            <v>143.19999999999999</v>
          </cell>
          <cell r="J338" t="str">
            <v>GATD</v>
          </cell>
          <cell r="K338">
            <v>47.978000000000002</v>
          </cell>
          <cell r="L338">
            <v>70</v>
          </cell>
          <cell r="M338">
            <v>0.7</v>
          </cell>
          <cell r="N338" t="str">
            <v>LEAP A/C</v>
          </cell>
          <cell r="O338">
            <v>1</v>
          </cell>
        </row>
        <row r="339">
          <cell r="A339">
            <v>133</v>
          </cell>
          <cell r="B339" t="str">
            <v>STEEL TOOL</v>
          </cell>
          <cell r="C339" t="str">
            <v>2552M33P01</v>
          </cell>
          <cell r="D339" t="str">
            <v>2552M33P01.000R</v>
          </cell>
          <cell r="E339" t="str">
            <v>SHROUD, COMPRESSOR STATOR- STAGE 3</v>
          </cell>
          <cell r="F339" t="str">
            <v>AL 2219</v>
          </cell>
          <cell r="G339" t="str">
            <v>BAR</v>
          </cell>
          <cell r="H339">
            <v>119.4</v>
          </cell>
          <cell r="I339">
            <v>119.4</v>
          </cell>
          <cell r="J339" t="str">
            <v>GATD</v>
          </cell>
          <cell r="K339">
            <v>47</v>
          </cell>
          <cell r="L339">
            <v>70</v>
          </cell>
          <cell r="M339">
            <v>0.7</v>
          </cell>
          <cell r="N339" t="str">
            <v>Leap-1B</v>
          </cell>
          <cell r="O339">
            <v>1</v>
          </cell>
        </row>
        <row r="340">
          <cell r="A340">
            <v>108</v>
          </cell>
          <cell r="B340" t="str">
            <v>EGAP/MCMELLON</v>
          </cell>
          <cell r="C340" t="str">
            <v>2469M75P01</v>
          </cell>
          <cell r="D340" t="str">
            <v>2469M75P01.000R</v>
          </cell>
          <cell r="E340" t="str">
            <v>NUT, ROUND, OUTER - BALL BEARING NU</v>
          </cell>
          <cell r="F340" t="str">
            <v>4340</v>
          </cell>
          <cell r="G340" t="str">
            <v>GMTC</v>
          </cell>
          <cell r="H340">
            <v>44.59</v>
          </cell>
          <cell r="I340">
            <v>44.59</v>
          </cell>
          <cell r="J340" t="str">
            <v>Alcoa China</v>
          </cell>
          <cell r="K340">
            <v>41</v>
          </cell>
          <cell r="L340">
            <v>70</v>
          </cell>
          <cell r="M340">
            <v>0.7</v>
          </cell>
          <cell r="N340" t="str">
            <v>LEAP A/C</v>
          </cell>
          <cell r="O340" t="str">
            <v>1</v>
          </cell>
        </row>
        <row r="341">
          <cell r="A341">
            <v>111</v>
          </cell>
          <cell r="B341" t="str">
            <v>EGAP</v>
          </cell>
          <cell r="C341" t="str">
            <v>2542M43P01</v>
          </cell>
          <cell r="D341" t="str">
            <v>2542M43P01.000R</v>
          </cell>
          <cell r="E341" t="str">
            <v>NUT PLAIN, ROUND -NUMBER 3 BALL BEA</v>
          </cell>
          <cell r="F341" t="str">
            <v>4340</v>
          </cell>
          <cell r="G341" t="str">
            <v>GMTC</v>
          </cell>
          <cell r="H341">
            <v>56.52</v>
          </cell>
          <cell r="I341">
            <v>56.52</v>
          </cell>
          <cell r="J341" t="str">
            <v>Alcoa China</v>
          </cell>
          <cell r="K341">
            <v>41</v>
          </cell>
          <cell r="L341">
            <v>70</v>
          </cell>
          <cell r="M341">
            <v>0.7</v>
          </cell>
          <cell r="N341" t="str">
            <v>Leap-1B</v>
          </cell>
          <cell r="O341" t="str">
            <v>1</v>
          </cell>
        </row>
        <row r="342">
          <cell r="A342">
            <v>4</v>
          </cell>
          <cell r="B342" t="str">
            <v/>
          </cell>
          <cell r="C342" t="str">
            <v>2463M40G01</v>
          </cell>
          <cell r="D342" t="str">
            <v>2463M40P01.000R</v>
          </cell>
          <cell r="E342" t="str">
            <v>SHROUD, IGV</v>
          </cell>
          <cell r="F342" t="str">
            <v>Al</v>
          </cell>
          <cell r="G342" t="str">
            <v>Carlton Forge</v>
          </cell>
          <cell r="H342">
            <v>161.25</v>
          </cell>
          <cell r="I342">
            <v>161.25</v>
          </cell>
          <cell r="J342" t="str">
            <v>GATD</v>
          </cell>
          <cell r="K342">
            <v>39.006</v>
          </cell>
          <cell r="L342">
            <v>70</v>
          </cell>
          <cell r="M342">
            <v>0.7</v>
          </cell>
          <cell r="N342" t="str">
            <v>LEAP A/C</v>
          </cell>
          <cell r="O342">
            <v>1</v>
          </cell>
        </row>
        <row r="343">
          <cell r="A343">
            <v>51</v>
          </cell>
          <cell r="B343" t="str">
            <v>B&amp;F</v>
          </cell>
          <cell r="C343" t="str">
            <v>2552M30G01</v>
          </cell>
          <cell r="D343" t="str">
            <v>2552M30G01.002R</v>
          </cell>
          <cell r="E343" t="str">
            <v>SHRD,HPC,IGV</v>
          </cell>
          <cell r="F343" t="str">
            <v>Al</v>
          </cell>
          <cell r="G343" t="str">
            <v>Carlton Forge</v>
          </cell>
          <cell r="H343">
            <v>217.33</v>
          </cell>
          <cell r="I343">
            <v>217.33</v>
          </cell>
          <cell r="J343" t="str">
            <v>GATD</v>
          </cell>
          <cell r="K343">
            <v>32.082000000000001</v>
          </cell>
          <cell r="L343">
            <v>80</v>
          </cell>
          <cell r="M343">
            <v>0.8</v>
          </cell>
          <cell r="N343" t="str">
            <v>Leap-1B</v>
          </cell>
          <cell r="O34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 List "/>
    </sheetNames>
    <sheetDataSet>
      <sheetData sheetId="0">
        <row r="2">
          <cell r="A2">
            <v>1</v>
          </cell>
          <cell r="B2" t="str">
            <v>2044M72P01</v>
          </cell>
          <cell r="C2" t="str">
            <v>2044M72P01.000R</v>
          </cell>
          <cell r="D2" t="str">
            <v xml:space="preserve">CANCEL </v>
          </cell>
          <cell r="E2">
            <v>2.2199999999999998</v>
          </cell>
          <cell r="F2">
            <v>6.2750000000000004</v>
          </cell>
          <cell r="G2">
            <v>9.8550000000000004</v>
          </cell>
          <cell r="H2">
            <v>4340</v>
          </cell>
          <cell r="I2" t="str">
            <v>AMS 6414</v>
          </cell>
          <cell r="J2"/>
        </row>
        <row r="3">
          <cell r="A3">
            <v>2</v>
          </cell>
          <cell r="B3" t="str">
            <v>2462M89G01</v>
          </cell>
          <cell r="C3" t="str">
            <v>2462M89G01.002R</v>
          </cell>
          <cell r="D3" t="str">
            <v>RING,ACTG</v>
          </cell>
          <cell r="E3">
            <v>0.48</v>
          </cell>
          <cell r="F3">
            <v>11.687999999999999</v>
          </cell>
          <cell r="G3">
            <v>12.218</v>
          </cell>
          <cell r="H3" t="str">
            <v>17-4PH</v>
          </cell>
          <cell r="I3" t="str">
            <v>AMS 5643 or AMS 5604 (H1150 HT Cond.)</v>
          </cell>
          <cell r="J3"/>
        </row>
        <row r="4">
          <cell r="A4">
            <v>3</v>
          </cell>
          <cell r="B4" t="str">
            <v>2462M90G01</v>
          </cell>
          <cell r="C4" t="str">
            <v>2462M90G01.002R</v>
          </cell>
          <cell r="D4" t="str">
            <v>IGVRING LOWER</v>
          </cell>
          <cell r="E4">
            <v>0.48</v>
          </cell>
          <cell r="F4">
            <v>11.687999999999999</v>
          </cell>
          <cell r="G4">
            <v>12.218</v>
          </cell>
          <cell r="H4" t="str">
            <v>17-4PH</v>
          </cell>
          <cell r="I4" t="str">
            <v>AMS 5643 or AMS 5604 (H1150 HT Cond.)</v>
          </cell>
          <cell r="J4"/>
        </row>
        <row r="5">
          <cell r="A5">
            <v>4</v>
          </cell>
          <cell r="B5" t="str">
            <v>2463M40P01</v>
          </cell>
          <cell r="C5" t="str">
            <v>2463M40P01.000R</v>
          </cell>
          <cell r="D5" t="str">
            <v>SHROUD, IGV</v>
          </cell>
          <cell r="E5">
            <v>1.1180000000000001</v>
          </cell>
          <cell r="F5">
            <v>8.3460000000000001</v>
          </cell>
          <cell r="G5">
            <v>10.012</v>
          </cell>
          <cell r="H5" t="str">
            <v>Al</v>
          </cell>
          <cell r="I5" t="str">
            <v>AMS 4132</v>
          </cell>
          <cell r="J5"/>
        </row>
        <row r="6">
          <cell r="A6">
            <v>5</v>
          </cell>
          <cell r="B6" t="str">
            <v>2463M40P02</v>
          </cell>
          <cell r="C6" t="str">
            <v>2463M40P02.000R</v>
          </cell>
          <cell r="D6" t="str">
            <v>SHROUD, IGV</v>
          </cell>
          <cell r="E6">
            <v>2.81</v>
          </cell>
          <cell r="F6">
            <v>5.8369999999999997</v>
          </cell>
          <cell r="G6">
            <v>10.012</v>
          </cell>
          <cell r="H6" t="str">
            <v>Al</v>
          </cell>
          <cell r="I6" t="str">
            <v>AMS 4132</v>
          </cell>
          <cell r="J6"/>
        </row>
        <row r="7">
          <cell r="A7">
            <v>6</v>
          </cell>
          <cell r="B7" t="str">
            <v>2463M41P01</v>
          </cell>
          <cell r="C7" t="str">
            <v>2463M41P01.000R</v>
          </cell>
          <cell r="D7" t="str">
            <v>SHRD,CMPRSTR-S1</v>
          </cell>
          <cell r="E7">
            <v>1.4450000000000001</v>
          </cell>
          <cell r="F7">
            <v>10.992999999999999</v>
          </cell>
          <cell r="G7">
            <v>12.653</v>
          </cell>
          <cell r="H7" t="str">
            <v>Al</v>
          </cell>
          <cell r="I7" t="str">
            <v>AMS 4143 or AMS 4144 or AMS 4162</v>
          </cell>
          <cell r="J7"/>
        </row>
        <row r="8">
          <cell r="A8">
            <v>7</v>
          </cell>
          <cell r="B8" t="str">
            <v>2463M41P02</v>
          </cell>
          <cell r="C8" t="str">
            <v>2463M41P02.000R</v>
          </cell>
          <cell r="D8" t="str">
            <v>SHRD,CMPRSTR-S1</v>
          </cell>
          <cell r="E8">
            <v>1.4450000000000001</v>
          </cell>
          <cell r="F8">
            <v>10.992999999999999</v>
          </cell>
          <cell r="G8">
            <v>12.653</v>
          </cell>
          <cell r="H8" t="str">
            <v>Al</v>
          </cell>
          <cell r="I8" t="str">
            <v>AMS 4143 or AMS 4144 or AMS 4163</v>
          </cell>
          <cell r="J8"/>
        </row>
        <row r="9">
          <cell r="A9">
            <v>8</v>
          </cell>
          <cell r="B9" t="str">
            <v>2463M41P03</v>
          </cell>
          <cell r="C9" t="str">
            <v>2463M41P03.000R</v>
          </cell>
          <cell r="D9" t="str">
            <v>SHRD,CMPRSTR-S1</v>
          </cell>
          <cell r="E9">
            <v>1.4450000000000001</v>
          </cell>
          <cell r="F9">
            <v>10.992999999999999</v>
          </cell>
          <cell r="G9">
            <v>12.653</v>
          </cell>
          <cell r="H9" t="str">
            <v>Al</v>
          </cell>
          <cell r="I9" t="str">
            <v>AMS 4143 or AMS 4144 or AMS 4164</v>
          </cell>
          <cell r="J9"/>
        </row>
        <row r="10">
          <cell r="A10">
            <v>9</v>
          </cell>
          <cell r="B10" t="str">
            <v>2463M41P04</v>
          </cell>
          <cell r="C10" t="str">
            <v>2463M41P04.000R</v>
          </cell>
          <cell r="D10" t="str">
            <v>SHRD,CMPRSTR-S1</v>
          </cell>
          <cell r="E10">
            <v>1.4450000000000001</v>
          </cell>
          <cell r="F10">
            <v>10.992999999999999</v>
          </cell>
          <cell r="G10">
            <v>12.653</v>
          </cell>
          <cell r="H10" t="str">
            <v>Al</v>
          </cell>
          <cell r="I10" t="str">
            <v>AMS 4143 or AMS 4144 or AMS 4165</v>
          </cell>
          <cell r="J10"/>
        </row>
        <row r="11">
          <cell r="A11">
            <v>10</v>
          </cell>
          <cell r="B11" t="str">
            <v>2463M42P05</v>
          </cell>
          <cell r="C11" t="str">
            <v>2463M42P05.000R</v>
          </cell>
          <cell r="D11" t="str">
            <v>SHRD,CMSTR-S2</v>
          </cell>
          <cell r="E11">
            <v>1.2250000000000001</v>
          </cell>
          <cell r="F11">
            <v>12.914999999999999</v>
          </cell>
          <cell r="G11">
            <v>14.277000000000001</v>
          </cell>
          <cell r="H11" t="str">
            <v>Al</v>
          </cell>
          <cell r="I11" t="str">
            <v>AMS 4143 or AMS 4144 or AMS 4166</v>
          </cell>
          <cell r="J11"/>
        </row>
        <row r="12">
          <cell r="A12">
            <v>11</v>
          </cell>
          <cell r="B12" t="str">
            <v>2463M42P06</v>
          </cell>
          <cell r="C12" t="str">
            <v>2463M42P06.000R</v>
          </cell>
          <cell r="D12" t="str">
            <v>SHRD,CMSTR-S2</v>
          </cell>
          <cell r="E12">
            <v>1.2250000000000001</v>
          </cell>
          <cell r="F12">
            <v>12.914999999999999</v>
          </cell>
          <cell r="G12">
            <v>14.277000000000001</v>
          </cell>
          <cell r="H12" t="str">
            <v>Al</v>
          </cell>
          <cell r="I12" t="str">
            <v>AMS 4143 or AMS 4144 or AMS 4167</v>
          </cell>
          <cell r="J12"/>
        </row>
        <row r="13">
          <cell r="A13">
            <v>12</v>
          </cell>
          <cell r="B13" t="str">
            <v>2463M42P07</v>
          </cell>
          <cell r="C13" t="str">
            <v>2463M42P07.000R</v>
          </cell>
          <cell r="D13" t="str">
            <v>SHRD,CMSTR-S2</v>
          </cell>
          <cell r="E13">
            <v>1.2250000000000001</v>
          </cell>
          <cell r="F13">
            <v>12.914999999999999</v>
          </cell>
          <cell r="G13">
            <v>14.277000000000001</v>
          </cell>
          <cell r="H13" t="str">
            <v>Al</v>
          </cell>
          <cell r="I13" t="str">
            <v>AMS 4143 or AMS 4144 or AMS 4168</v>
          </cell>
          <cell r="J13"/>
        </row>
        <row r="14">
          <cell r="A14">
            <v>13</v>
          </cell>
          <cell r="B14" t="str">
            <v>2463M42P08</v>
          </cell>
          <cell r="C14" t="str">
            <v>2463M42P08.000R</v>
          </cell>
          <cell r="D14" t="str">
            <v>SHRD,CMSTR-S2</v>
          </cell>
          <cell r="E14">
            <v>1.2250000000000001</v>
          </cell>
          <cell r="F14">
            <v>12.914999999999999</v>
          </cell>
          <cell r="G14">
            <v>14.277000000000001</v>
          </cell>
          <cell r="H14" t="str">
            <v>Al</v>
          </cell>
          <cell r="I14" t="str">
            <v>AMS 4143 or AMS 4144 or AMS 4169</v>
          </cell>
          <cell r="J14"/>
        </row>
        <row r="15">
          <cell r="A15">
            <v>14</v>
          </cell>
          <cell r="B15" t="str">
            <v>2463M43P04</v>
          </cell>
          <cell r="C15" t="str">
            <v>2463M43P04.000R</v>
          </cell>
          <cell r="D15" t="str">
            <v>SHRD,CMSTR-S3</v>
          </cell>
          <cell r="E15">
            <v>1.0629999999999999</v>
          </cell>
          <cell r="F15">
            <v>13.981</v>
          </cell>
          <cell r="G15">
            <v>15.129000000000001</v>
          </cell>
          <cell r="H15" t="str">
            <v>Al</v>
          </cell>
          <cell r="I15" t="str">
            <v>AMS 4143 or AMS 4144 or AMS 4170</v>
          </cell>
          <cell r="J15"/>
        </row>
        <row r="16">
          <cell r="A16">
            <v>15</v>
          </cell>
          <cell r="B16" t="str">
            <v>2463M43P05</v>
          </cell>
          <cell r="C16" t="str">
            <v>2463M43P05.000R</v>
          </cell>
          <cell r="D16" t="str">
            <v>SHRD,CMSTR-S3</v>
          </cell>
          <cell r="E16">
            <v>1.0629999999999999</v>
          </cell>
          <cell r="F16">
            <v>13.981</v>
          </cell>
          <cell r="G16">
            <v>15.129000000000001</v>
          </cell>
          <cell r="H16" t="str">
            <v>Al</v>
          </cell>
          <cell r="I16" t="str">
            <v>AMS 4143 or AMS 4144 or AMS 4171</v>
          </cell>
          <cell r="J16"/>
        </row>
        <row r="17">
          <cell r="A17">
            <v>16</v>
          </cell>
          <cell r="B17" t="str">
            <v>2463M43P06</v>
          </cell>
          <cell r="C17" t="str">
            <v>2463M43P06.000R</v>
          </cell>
          <cell r="D17" t="str">
            <v>SHRD,CMSTR-S3</v>
          </cell>
          <cell r="E17">
            <v>1.0629999999999999</v>
          </cell>
          <cell r="F17">
            <v>13.981</v>
          </cell>
          <cell r="G17">
            <v>15.129000000000001</v>
          </cell>
          <cell r="H17" t="str">
            <v>Al</v>
          </cell>
          <cell r="I17" t="str">
            <v>AMS 4143 or AMS 4144 or AMS 4172</v>
          </cell>
          <cell r="J17"/>
        </row>
        <row r="18">
          <cell r="A18">
            <v>17</v>
          </cell>
          <cell r="B18" t="str">
            <v>2463M44P05</v>
          </cell>
          <cell r="C18" t="str">
            <v>2463M44P05.000R</v>
          </cell>
          <cell r="D18" t="str">
            <v>SHRD,CMSTR-S4</v>
          </cell>
          <cell r="E18">
            <v>1.046</v>
          </cell>
          <cell r="F18">
            <v>13.981</v>
          </cell>
          <cell r="G18">
            <v>15.129000000000001</v>
          </cell>
          <cell r="H18" t="str">
            <v>17-4PH</v>
          </cell>
          <cell r="I18" t="str">
            <v>AMS 5643 (H1150 HT Cond.) or AMS 5604 (H1150 HT Cond.)</v>
          </cell>
          <cell r="J18"/>
        </row>
        <row r="19">
          <cell r="A19">
            <v>18</v>
          </cell>
          <cell r="B19" t="str">
            <v>2463M44P06</v>
          </cell>
          <cell r="C19" t="str">
            <v>2463M44P06.000R</v>
          </cell>
          <cell r="D19" t="str">
            <v>SHRD,CMSTR-S4</v>
          </cell>
          <cell r="E19">
            <v>1.046</v>
          </cell>
          <cell r="F19">
            <v>13.981</v>
          </cell>
          <cell r="G19">
            <v>15.129000000000001</v>
          </cell>
          <cell r="H19" t="str">
            <v>17-4PH</v>
          </cell>
          <cell r="I19" t="str">
            <v>AMS 5643 (H1150 HT Cond.) or AMS 5604 (H1150 HT Cond.)</v>
          </cell>
          <cell r="J19"/>
        </row>
        <row r="20">
          <cell r="A20">
            <v>19</v>
          </cell>
          <cell r="B20" t="str">
            <v>2463M44P07</v>
          </cell>
          <cell r="C20" t="str">
            <v>2463M44P07.000R</v>
          </cell>
          <cell r="D20" t="str">
            <v>SHRD,CMSTR-S4</v>
          </cell>
          <cell r="E20">
            <v>1.046</v>
          </cell>
          <cell r="F20">
            <v>13.981</v>
          </cell>
          <cell r="G20">
            <v>15.129000000000001</v>
          </cell>
          <cell r="H20" t="str">
            <v>17-4PH</v>
          </cell>
          <cell r="I20" t="str">
            <v>AMS 5643 (H1150 HT Cond.) or AMS 5604 (H1150 HT Cond.)</v>
          </cell>
          <cell r="J20"/>
        </row>
        <row r="21">
          <cell r="A21">
            <v>20</v>
          </cell>
          <cell r="B21" t="str">
            <v>2463M44P08</v>
          </cell>
          <cell r="C21" t="str">
            <v>2463M44P08.000R</v>
          </cell>
          <cell r="D21" t="str">
            <v>SHRD,CMSTR-S4</v>
          </cell>
          <cell r="E21">
            <v>1.046</v>
          </cell>
          <cell r="F21">
            <v>13.981</v>
          </cell>
          <cell r="G21">
            <v>15.129000000000001</v>
          </cell>
          <cell r="H21" t="str">
            <v>17-4PH</v>
          </cell>
          <cell r="I21" t="str">
            <v>AMS 5643 (H1150 HT Cond.) or AMS 5604 (H1150 HT Cond.)</v>
          </cell>
          <cell r="J21"/>
        </row>
        <row r="22">
          <cell r="A22">
            <v>21</v>
          </cell>
          <cell r="B22" t="str">
            <v>2464M71G03</v>
          </cell>
          <cell r="C22" t="str">
            <v>2464M71G03.002R</v>
          </cell>
          <cell r="D22" t="str">
            <v>CASE, HPT</v>
          </cell>
          <cell r="E22">
            <v>7.1349999999999998</v>
          </cell>
          <cell r="F22">
            <v>24.177</v>
          </cell>
          <cell r="G22">
            <v>27.003</v>
          </cell>
          <cell r="H22" t="str">
            <v>718+</v>
          </cell>
          <cell r="I22" t="str">
            <v>C50TF128 CL-A</v>
          </cell>
          <cell r="J22" t="str">
            <v xml:space="preserve">Yes </v>
          </cell>
        </row>
        <row r="23">
          <cell r="A23">
            <v>22</v>
          </cell>
          <cell r="B23" t="str">
            <v>2468M84G02</v>
          </cell>
          <cell r="C23" t="str">
            <v>2468M84G02.002R</v>
          </cell>
          <cell r="D23" t="str">
            <v>CASE</v>
          </cell>
          <cell r="E23">
            <v>0.95599999999999996</v>
          </cell>
          <cell r="F23">
            <v>17.262600000000003</v>
          </cell>
          <cell r="G23">
            <v>19.506999999999998</v>
          </cell>
          <cell r="H23" t="str">
            <v>I718</v>
          </cell>
          <cell r="I23" t="str">
            <v>B50TF15 CL-E</v>
          </cell>
          <cell r="J23"/>
        </row>
        <row r="24">
          <cell r="A24">
            <v>23</v>
          </cell>
          <cell r="B24" t="str">
            <v>2468M85G01</v>
          </cell>
          <cell r="C24" t="str">
            <v>2468M85G01.002R</v>
          </cell>
          <cell r="D24" t="str">
            <v>CASE, HPC</v>
          </cell>
          <cell r="E24">
            <v>2.0909999999999997</v>
          </cell>
          <cell r="F24">
            <v>17.1309</v>
          </cell>
          <cell r="G24">
            <v>19.39</v>
          </cell>
          <cell r="H24" t="str">
            <v>I718</v>
          </cell>
          <cell r="I24" t="str">
            <v>B50TF15 CL-E</v>
          </cell>
          <cell r="J24"/>
        </row>
        <row r="25">
          <cell r="A25">
            <v>24</v>
          </cell>
          <cell r="B25" t="str">
            <v>2474M19G01</v>
          </cell>
          <cell r="C25" t="str">
            <v>2474M19G01.002R</v>
          </cell>
          <cell r="D25" t="str">
            <v>IGVRING LOWER</v>
          </cell>
          <cell r="E25">
            <v>0.51</v>
          </cell>
          <cell r="F25">
            <v>22.685000000000002</v>
          </cell>
          <cell r="G25">
            <v>23.695</v>
          </cell>
          <cell r="H25" t="str">
            <v>Ti 6-4</v>
          </cell>
          <cell r="I25" t="str">
            <v>AMS 4911 or AMS 4928</v>
          </cell>
          <cell r="J25"/>
        </row>
        <row r="26">
          <cell r="A26">
            <v>25</v>
          </cell>
          <cell r="B26" t="str">
            <v>2474M21G01</v>
          </cell>
          <cell r="C26" t="str">
            <v>2474M21G01.002R</v>
          </cell>
          <cell r="D26" t="str">
            <v>RING, SEG, IGV</v>
          </cell>
          <cell r="E26">
            <v>0.51</v>
          </cell>
          <cell r="F26">
            <v>22.685000000000002</v>
          </cell>
          <cell r="G26">
            <v>23.695</v>
          </cell>
          <cell r="H26" t="str">
            <v>Ti 6-4</v>
          </cell>
          <cell r="I26" t="str">
            <v>AMS 4911 or AMS 4928</v>
          </cell>
          <cell r="J26"/>
        </row>
        <row r="27">
          <cell r="A27">
            <v>26</v>
          </cell>
          <cell r="B27" t="str">
            <v>2474M22G01</v>
          </cell>
          <cell r="C27" t="str">
            <v>2474M22G01.002R</v>
          </cell>
          <cell r="D27" t="str">
            <v>RING, SEG, STG 1</v>
          </cell>
          <cell r="E27">
            <v>0.51</v>
          </cell>
          <cell r="F27">
            <v>20.853000000000002</v>
          </cell>
          <cell r="G27">
            <v>21.863</v>
          </cell>
          <cell r="H27" t="str">
            <v>Ti 6-4</v>
          </cell>
          <cell r="I27" t="str">
            <v>AMS 4911 or AMS 4928</v>
          </cell>
          <cell r="J27"/>
        </row>
        <row r="28">
          <cell r="A28">
            <v>27</v>
          </cell>
          <cell r="B28" t="str">
            <v>2474M22G02</v>
          </cell>
          <cell r="C28" t="str">
            <v>2474M22G02.002R</v>
          </cell>
          <cell r="D28" t="str">
            <v>RING, SEG, STG2</v>
          </cell>
          <cell r="E28">
            <v>0.51</v>
          </cell>
          <cell r="F28">
            <v>20.115000000000002</v>
          </cell>
          <cell r="G28">
            <v>21.125</v>
          </cell>
          <cell r="H28" t="str">
            <v>Ti 6-4</v>
          </cell>
          <cell r="I28" t="str">
            <v>AMS 4911 or AMS 4928</v>
          </cell>
          <cell r="J28"/>
        </row>
        <row r="29">
          <cell r="A29">
            <v>28</v>
          </cell>
          <cell r="B29" t="str">
            <v>2474M22G03</v>
          </cell>
          <cell r="C29" t="str">
            <v>2474M22G03.002R</v>
          </cell>
          <cell r="D29" t="str">
            <v>RING, SEG, STG 3</v>
          </cell>
          <cell r="E29">
            <v>0.51</v>
          </cell>
          <cell r="F29">
            <v>19.755000000000003</v>
          </cell>
          <cell r="G29">
            <v>20.765000000000001</v>
          </cell>
          <cell r="H29" t="str">
            <v>Ti 6-4</v>
          </cell>
          <cell r="I29" t="str">
            <v>AMS 4911 or AMS 4928</v>
          </cell>
          <cell r="J29"/>
        </row>
        <row r="30">
          <cell r="A30">
            <v>29</v>
          </cell>
          <cell r="B30" t="str">
            <v>2474M22G04</v>
          </cell>
          <cell r="C30" t="str">
            <v>2474M22G04.002R</v>
          </cell>
          <cell r="D30" t="str">
            <v>RING, SEG, STG 4</v>
          </cell>
          <cell r="E30">
            <v>0.51</v>
          </cell>
          <cell r="F30">
            <v>20.375</v>
          </cell>
          <cell r="G30">
            <v>21.384999999999998</v>
          </cell>
          <cell r="H30" t="str">
            <v>Ti 6-4</v>
          </cell>
          <cell r="I30" t="str">
            <v>AMS 4911 or AMS 4928</v>
          </cell>
          <cell r="J30"/>
        </row>
        <row r="31">
          <cell r="A31">
            <v>30</v>
          </cell>
          <cell r="B31" t="str">
            <v>2474M23G01</v>
          </cell>
          <cell r="C31" t="str">
            <v>2474M23G01.002R</v>
          </cell>
          <cell r="D31" t="str">
            <v>RING, SEG, STG 1</v>
          </cell>
          <cell r="E31">
            <v>0.51</v>
          </cell>
          <cell r="F31">
            <v>20.853000000000002</v>
          </cell>
          <cell r="G31">
            <v>21.863</v>
          </cell>
          <cell r="H31" t="str">
            <v>Ti 6-4</v>
          </cell>
          <cell r="I31" t="str">
            <v>AMS 4911 or AMS 4928</v>
          </cell>
          <cell r="J31"/>
        </row>
        <row r="32">
          <cell r="A32">
            <v>31</v>
          </cell>
          <cell r="B32" t="str">
            <v>2474M23G02</v>
          </cell>
          <cell r="C32" t="str">
            <v>2474M23G02.002R</v>
          </cell>
          <cell r="D32" t="str">
            <v>RING, SEG, STG2</v>
          </cell>
          <cell r="E32">
            <v>0.51</v>
          </cell>
          <cell r="F32">
            <v>20.115000000000002</v>
          </cell>
          <cell r="G32">
            <v>21.125</v>
          </cell>
          <cell r="H32" t="str">
            <v>Ti 6-4</v>
          </cell>
          <cell r="I32" t="str">
            <v>AMS 4911 or AMS 4928</v>
          </cell>
          <cell r="J32"/>
        </row>
        <row r="33">
          <cell r="A33">
            <v>32</v>
          </cell>
          <cell r="B33" t="str">
            <v>2474M23G03</v>
          </cell>
          <cell r="C33" t="str">
            <v>2474M23G03.002R</v>
          </cell>
          <cell r="D33" t="str">
            <v>RING, SEG, STG 3</v>
          </cell>
          <cell r="E33">
            <v>0.51</v>
          </cell>
          <cell r="F33">
            <v>19.755000000000003</v>
          </cell>
          <cell r="G33">
            <v>20.765000000000001</v>
          </cell>
          <cell r="H33" t="str">
            <v>Ti 6-4</v>
          </cell>
          <cell r="I33" t="str">
            <v>AMS 4911 or AMS 4928</v>
          </cell>
          <cell r="J33"/>
        </row>
        <row r="34">
          <cell r="A34">
            <v>33</v>
          </cell>
          <cell r="B34" t="str">
            <v>2474M23G04</v>
          </cell>
          <cell r="C34" t="str">
            <v>2474M23G04.002R</v>
          </cell>
          <cell r="D34" t="str">
            <v>RING, SEG, STG 4</v>
          </cell>
          <cell r="E34">
            <v>0.51</v>
          </cell>
          <cell r="F34">
            <v>20.375</v>
          </cell>
          <cell r="G34">
            <v>21.384999999999998</v>
          </cell>
          <cell r="H34" t="str">
            <v>Ti 6-4</v>
          </cell>
          <cell r="I34" t="str">
            <v>AMS 4911 or AMS 4928</v>
          </cell>
          <cell r="J34"/>
        </row>
        <row r="35">
          <cell r="A35">
            <v>34</v>
          </cell>
          <cell r="B35" t="str">
            <v>2474M24G01</v>
          </cell>
          <cell r="C35" t="str">
            <v>2474M24G01.002R</v>
          </cell>
          <cell r="D35" t="str">
            <v>RING,ACTG,STG 1 UPPER</v>
          </cell>
          <cell r="E35">
            <v>0.48</v>
          </cell>
          <cell r="F35">
            <v>21.429000000000002</v>
          </cell>
          <cell r="G35">
            <v>22.478999999999999</v>
          </cell>
          <cell r="H35" t="str">
            <v>17-4PH</v>
          </cell>
          <cell r="I35" t="str">
            <v>AMS 5643 or AMS 5604 (H1150 HT Cond.)</v>
          </cell>
          <cell r="J35"/>
        </row>
        <row r="36">
          <cell r="A36">
            <v>35</v>
          </cell>
          <cell r="B36" t="str">
            <v>2474M24G02</v>
          </cell>
          <cell r="C36" t="str">
            <v>2474M24G02.002R</v>
          </cell>
          <cell r="D36" t="str">
            <v>RING,ACTG,STG 1 UPPER</v>
          </cell>
          <cell r="E36">
            <v>0.48</v>
          </cell>
          <cell r="F36">
            <v>20.631</v>
          </cell>
          <cell r="G36">
            <v>21.721</v>
          </cell>
          <cell r="H36" t="str">
            <v>17-4PH</v>
          </cell>
          <cell r="I36" t="str">
            <v>AMS 5643 or AMS 5604 (H1150 HT Cond.)</v>
          </cell>
          <cell r="J36"/>
        </row>
        <row r="37">
          <cell r="A37">
            <v>36</v>
          </cell>
          <cell r="B37" t="str">
            <v>2474M24G03</v>
          </cell>
          <cell r="C37" t="str">
            <v>2474M24G03.002R</v>
          </cell>
          <cell r="D37" t="str">
            <v>RING,ACTG,STG 1 UPPER</v>
          </cell>
          <cell r="E37">
            <v>0.48</v>
          </cell>
          <cell r="F37">
            <v>20.295000000000002</v>
          </cell>
          <cell r="G37">
            <v>21.344999999999999</v>
          </cell>
          <cell r="H37" t="str">
            <v>17-4PH</v>
          </cell>
          <cell r="I37" t="str">
            <v>AMS 5643 or AMS 5604 (H1150 HT Cond.)</v>
          </cell>
          <cell r="J37"/>
        </row>
        <row r="38">
          <cell r="A38">
            <v>37</v>
          </cell>
          <cell r="B38" t="str">
            <v>2474M24G04</v>
          </cell>
          <cell r="C38" t="str">
            <v>2474M24G04.002R</v>
          </cell>
          <cell r="D38" t="str">
            <v>RING,ACTG,STG 1 UPPER</v>
          </cell>
          <cell r="E38">
            <v>0.48</v>
          </cell>
          <cell r="F38">
            <v>20.903000000000002</v>
          </cell>
          <cell r="G38">
            <v>21.952999999999999</v>
          </cell>
          <cell r="H38" t="str">
            <v>17-4PH</v>
          </cell>
          <cell r="I38" t="str">
            <v>AMS 5643 or AMS 5604 (H1150 HT Cond.)</v>
          </cell>
          <cell r="J38"/>
        </row>
        <row r="39">
          <cell r="A39">
            <v>38</v>
          </cell>
          <cell r="B39" t="str">
            <v>2474M25G01</v>
          </cell>
          <cell r="C39" t="str">
            <v>2474M25G01.002R</v>
          </cell>
          <cell r="D39" t="str">
            <v>RING,ACTG,STG 1 LOWER</v>
          </cell>
          <cell r="E39">
            <v>0.48</v>
          </cell>
          <cell r="F39">
            <v>21.429000000000002</v>
          </cell>
          <cell r="G39">
            <v>22.478999999999999</v>
          </cell>
          <cell r="H39" t="str">
            <v>17-4PH</v>
          </cell>
          <cell r="I39" t="str">
            <v>AMS 5643 or AMS 5604 (H1150 HT Cond.)</v>
          </cell>
          <cell r="J39"/>
        </row>
        <row r="40">
          <cell r="A40">
            <v>39</v>
          </cell>
          <cell r="B40" t="str">
            <v>2474M25G02</v>
          </cell>
          <cell r="C40" t="str">
            <v>2474M25G02.002R</v>
          </cell>
          <cell r="D40" t="str">
            <v>RING,ACTG,STG 1 LOWER</v>
          </cell>
          <cell r="E40">
            <v>0.48</v>
          </cell>
          <cell r="F40">
            <v>20.631</v>
          </cell>
          <cell r="G40">
            <v>21.721</v>
          </cell>
          <cell r="H40" t="str">
            <v>17-4PH</v>
          </cell>
          <cell r="I40" t="str">
            <v>AMS 5643 or AMS 5604 (H1150 HT Cond.)</v>
          </cell>
          <cell r="J40"/>
        </row>
        <row r="41">
          <cell r="A41">
            <v>40</v>
          </cell>
          <cell r="B41" t="str">
            <v>2474M25G03</v>
          </cell>
          <cell r="C41" t="str">
            <v>2474M25G03.002R</v>
          </cell>
          <cell r="D41" t="str">
            <v>RING,ACTG</v>
          </cell>
          <cell r="E41">
            <v>0.48</v>
          </cell>
          <cell r="F41">
            <v>20.295000000000002</v>
          </cell>
          <cell r="G41">
            <v>21.344999999999999</v>
          </cell>
          <cell r="H41" t="str">
            <v>17-4PH</v>
          </cell>
          <cell r="I41" t="str">
            <v>AMS 5643 or AMS 5604 (H1150 HT Cond.)</v>
          </cell>
          <cell r="J41"/>
        </row>
        <row r="42">
          <cell r="A42">
            <v>41</v>
          </cell>
          <cell r="B42" t="str">
            <v>2474M25G04</v>
          </cell>
          <cell r="C42" t="str">
            <v>2474M25G05.002R</v>
          </cell>
          <cell r="D42" t="str">
            <v>RING,ACTG</v>
          </cell>
          <cell r="E42">
            <v>0.48</v>
          </cell>
          <cell r="F42">
            <v>20.903000000000002</v>
          </cell>
          <cell r="G42">
            <v>21.952999999999999</v>
          </cell>
          <cell r="H42" t="str">
            <v>17-4PH</v>
          </cell>
          <cell r="I42" t="str">
            <v>AMS 5643 or AMS 5604 (H1150 HT Cond.)</v>
          </cell>
          <cell r="J42"/>
        </row>
        <row r="43">
          <cell r="A43">
            <v>42</v>
          </cell>
          <cell r="B43" t="str">
            <v>2500M47P01</v>
          </cell>
          <cell r="C43" t="str">
            <v>2500M47P01.000R</v>
          </cell>
          <cell r="D43" t="str">
            <v>OGV Diffuser</v>
          </cell>
          <cell r="E43">
            <v>6.9850000000000003</v>
          </cell>
          <cell r="F43">
            <v>9.9949999999999992</v>
          </cell>
          <cell r="G43">
            <v>20.605</v>
          </cell>
          <cell r="H43" t="str">
            <v>718+</v>
          </cell>
          <cell r="I43" t="str">
            <v>B50TF317 CL-A</v>
          </cell>
          <cell r="J43" t="str">
            <v xml:space="preserve">Yes </v>
          </cell>
        </row>
        <row r="44">
          <cell r="A44">
            <v>43</v>
          </cell>
          <cell r="B44" t="str">
            <v>2521M40P02</v>
          </cell>
          <cell r="C44" t="str">
            <v>2521M40P02.000R</v>
          </cell>
          <cell r="D44" t="str">
            <v>HANGER, FWD</v>
          </cell>
          <cell r="E44">
            <v>1.9370000000000001</v>
          </cell>
          <cell r="F44">
            <v>22.172000000000001</v>
          </cell>
          <cell r="G44">
            <v>25.895</v>
          </cell>
          <cell r="H44" t="str">
            <v>R41</v>
          </cell>
          <cell r="I44" t="str">
            <v>B50TF110 CL-D</v>
          </cell>
          <cell r="J44"/>
        </row>
        <row r="45">
          <cell r="A45">
            <v>44</v>
          </cell>
          <cell r="B45" t="str">
            <v>2548M11G05</v>
          </cell>
          <cell r="C45" t="str">
            <v>2548M11G05.003R</v>
          </cell>
          <cell r="D45" t="str">
            <v>FINS</v>
          </cell>
          <cell r="E45">
            <v>1.415</v>
          </cell>
          <cell r="F45">
            <v>9.7989999999999995</v>
          </cell>
          <cell r="G45">
            <v>11.901000000000002</v>
          </cell>
          <cell r="H45" t="str">
            <v>718+</v>
          </cell>
          <cell r="I45" t="str">
            <v>B50TF317 CL-A</v>
          </cell>
          <cell r="J45"/>
        </row>
        <row r="46">
          <cell r="A46">
            <v>45</v>
          </cell>
          <cell r="B46" t="str">
            <v>2548M11G05</v>
          </cell>
          <cell r="C46" t="str">
            <v>2548M11G05.002C</v>
          </cell>
          <cell r="D46" t="str">
            <v>FINS</v>
          </cell>
          <cell r="E46">
            <v>2.0229999999999997</v>
          </cell>
          <cell r="F46">
            <v>13.997</v>
          </cell>
          <cell r="G46">
            <v>17.779</v>
          </cell>
          <cell r="H46" t="str">
            <v>GTD222</v>
          </cell>
          <cell r="I46" t="str">
            <v>B50TF279 CL-C</v>
          </cell>
          <cell r="J46"/>
        </row>
        <row r="47">
          <cell r="A47">
            <v>46</v>
          </cell>
          <cell r="B47" t="str">
            <v>2548M34P01</v>
          </cell>
          <cell r="C47" t="str">
            <v>2548M34P01.000R</v>
          </cell>
          <cell r="D47" t="str">
            <v>OGV DIFFUSER</v>
          </cell>
          <cell r="E47">
            <v>7.117</v>
          </cell>
          <cell r="F47">
            <v>9.4249999999999989</v>
          </cell>
          <cell r="G47">
            <v>20.425000000000001</v>
          </cell>
          <cell r="H47" t="str">
            <v>718+</v>
          </cell>
          <cell r="I47" t="str">
            <v>B50TF317 CL-A</v>
          </cell>
          <cell r="J47" t="str">
            <v xml:space="preserve">Yes </v>
          </cell>
        </row>
        <row r="48">
          <cell r="A48">
            <v>47</v>
          </cell>
          <cell r="B48" t="str">
            <v>2551M95G01</v>
          </cell>
          <cell r="C48" t="str">
            <v>2551M95G01.002R</v>
          </cell>
          <cell r="D48" t="str">
            <v>CASE, AFT INNER, STG 5</v>
          </cell>
          <cell r="E48">
            <v>1.1448</v>
          </cell>
          <cell r="F48">
            <v>17.467300000000002</v>
          </cell>
          <cell r="G48">
            <v>19.113</v>
          </cell>
          <cell r="H48" t="str">
            <v>I909</v>
          </cell>
          <cell r="I48" t="str">
            <v>C50TF95 CL-B</v>
          </cell>
          <cell r="J48"/>
        </row>
        <row r="49">
          <cell r="A49">
            <v>48</v>
          </cell>
          <cell r="B49" t="str">
            <v>2551M96G01</v>
          </cell>
          <cell r="C49" t="str">
            <v>2551M96G01.002R</v>
          </cell>
          <cell r="D49" t="str">
            <v>CASE, AFT INNER, STG 5-6</v>
          </cell>
          <cell r="E49">
            <v>1.794</v>
          </cell>
          <cell r="F49">
            <v>17.226000000000003</v>
          </cell>
          <cell r="G49">
            <v>19.228999999999999</v>
          </cell>
          <cell r="H49" t="str">
            <v>I909</v>
          </cell>
          <cell r="I49" t="str">
            <v>C50TF95 CL-B</v>
          </cell>
          <cell r="J49"/>
        </row>
        <row r="50">
          <cell r="A50">
            <v>49</v>
          </cell>
          <cell r="B50" t="str">
            <v>2551M97G01</v>
          </cell>
          <cell r="C50" t="str">
            <v>2551M97G01.002R</v>
          </cell>
          <cell r="D50" t="str">
            <v>CASE, AFT INNER, STG 6-7</v>
          </cell>
          <cell r="E50">
            <v>2.3889999999999998</v>
          </cell>
          <cell r="F50">
            <v>17.002000000000002</v>
          </cell>
          <cell r="G50">
            <v>19.288999999999998</v>
          </cell>
          <cell r="H50" t="str">
            <v>M152</v>
          </cell>
          <cell r="I50" t="str">
            <v>C50TF68 CL-B</v>
          </cell>
          <cell r="J50"/>
        </row>
        <row r="51">
          <cell r="A51">
            <v>50</v>
          </cell>
          <cell r="B51" t="str">
            <v>2551M98G02</v>
          </cell>
          <cell r="C51" t="str">
            <v>2551M98G02.002R</v>
          </cell>
          <cell r="D51" t="str">
            <v>CASE, AFT INNER, STG 7</v>
          </cell>
          <cell r="E51">
            <v>1.6859999999999999</v>
          </cell>
          <cell r="F51">
            <v>16.899800000000003</v>
          </cell>
          <cell r="G51">
            <v>20.622999999999998</v>
          </cell>
          <cell r="H51" t="str">
            <v>I718</v>
          </cell>
          <cell r="I51" t="str">
            <v>B50TF15 CL-E</v>
          </cell>
          <cell r="J51"/>
        </row>
        <row r="52">
          <cell r="A52">
            <v>51</v>
          </cell>
          <cell r="B52" t="str">
            <v>2552M30G01</v>
          </cell>
          <cell r="C52" t="str">
            <v>2552M30G01.002R</v>
          </cell>
          <cell r="D52" t="str">
            <v>SHRD,HPC,IGV</v>
          </cell>
          <cell r="E52">
            <v>0.91500000000000004</v>
          </cell>
          <cell r="F52">
            <v>8.0869999999999997</v>
          </cell>
          <cell r="G52">
            <v>9.5050000000000008</v>
          </cell>
          <cell r="H52" t="str">
            <v>Al</v>
          </cell>
          <cell r="I52" t="str">
            <v>AMS 4132</v>
          </cell>
          <cell r="J52"/>
        </row>
        <row r="53">
          <cell r="A53">
            <v>52</v>
          </cell>
          <cell r="B53" t="str">
            <v>2552M30G01</v>
          </cell>
          <cell r="C53" t="str">
            <v>2552M30G01.003R</v>
          </cell>
          <cell r="D53" t="str">
            <v>SHRD,HPC,IGV</v>
          </cell>
          <cell r="E53">
            <v>2.0359999999999996</v>
          </cell>
          <cell r="F53">
            <v>5.6829999999999998</v>
          </cell>
          <cell r="G53">
            <v>9.6750000000000007</v>
          </cell>
          <cell r="H53" t="str">
            <v>Al</v>
          </cell>
          <cell r="I53" t="str">
            <v>AMS 4132</v>
          </cell>
          <cell r="J53"/>
        </row>
        <row r="54">
          <cell r="A54">
            <v>53</v>
          </cell>
          <cell r="B54" t="str">
            <v>2552M49G02</v>
          </cell>
          <cell r="C54" t="str">
            <v>2552M49G02.002R</v>
          </cell>
          <cell r="D54" t="str">
            <v>CASE, AFT INNER, STG 8</v>
          </cell>
          <cell r="E54">
            <v>0.96750000000000003</v>
          </cell>
          <cell r="F54">
            <v>16.739000000000001</v>
          </cell>
          <cell r="G54">
            <v>19.106999999999999</v>
          </cell>
          <cell r="H54" t="str">
            <v>I718</v>
          </cell>
          <cell r="I54" t="str">
            <v>B50TF15 CL-E</v>
          </cell>
          <cell r="J54"/>
        </row>
        <row r="55">
          <cell r="A55">
            <v>54</v>
          </cell>
          <cell r="B55" t="str">
            <v>2552M50G04</v>
          </cell>
          <cell r="C55" t="str">
            <v>2552M50G04.002R</v>
          </cell>
          <cell r="D55" t="str">
            <v>CASE, AFT INNER, STG 8-9</v>
          </cell>
          <cell r="E55">
            <v>1.994</v>
          </cell>
          <cell r="F55">
            <v>16.612000000000002</v>
          </cell>
          <cell r="G55">
            <v>18.864999999999998</v>
          </cell>
          <cell r="H55" t="str">
            <v>I718</v>
          </cell>
          <cell r="I55" t="str">
            <v>B50TF15 CL-E</v>
          </cell>
          <cell r="J55"/>
        </row>
        <row r="56">
          <cell r="A56">
            <v>55</v>
          </cell>
          <cell r="B56" t="str">
            <v>2555M49G04</v>
          </cell>
          <cell r="C56" t="str">
            <v>2555M49G04.004R</v>
          </cell>
          <cell r="D56" t="str">
            <v>FINS</v>
          </cell>
          <cell r="E56">
            <v>1.734</v>
          </cell>
          <cell r="F56">
            <v>14.183999999999999</v>
          </cell>
          <cell r="G56">
            <v>18.334999999999997</v>
          </cell>
          <cell r="H56" t="str">
            <v>GTD222</v>
          </cell>
          <cell r="I56" t="str">
            <v>B50TF279 CL-C</v>
          </cell>
          <cell r="J56"/>
        </row>
        <row r="57">
          <cell r="A57">
            <v>56</v>
          </cell>
          <cell r="B57" t="str">
            <v>2555M49G04</v>
          </cell>
          <cell r="C57" t="str">
            <v>2555M49G04.003R</v>
          </cell>
          <cell r="D57" t="str">
            <v>FINS</v>
          </cell>
          <cell r="E57">
            <v>1.01</v>
          </cell>
          <cell r="F57">
            <v>10.433</v>
          </cell>
          <cell r="G57">
            <v>12.093</v>
          </cell>
          <cell r="H57" t="str">
            <v>718+</v>
          </cell>
          <cell r="I57" t="str">
            <v>B50TF317 CL-A</v>
          </cell>
          <cell r="J57"/>
        </row>
        <row r="58">
          <cell r="A58">
            <v>57</v>
          </cell>
          <cell r="B58" t="str">
            <v>2564M03G01</v>
          </cell>
          <cell r="C58" t="str">
            <v>2564M03G01.002R</v>
          </cell>
          <cell r="D58" t="str">
            <v>CASE</v>
          </cell>
          <cell r="E58">
            <v>1.0209999999999999</v>
          </cell>
          <cell r="F58">
            <v>18.018599999999999</v>
          </cell>
          <cell r="G58">
            <v>19.664999999999999</v>
          </cell>
          <cell r="H58" t="str">
            <v>I909</v>
          </cell>
          <cell r="I58" t="str">
            <v>C50TF95 CL-B</v>
          </cell>
          <cell r="J58"/>
        </row>
        <row r="59">
          <cell r="A59">
            <v>58</v>
          </cell>
          <cell r="B59" t="str">
            <v>2564M04G01</v>
          </cell>
          <cell r="C59" t="str">
            <v>2564M04G01.002R</v>
          </cell>
          <cell r="D59" t="str">
            <v>CASE, HPC</v>
          </cell>
          <cell r="E59">
            <v>1.859</v>
          </cell>
          <cell r="F59">
            <v>17.760999999999999</v>
          </cell>
          <cell r="G59">
            <v>19.762999999999998</v>
          </cell>
          <cell r="H59" t="str">
            <v>I909</v>
          </cell>
          <cell r="I59" t="str">
            <v>C50TF95 CL-B</v>
          </cell>
          <cell r="J59"/>
        </row>
        <row r="60">
          <cell r="A60">
            <v>59</v>
          </cell>
          <cell r="B60" t="str">
            <v>2564M05G01</v>
          </cell>
          <cell r="C60" t="str">
            <v>2564M05G01.002R</v>
          </cell>
          <cell r="D60" t="str">
            <v xml:space="preserve">CANCEL </v>
          </cell>
          <cell r="E60">
            <v>2.4869999999999997</v>
          </cell>
          <cell r="F60">
            <v>17.529800000000002</v>
          </cell>
          <cell r="G60">
            <v>19.986999999999998</v>
          </cell>
          <cell r="H60" t="str">
            <v>M152</v>
          </cell>
          <cell r="I60" t="str">
            <v>C50TF68 CL-B</v>
          </cell>
          <cell r="J60"/>
        </row>
        <row r="61">
          <cell r="A61">
            <v>60</v>
          </cell>
          <cell r="B61" t="str">
            <v>2564M06G01</v>
          </cell>
          <cell r="C61" t="str">
            <v>2564M06G01.002R</v>
          </cell>
          <cell r="D61" t="str">
            <v>CASE, STAGE 7</v>
          </cell>
          <cell r="E61">
            <v>1.62</v>
          </cell>
          <cell r="F61">
            <v>17.4239</v>
          </cell>
          <cell r="G61">
            <v>21.271999999999998</v>
          </cell>
          <cell r="H61" t="str">
            <v>I718</v>
          </cell>
          <cell r="I61" t="str">
            <v>B50TF15 CL-E</v>
          </cell>
          <cell r="J61"/>
        </row>
        <row r="62">
          <cell r="A62">
            <v>61</v>
          </cell>
          <cell r="B62" t="str">
            <v>2466M25P01</v>
          </cell>
          <cell r="C62" t="str">
            <v>2466M25P01.000W</v>
          </cell>
          <cell r="D62" t="str">
            <v>RING, RETAINER</v>
          </cell>
          <cell r="E62">
            <v>0.17</v>
          </cell>
          <cell r="F62">
            <v>15.396999999999998</v>
          </cell>
          <cell r="G62">
            <v>15.435</v>
          </cell>
          <cell r="H62" t="str">
            <v>I718</v>
          </cell>
          <cell r="I62" t="str">
            <v>B50TF15 CL-E</v>
          </cell>
          <cell r="J62"/>
        </row>
        <row r="63">
          <cell r="A63">
            <v>62</v>
          </cell>
          <cell r="B63" t="str">
            <v>2490M99G04</v>
          </cell>
          <cell r="C63" t="str">
            <v>4013522-469P03</v>
          </cell>
          <cell r="D63" t="str">
            <v>CANCEL  - item 126</v>
          </cell>
          <cell r="E63"/>
          <cell r="F63"/>
          <cell r="G63"/>
          <cell r="H63" t="str">
            <v>I718</v>
          </cell>
          <cell r="I63" t="str">
            <v>B50TF15CLD</v>
          </cell>
          <cell r="J63" t="str">
            <v>C</v>
          </cell>
        </row>
        <row r="64">
          <cell r="A64">
            <v>63</v>
          </cell>
          <cell r="B64" t="str">
            <v>2490M99G04</v>
          </cell>
          <cell r="C64" t="str">
            <v>4013522-470P04</v>
          </cell>
          <cell r="D64" t="str">
            <v>CANCEL  - item 127</v>
          </cell>
          <cell r="E64"/>
          <cell r="F64"/>
          <cell r="G64"/>
          <cell r="H64" t="str">
            <v>I718</v>
          </cell>
          <cell r="I64" t="str">
            <v>B50TF15CLD</v>
          </cell>
          <cell r="J64" t="str">
            <v>E</v>
          </cell>
        </row>
        <row r="65">
          <cell r="A65">
            <v>64</v>
          </cell>
          <cell r="B65" t="str">
            <v>2609M10G01</v>
          </cell>
          <cell r="C65" t="str">
            <v>D2462M22P02</v>
          </cell>
          <cell r="D65" t="str">
            <v>Inner Liner Aft Ring</v>
          </cell>
          <cell r="E65"/>
          <cell r="F65"/>
          <cell r="G65"/>
          <cell r="H65" t="str">
            <v>HS188</v>
          </cell>
          <cell r="I65" t="str">
            <v>B50TF74CLA</v>
          </cell>
          <cell r="J65" t="str">
            <v>OI</v>
          </cell>
        </row>
        <row r="66">
          <cell r="A66">
            <v>65</v>
          </cell>
          <cell r="B66" t="str">
            <v>2609M10G01</v>
          </cell>
          <cell r="C66" t="str">
            <v>D2462M22P03</v>
          </cell>
          <cell r="D66" t="str">
            <v>Inner Liner Fwd Ring</v>
          </cell>
          <cell r="E66"/>
          <cell r="F66"/>
          <cell r="G66"/>
          <cell r="H66" t="str">
            <v>HS188</v>
          </cell>
          <cell r="I66" t="str">
            <v>B50TF74CLA</v>
          </cell>
          <cell r="J66" t="str">
            <v>OI</v>
          </cell>
        </row>
        <row r="67">
          <cell r="A67">
            <v>66</v>
          </cell>
          <cell r="B67" t="str">
            <v>2609M10G01</v>
          </cell>
          <cell r="C67" t="str">
            <v>D2462M23P01</v>
          </cell>
          <cell r="D67" t="str">
            <v>Outer Liner Fwd Ring</v>
          </cell>
          <cell r="E67"/>
          <cell r="F67"/>
          <cell r="G67"/>
          <cell r="H67" t="str">
            <v>HS188</v>
          </cell>
          <cell r="I67" t="str">
            <v>B50TF74CLA</v>
          </cell>
          <cell r="J67" t="str">
            <v>OI</v>
          </cell>
        </row>
        <row r="68">
          <cell r="A68">
            <v>67</v>
          </cell>
          <cell r="B68" t="str">
            <v>2609M10G01</v>
          </cell>
          <cell r="C68" t="str">
            <v>D2462M23P02</v>
          </cell>
          <cell r="D68" t="str">
            <v>Outer Liner Aft Ring</v>
          </cell>
          <cell r="E68"/>
          <cell r="F68"/>
          <cell r="G68"/>
          <cell r="H68" t="str">
            <v>HS188</v>
          </cell>
          <cell r="I68" t="str">
            <v>B50TF74CLA</v>
          </cell>
          <cell r="J68" t="str">
            <v>OI</v>
          </cell>
        </row>
        <row r="69">
          <cell r="A69">
            <v>68</v>
          </cell>
          <cell r="B69" t="str">
            <v>2609M10G01</v>
          </cell>
          <cell r="C69" t="str">
            <v>D2462M26P02</v>
          </cell>
          <cell r="D69" t="str">
            <v>Outer Baffle Aft Ring</v>
          </cell>
          <cell r="E69"/>
          <cell r="F69"/>
          <cell r="G69"/>
          <cell r="H69" t="str">
            <v>HS188</v>
          </cell>
          <cell r="I69" t="str">
            <v>B50TF74CLA</v>
          </cell>
          <cell r="J69" t="str">
            <v>OI</v>
          </cell>
        </row>
        <row r="70">
          <cell r="A70">
            <v>69</v>
          </cell>
          <cell r="B70" t="str">
            <v>2609M10G01</v>
          </cell>
          <cell r="C70" t="str">
            <v>D2462M26P03</v>
          </cell>
          <cell r="D70" t="str">
            <v>Outer Baffle Fwd Ring</v>
          </cell>
          <cell r="E70"/>
          <cell r="F70"/>
          <cell r="G70"/>
          <cell r="H70" t="str">
            <v>HS188</v>
          </cell>
          <cell r="I70" t="str">
            <v>B50TF74CLA</v>
          </cell>
          <cell r="J70" t="str">
            <v>OI</v>
          </cell>
        </row>
        <row r="71">
          <cell r="A71">
            <v>70</v>
          </cell>
          <cell r="B71" t="str">
            <v>2609M10G01</v>
          </cell>
          <cell r="C71" t="str">
            <v>D2462M27P02</v>
          </cell>
          <cell r="D71" t="str">
            <v>Inner Baffle Aft Ring</v>
          </cell>
          <cell r="E71"/>
          <cell r="F71"/>
          <cell r="G71"/>
          <cell r="H71" t="str">
            <v>HS188</v>
          </cell>
          <cell r="I71" t="str">
            <v>B50TF74CLA</v>
          </cell>
          <cell r="J71" t="str">
            <v>OI</v>
          </cell>
        </row>
        <row r="72">
          <cell r="A72">
            <v>71</v>
          </cell>
          <cell r="B72" t="str">
            <v>2609M10G01</v>
          </cell>
          <cell r="C72" t="str">
            <v>D2462M27P03</v>
          </cell>
          <cell r="D72" t="str">
            <v>Inner Baffle Fwd Baffle</v>
          </cell>
          <cell r="E72"/>
          <cell r="F72"/>
          <cell r="G72"/>
          <cell r="H72" t="str">
            <v>HS188</v>
          </cell>
          <cell r="I72" t="str">
            <v>B50TF74CLA</v>
          </cell>
          <cell r="J72" t="str">
            <v>OI</v>
          </cell>
        </row>
        <row r="73">
          <cell r="A73">
            <v>72</v>
          </cell>
          <cell r="B73" t="str">
            <v>2609M10G01</v>
          </cell>
          <cell r="C73" t="str">
            <v>D2609M11P01</v>
          </cell>
          <cell r="D73" t="str">
            <v>Domeplate</v>
          </cell>
          <cell r="E73"/>
          <cell r="F73"/>
          <cell r="G73"/>
          <cell r="H73" t="str">
            <v>HS188</v>
          </cell>
          <cell r="I73" t="str">
            <v>B50TF74CLA</v>
          </cell>
          <cell r="J73" t="str">
            <v>OI</v>
          </cell>
        </row>
        <row r="74">
          <cell r="A74">
            <v>73</v>
          </cell>
          <cell r="B74" t="str">
            <v>2609M10G01</v>
          </cell>
          <cell r="C74" t="str">
            <v>D2609M12P01</v>
          </cell>
          <cell r="D74" t="str">
            <v>Outer Support</v>
          </cell>
          <cell r="E74"/>
          <cell r="F74"/>
          <cell r="G74"/>
          <cell r="H74" t="str">
            <v>I718+</v>
          </cell>
          <cell r="I74" t="str">
            <v>B50TF317CLB</v>
          </cell>
          <cell r="J74" t="str">
            <v>OI</v>
          </cell>
        </row>
        <row r="75">
          <cell r="A75">
            <v>74</v>
          </cell>
          <cell r="B75" t="str">
            <v>2609M10G01</v>
          </cell>
          <cell r="C75" t="str">
            <v>D2609M13P01P02</v>
          </cell>
          <cell r="D75" t="str">
            <v xml:space="preserve">Inner Support </v>
          </cell>
          <cell r="E75"/>
          <cell r="F75"/>
          <cell r="G75"/>
          <cell r="H75" t="str">
            <v>I718+</v>
          </cell>
          <cell r="I75" t="str">
            <v>B50TF317CLB</v>
          </cell>
          <cell r="J75" t="str">
            <v>OI</v>
          </cell>
        </row>
        <row r="76">
          <cell r="A76">
            <v>75</v>
          </cell>
          <cell r="B76" t="str">
            <v>2611M10G01</v>
          </cell>
          <cell r="C76" t="str">
            <v>D2559M22P02</v>
          </cell>
          <cell r="D76" t="str">
            <v>Inner Liner Aft Ring</v>
          </cell>
          <cell r="E76"/>
          <cell r="F76"/>
          <cell r="G76"/>
          <cell r="H76" t="str">
            <v>HS188</v>
          </cell>
          <cell r="I76" t="str">
            <v>B50TF74CLA</v>
          </cell>
          <cell r="J76" t="str">
            <v>A</v>
          </cell>
        </row>
        <row r="77">
          <cell r="A77">
            <v>76</v>
          </cell>
          <cell r="B77" t="str">
            <v>2611M10G01</v>
          </cell>
          <cell r="C77" t="str">
            <v>D2559M23P01</v>
          </cell>
          <cell r="D77" t="str">
            <v>Outer Liner Fwd Ring</v>
          </cell>
          <cell r="E77"/>
          <cell r="F77"/>
          <cell r="G77"/>
          <cell r="H77" t="str">
            <v>HS188</v>
          </cell>
          <cell r="I77" t="str">
            <v>B50TF74CLA</v>
          </cell>
          <cell r="J77" t="str">
            <v>A</v>
          </cell>
        </row>
        <row r="78">
          <cell r="A78">
            <v>77</v>
          </cell>
          <cell r="B78" t="str">
            <v>2611M10G01</v>
          </cell>
          <cell r="C78" t="str">
            <v>D2559M23P02</v>
          </cell>
          <cell r="D78" t="str">
            <v>Outer Liner Aft Ring</v>
          </cell>
          <cell r="E78"/>
          <cell r="F78"/>
          <cell r="G78"/>
          <cell r="H78" t="str">
            <v>HS188</v>
          </cell>
          <cell r="I78" t="str">
            <v>B50TF74CLA</v>
          </cell>
          <cell r="J78" t="str">
            <v>A</v>
          </cell>
        </row>
        <row r="79">
          <cell r="A79">
            <v>78</v>
          </cell>
          <cell r="B79" t="str">
            <v>2611M10G01</v>
          </cell>
          <cell r="C79" t="str">
            <v>D2559M26P02</v>
          </cell>
          <cell r="D79" t="str">
            <v>Outer Baffle Aft Ring</v>
          </cell>
          <cell r="E79"/>
          <cell r="F79"/>
          <cell r="G79"/>
          <cell r="H79" t="str">
            <v>HS188</v>
          </cell>
          <cell r="I79" t="str">
            <v>B50TF74CLA</v>
          </cell>
          <cell r="J79" t="str">
            <v>In process</v>
          </cell>
        </row>
        <row r="80">
          <cell r="A80">
            <v>79</v>
          </cell>
          <cell r="B80" t="str">
            <v>2611M10G01</v>
          </cell>
          <cell r="C80" t="str">
            <v>D2559M26P03</v>
          </cell>
          <cell r="D80" t="str">
            <v>Outer Baffle Fwd Ring</v>
          </cell>
          <cell r="E80"/>
          <cell r="F80"/>
          <cell r="G80"/>
          <cell r="H80" t="str">
            <v>HS188</v>
          </cell>
          <cell r="I80" t="str">
            <v>B50TF74CLA</v>
          </cell>
          <cell r="J80" t="str">
            <v>In process</v>
          </cell>
        </row>
        <row r="81">
          <cell r="A81">
            <v>80</v>
          </cell>
          <cell r="B81" t="str">
            <v>2611M10G01</v>
          </cell>
          <cell r="C81" t="str">
            <v>D2559M49P02</v>
          </cell>
          <cell r="D81" t="str">
            <v>Inner Baffle Aft Ring</v>
          </cell>
          <cell r="E81"/>
          <cell r="F81"/>
          <cell r="G81"/>
          <cell r="H81" t="str">
            <v>HS188</v>
          </cell>
          <cell r="I81" t="str">
            <v>B50TF74CLA</v>
          </cell>
          <cell r="J81" t="str">
            <v>In process</v>
          </cell>
        </row>
        <row r="82">
          <cell r="A82">
            <v>81</v>
          </cell>
          <cell r="B82" t="str">
            <v>2611M10G01</v>
          </cell>
          <cell r="C82" t="str">
            <v>D2611M11P01</v>
          </cell>
          <cell r="D82" t="str">
            <v>Domeplate</v>
          </cell>
          <cell r="E82"/>
          <cell r="F82"/>
          <cell r="G82"/>
          <cell r="H82" t="str">
            <v>HS188</v>
          </cell>
          <cell r="I82" t="str">
            <v>B50TF74CLA</v>
          </cell>
          <cell r="J82" t="str">
            <v>B</v>
          </cell>
        </row>
        <row r="83">
          <cell r="A83">
            <v>82</v>
          </cell>
          <cell r="B83" t="str">
            <v>2611M10G01</v>
          </cell>
          <cell r="C83" t="str">
            <v>D2559M17P02</v>
          </cell>
          <cell r="D83" t="str">
            <v>Fwd Outer Support</v>
          </cell>
          <cell r="E83"/>
          <cell r="F83"/>
          <cell r="G83"/>
          <cell r="H83" t="str">
            <v>I718+</v>
          </cell>
          <cell r="I83" t="str">
            <v>B50TF317CLB</v>
          </cell>
          <cell r="J83" t="str">
            <v>OI</v>
          </cell>
        </row>
        <row r="84">
          <cell r="A84">
            <v>83</v>
          </cell>
          <cell r="B84" t="str">
            <v>2460M47P01</v>
          </cell>
          <cell r="C84" t="str">
            <v>2460M47P01.000R</v>
          </cell>
          <cell r="D84" t="str">
            <v>SEAL, STA-CDP</v>
          </cell>
          <cell r="E84">
            <v>0.68</v>
          </cell>
          <cell r="F84">
            <v>9.988999999999999</v>
          </cell>
          <cell r="G84">
            <v>11.877000000000001</v>
          </cell>
          <cell r="H84" t="str">
            <v>718plus</v>
          </cell>
          <cell r="I84" t="str">
            <v>B50TF317 CL-A</v>
          </cell>
          <cell r="J84"/>
        </row>
        <row r="85">
          <cell r="A85">
            <v>84</v>
          </cell>
          <cell r="B85" t="str">
            <v>2460M47P02</v>
          </cell>
          <cell r="C85" t="str">
            <v>2460M47P02.000R</v>
          </cell>
          <cell r="D85" t="str">
            <v>SEAL, STA-CDP</v>
          </cell>
          <cell r="E85">
            <v>2.2229999999999999</v>
          </cell>
          <cell r="F85">
            <v>9.988999999999999</v>
          </cell>
          <cell r="G85">
            <v>12.627000000000001</v>
          </cell>
          <cell r="H85" t="str">
            <v>I909</v>
          </cell>
          <cell r="I85" t="str">
            <v>C50TF95 CL-A</v>
          </cell>
          <cell r="J85"/>
        </row>
        <row r="86">
          <cell r="A86">
            <v>85</v>
          </cell>
          <cell r="B86" t="str">
            <v>2460M62P01</v>
          </cell>
          <cell r="C86" t="str">
            <v>2460M62P01.000R</v>
          </cell>
          <cell r="D86" t="str">
            <v xml:space="preserve">CANCEL </v>
          </cell>
          <cell r="E86">
            <v>1.2949999999999999</v>
          </cell>
          <cell r="F86">
            <v>13.375</v>
          </cell>
          <cell r="G86">
            <v>15.995000000000001</v>
          </cell>
          <cell r="H86" t="str">
            <v>I783</v>
          </cell>
          <cell r="I86" t="str">
            <v>AMS 5940</v>
          </cell>
          <cell r="J86"/>
        </row>
        <row r="87">
          <cell r="A87">
            <v>86</v>
          </cell>
          <cell r="B87" t="str">
            <v>2460M62P02</v>
          </cell>
          <cell r="C87" t="str">
            <v>2460M62P02.000R</v>
          </cell>
          <cell r="D87" t="str">
            <v>SEAL, STA-HPT FOS</v>
          </cell>
          <cell r="E87">
            <v>0.64700000000000002</v>
          </cell>
          <cell r="F87">
            <v>12.183</v>
          </cell>
          <cell r="G87">
            <v>13.725000000000001</v>
          </cell>
          <cell r="H87" t="str">
            <v>GTD222</v>
          </cell>
          <cell r="I87" t="str">
            <v>B50TF279 CL-A</v>
          </cell>
          <cell r="J87"/>
        </row>
        <row r="88">
          <cell r="A88">
            <v>87</v>
          </cell>
          <cell r="B88" t="str">
            <v>2482M35P01</v>
          </cell>
          <cell r="C88" t="str">
            <v>2482M35P01.000R</v>
          </cell>
          <cell r="D88" t="str">
            <v>SEAL, TRANS-DUCT</v>
          </cell>
          <cell r="E88">
            <v>0.53500000000000003</v>
          </cell>
          <cell r="F88">
            <v>20.013000000000002</v>
          </cell>
          <cell r="G88">
            <v>22.462999999999997</v>
          </cell>
          <cell r="H88" t="str">
            <v>R41</v>
          </cell>
          <cell r="I88" t="str">
            <v>B50TF110 CL-C</v>
          </cell>
          <cell r="J88"/>
        </row>
        <row r="89">
          <cell r="A89">
            <v>88</v>
          </cell>
          <cell r="B89" t="str">
            <v>2482M35P03</v>
          </cell>
          <cell r="C89" t="str">
            <v>2482M35P03.000R</v>
          </cell>
          <cell r="D89" t="str">
            <v>SEAL, TRANS-DUCT</v>
          </cell>
          <cell r="E89">
            <v>0.66500000000000004</v>
          </cell>
          <cell r="F89">
            <v>15.433</v>
          </cell>
          <cell r="G89">
            <v>17.260999999999999</v>
          </cell>
          <cell r="H89" t="str">
            <v>I718</v>
          </cell>
          <cell r="I89" t="str">
            <v>B50TF15 CL-D</v>
          </cell>
          <cell r="J89"/>
        </row>
        <row r="90">
          <cell r="A90">
            <v>89</v>
          </cell>
          <cell r="B90" t="str">
            <v>2482M33P01</v>
          </cell>
          <cell r="C90" t="str">
            <v>2482M33P01.000R</v>
          </cell>
          <cell r="D90" t="str">
            <v>SEAL, HPT</v>
          </cell>
          <cell r="E90">
            <v>2.1739999999999999</v>
          </cell>
          <cell r="F90">
            <v>12.068</v>
          </cell>
          <cell r="G90">
            <v>14.515000000000001</v>
          </cell>
          <cell r="H90" t="str">
            <v>I718</v>
          </cell>
          <cell r="I90" t="str">
            <v>B50TF15 CL-D</v>
          </cell>
          <cell r="J90"/>
        </row>
        <row r="91">
          <cell r="A91">
            <v>90</v>
          </cell>
          <cell r="B91" t="str">
            <v>2482M33P02</v>
          </cell>
          <cell r="C91" t="str">
            <v>2482M33P02.000R</v>
          </cell>
          <cell r="D91" t="str">
            <v>SEAL, HPT</v>
          </cell>
          <cell r="E91">
            <v>1.446</v>
          </cell>
          <cell r="F91">
            <v>14.213999999999999</v>
          </cell>
          <cell r="G91">
            <v>16.111000000000001</v>
          </cell>
          <cell r="H91" t="str">
            <v>I718</v>
          </cell>
          <cell r="I91" t="str">
            <v>B50TF15 CL-D</v>
          </cell>
          <cell r="J91"/>
        </row>
        <row r="92">
          <cell r="A92">
            <v>91</v>
          </cell>
          <cell r="B92" t="str">
            <v>2482M30P01</v>
          </cell>
          <cell r="C92" t="str">
            <v>2482M30P01.000R</v>
          </cell>
          <cell r="D92" t="str">
            <v>FWD INNER SEAL</v>
          </cell>
          <cell r="E92">
            <v>1.5090000000000001</v>
          </cell>
          <cell r="F92">
            <v>14.696</v>
          </cell>
          <cell r="G92">
            <v>17.675999999999998</v>
          </cell>
          <cell r="H92" t="str">
            <v>HS188</v>
          </cell>
          <cell r="I92" t="str">
            <v>B50TF74 CL-A</v>
          </cell>
          <cell r="J92"/>
        </row>
        <row r="93">
          <cell r="A93">
            <v>92</v>
          </cell>
          <cell r="B93" t="str">
            <v>2482M36G02</v>
          </cell>
          <cell r="C93" t="str">
            <v>2482M36G02.002R</v>
          </cell>
          <cell r="D93" t="str">
            <v>PLATE,BACKING</v>
          </cell>
          <cell r="E93">
            <v>0.23</v>
          </cell>
          <cell r="F93">
            <v>20.177</v>
          </cell>
          <cell r="G93">
            <v>22.462999999999997</v>
          </cell>
          <cell r="H93" t="str">
            <v>R41</v>
          </cell>
          <cell r="I93" t="str">
            <v>B50TF110 CL-D or B50TF109 CL-D or AMS 5713 (FWR)</v>
          </cell>
          <cell r="J93"/>
        </row>
        <row r="94">
          <cell r="A94">
            <v>93</v>
          </cell>
          <cell r="B94" t="str">
            <v>2482M31P01</v>
          </cell>
          <cell r="C94" t="str">
            <v>2482M31P01.000W</v>
          </cell>
          <cell r="D94" t="str">
            <v>SEAL,PLATE-FW</v>
          </cell>
          <cell r="E94">
            <v>0.16500000000000001</v>
          </cell>
          <cell r="F94">
            <v>14.984999999999999</v>
          </cell>
          <cell r="G94">
            <v>17.189</v>
          </cell>
          <cell r="H94" t="str">
            <v>R41</v>
          </cell>
          <cell r="I94" t="str">
            <v>B50TF110 CL-D or B50TF109 CL-D or AMS 5713 (FWR)</v>
          </cell>
          <cell r="J94"/>
        </row>
        <row r="95">
          <cell r="A95">
            <v>94</v>
          </cell>
          <cell r="B95" t="str">
            <v>2596M81P01</v>
          </cell>
          <cell r="C95" t="str">
            <v>2596M81P01.000W</v>
          </cell>
          <cell r="D95" t="str">
            <v>SUPPORT</v>
          </cell>
          <cell r="E95">
            <v>0.40600000000000003</v>
          </cell>
          <cell r="F95">
            <v>20.169</v>
          </cell>
          <cell r="G95">
            <v>21.555</v>
          </cell>
          <cell r="H95" t="str">
            <v>I718</v>
          </cell>
          <cell r="I95" t="str">
            <v>B50TF15 CL-D</v>
          </cell>
          <cell r="J95"/>
        </row>
        <row r="96">
          <cell r="A96">
            <v>95</v>
          </cell>
          <cell r="B96" t="str">
            <v>2596M81P03</v>
          </cell>
          <cell r="C96" t="str">
            <v>2596M81P03.000R</v>
          </cell>
          <cell r="D96" t="str">
            <v>SUPPORT</v>
          </cell>
          <cell r="E96">
            <v>0.32100000000000001</v>
          </cell>
          <cell r="F96">
            <v>23.356999999999999</v>
          </cell>
          <cell r="G96">
            <v>26.606999999999999</v>
          </cell>
          <cell r="H96" t="str">
            <v>R41</v>
          </cell>
          <cell r="I96" t="str">
            <v>B50TF110 CL-E</v>
          </cell>
          <cell r="J96"/>
        </row>
        <row r="97">
          <cell r="A97">
            <v>96</v>
          </cell>
          <cell r="B97" t="str">
            <v>2596M86G01</v>
          </cell>
          <cell r="C97" t="str">
            <v>2596M86G01.002R</v>
          </cell>
          <cell r="D97" t="str">
            <v>SEAL, PRESSURE BALANCE</v>
          </cell>
          <cell r="E97">
            <v>4.4029999999999996</v>
          </cell>
          <cell r="F97">
            <v>14.629</v>
          </cell>
          <cell r="G97">
            <v>16.942999999999998</v>
          </cell>
          <cell r="H97" t="str">
            <v>I718</v>
          </cell>
          <cell r="I97" t="str">
            <v>B50TF15 CL-D</v>
          </cell>
          <cell r="J97"/>
        </row>
        <row r="98">
          <cell r="A98">
            <v>97</v>
          </cell>
          <cell r="B98" t="str">
            <v>2468M49P01</v>
          </cell>
          <cell r="C98" t="str">
            <v>2468M49P01.000R</v>
          </cell>
          <cell r="D98" t="str">
            <v>NUT, LOCKING</v>
          </cell>
          <cell r="E98">
            <v>0.79500000000000004</v>
          </cell>
          <cell r="F98">
            <v>4.6669</v>
          </cell>
          <cell r="G98">
            <v>5.085</v>
          </cell>
          <cell r="H98" t="str">
            <v>I718</v>
          </cell>
          <cell r="I98" t="str">
            <v>AMS 5663</v>
          </cell>
          <cell r="J98"/>
        </row>
        <row r="99">
          <cell r="A99">
            <v>98</v>
          </cell>
          <cell r="B99" t="str">
            <v>2468M78G04</v>
          </cell>
          <cell r="C99" t="str">
            <v>2468M78G04.002R</v>
          </cell>
          <cell r="D99" t="str">
            <v>CASE</v>
          </cell>
          <cell r="E99">
            <v>4.5329999999999995</v>
          </cell>
          <cell r="F99">
            <v>20.170999999999999</v>
          </cell>
          <cell r="G99">
            <v>24.907999999999998</v>
          </cell>
          <cell r="H99" t="str">
            <v>I718</v>
          </cell>
          <cell r="I99" t="str">
            <v>B50TF15 CL-E</v>
          </cell>
          <cell r="J99" t="str">
            <v xml:space="preserve">Yes </v>
          </cell>
        </row>
        <row r="100">
          <cell r="A100">
            <v>99</v>
          </cell>
          <cell r="B100" t="str">
            <v>2468M79P01</v>
          </cell>
          <cell r="C100" t="str">
            <v>2468M79P01.000R</v>
          </cell>
          <cell r="D100" t="str">
            <v>CASE,WISHBONE</v>
          </cell>
          <cell r="E100">
            <v>3.8989999999999996</v>
          </cell>
          <cell r="F100">
            <v>17.045000000000002</v>
          </cell>
          <cell r="G100">
            <v>20.942</v>
          </cell>
          <cell r="H100" t="str">
            <v>I783</v>
          </cell>
          <cell r="I100" t="str">
            <v>AMS 5940</v>
          </cell>
          <cell r="J100"/>
        </row>
        <row r="101">
          <cell r="A101">
            <v>100</v>
          </cell>
          <cell r="B101" t="str">
            <v>2468M79P02</v>
          </cell>
          <cell r="C101" t="str">
            <v>2468M79P02.000R</v>
          </cell>
          <cell r="D101" t="str">
            <v>CASE,WISHBONE</v>
          </cell>
          <cell r="E101">
            <v>1.7582</v>
          </cell>
          <cell r="F101">
            <v>20.599600000000002</v>
          </cell>
          <cell r="G101">
            <v>24.907999999999998</v>
          </cell>
          <cell r="H101" t="str">
            <v>I718</v>
          </cell>
          <cell r="I101" t="str">
            <v>B50TF15 CL-D</v>
          </cell>
          <cell r="J101"/>
        </row>
        <row r="102">
          <cell r="A102">
            <v>101</v>
          </cell>
          <cell r="B102" t="str">
            <v>2596M82G01</v>
          </cell>
          <cell r="C102" t="str">
            <v>2596M82G01.002R</v>
          </cell>
          <cell r="D102" t="str">
            <v>PLATE</v>
          </cell>
          <cell r="E102">
            <v>0.11</v>
          </cell>
          <cell r="F102">
            <v>24.083000000000002</v>
          </cell>
          <cell r="G102">
            <v>26.606999999999999</v>
          </cell>
          <cell r="H102" t="str">
            <v>R41</v>
          </cell>
          <cell r="I102" t="str">
            <v>B50TF110 CL-F</v>
          </cell>
          <cell r="J102"/>
        </row>
        <row r="103">
          <cell r="A103">
            <v>102</v>
          </cell>
          <cell r="B103" t="str">
            <v>2461M67P01</v>
          </cell>
          <cell r="C103" t="str">
            <v>2461M67P01.000R</v>
          </cell>
          <cell r="D103" t="str">
            <v>SEAL,STA,AIRB</v>
          </cell>
          <cell r="E103">
            <v>2.218</v>
          </cell>
          <cell r="F103">
            <v>6.7439999999999998</v>
          </cell>
          <cell r="G103">
            <v>11.196</v>
          </cell>
          <cell r="H103" t="str">
            <v>15-5PH</v>
          </cell>
          <cell r="I103" t="str">
            <v>AMS 5659</v>
          </cell>
          <cell r="J103"/>
        </row>
        <row r="104">
          <cell r="A104">
            <v>103</v>
          </cell>
          <cell r="B104" t="str">
            <v>2461M68P01</v>
          </cell>
          <cell r="C104" t="str">
            <v>2461M68P01.000R</v>
          </cell>
          <cell r="D104" t="str">
            <v>SEAL,STA.AIRB</v>
          </cell>
          <cell r="E104">
            <v>1.345</v>
          </cell>
          <cell r="F104">
            <v>6.24</v>
          </cell>
          <cell r="G104">
            <v>11.01</v>
          </cell>
          <cell r="H104" t="str">
            <v>I718</v>
          </cell>
          <cell r="I104" t="str">
            <v>B50TF15 CL-E</v>
          </cell>
          <cell r="J104"/>
        </row>
        <row r="105">
          <cell r="A105">
            <v>104</v>
          </cell>
          <cell r="B105" t="str">
            <v>2464M72P01</v>
          </cell>
          <cell r="C105" t="str">
            <v>2464M72P01.000W</v>
          </cell>
          <cell r="D105" t="str">
            <v>RETAINER, HPT</v>
          </cell>
          <cell r="E105">
            <v>0.98499999999999999</v>
          </cell>
          <cell r="F105">
            <v>23.762</v>
          </cell>
          <cell r="G105">
            <v>26.527999999999999</v>
          </cell>
          <cell r="H105" t="str">
            <v>I718</v>
          </cell>
          <cell r="I105" t="str">
            <v>B50TF15 CL-F or AMS 7490 (FWR)</v>
          </cell>
          <cell r="J105"/>
        </row>
        <row r="106">
          <cell r="A106">
            <v>105</v>
          </cell>
          <cell r="B106" t="str">
            <v xml:space="preserve">2554M83P01 </v>
          </cell>
          <cell r="C106" t="str">
            <v>2554M83P01.000R</v>
          </cell>
          <cell r="D106" t="str">
            <v>SHEILD, HEAT - COMBUSTOR CASE</v>
          </cell>
          <cell r="E106">
            <v>1.7250000000000001</v>
          </cell>
          <cell r="F106">
            <v>24.415000000000003</v>
          </cell>
          <cell r="G106">
            <v>24.994999999999997</v>
          </cell>
          <cell r="H106" t="str">
            <v>718Plus</v>
          </cell>
          <cell r="I106" t="str">
            <v>B50TF317 CL-B</v>
          </cell>
          <cell r="J106"/>
        </row>
        <row r="107">
          <cell r="A107">
            <v>106</v>
          </cell>
          <cell r="B107" t="str">
            <v>2461M34P01</v>
          </cell>
          <cell r="C107" t="str">
            <v>2461M34P01.000R</v>
          </cell>
          <cell r="D107" t="str">
            <v>DAMPER, AFT</v>
          </cell>
          <cell r="E107">
            <v>0.23800000000000002</v>
          </cell>
          <cell r="F107">
            <v>10.042999999999999</v>
          </cell>
          <cell r="G107">
            <v>10.423</v>
          </cell>
          <cell r="H107" t="str">
            <v>IN750</v>
          </cell>
          <cell r="I107" t="str">
            <v>AMS 5668</v>
          </cell>
          <cell r="J107"/>
        </row>
        <row r="108">
          <cell r="A108">
            <v>107</v>
          </cell>
          <cell r="B108" t="str">
            <v>2466M97P01</v>
          </cell>
          <cell r="C108" t="str">
            <v>2466M97P01.000R</v>
          </cell>
          <cell r="D108" t="str">
            <v>DAMPER, MIDSEAL</v>
          </cell>
          <cell r="E108">
            <v>0.214</v>
          </cell>
          <cell r="F108">
            <v>11.482999999999999</v>
          </cell>
          <cell r="G108">
            <v>11.823</v>
          </cell>
          <cell r="H108" t="str">
            <v>IN750</v>
          </cell>
          <cell r="I108" t="str">
            <v>AMS 5668</v>
          </cell>
          <cell r="J108"/>
        </row>
        <row r="109">
          <cell r="A109">
            <v>108</v>
          </cell>
          <cell r="B109" t="str">
            <v>2469M75P01</v>
          </cell>
          <cell r="C109" t="str">
            <v>2469M75P01.000R</v>
          </cell>
          <cell r="D109" t="str">
            <v>NUT, ROUND, OUTER - BALL BEARING NUMBER 3</v>
          </cell>
          <cell r="E109">
            <v>0.61</v>
          </cell>
          <cell r="F109">
            <v>7.6000000000000005</v>
          </cell>
          <cell r="G109">
            <v>8.2800000000000011</v>
          </cell>
          <cell r="H109">
            <v>4340</v>
          </cell>
          <cell r="I109" t="str">
            <v>AMS 6414</v>
          </cell>
          <cell r="J109"/>
        </row>
        <row r="110">
          <cell r="A110">
            <v>109</v>
          </cell>
          <cell r="B110" t="str">
            <v>2541M81G01</v>
          </cell>
          <cell r="C110" t="str">
            <v>2541M81G01.002R</v>
          </cell>
          <cell r="D110" t="str">
            <v>CASE, HIGH PRESSURE TURBINE</v>
          </cell>
          <cell r="E110">
            <v>7.5089999999999995</v>
          </cell>
          <cell r="F110">
            <v>23.401000000000003</v>
          </cell>
          <cell r="G110">
            <v>26.647000000000002</v>
          </cell>
          <cell r="H110" t="str">
            <v>718Plus</v>
          </cell>
          <cell r="I110" t="str">
            <v>C50TF128 CL-A</v>
          </cell>
          <cell r="J110"/>
        </row>
        <row r="111">
          <cell r="A111">
            <v>110</v>
          </cell>
          <cell r="B111" t="str">
            <v>2541M82P01</v>
          </cell>
          <cell r="C111" t="str">
            <v>2541M82P01.000W</v>
          </cell>
          <cell r="D111" t="str">
            <v>RETAINER, AFT - HIGH PRESSURE TURBINE STAGE 2</v>
          </cell>
          <cell r="E111">
            <v>0.98199999999999987</v>
          </cell>
          <cell r="F111">
            <v>23.079000000000001</v>
          </cell>
          <cell r="G111">
            <v>25.858999999999998</v>
          </cell>
          <cell r="H111" t="str">
            <v>I718</v>
          </cell>
          <cell r="I111" t="str">
            <v>B50TF15 CL-F</v>
          </cell>
          <cell r="J111"/>
        </row>
        <row r="112">
          <cell r="A112">
            <v>111</v>
          </cell>
          <cell r="B112" t="str">
            <v>2542M43P01</v>
          </cell>
          <cell r="C112" t="str">
            <v>2542M43P01.000R</v>
          </cell>
          <cell r="D112" t="str">
            <v>NUT PLAIN, ROUND -NUMBER 3 BALL BEARING, OUTER</v>
          </cell>
          <cell r="E112">
            <v>0.61</v>
          </cell>
          <cell r="F112">
            <v>7.1950000000000003</v>
          </cell>
          <cell r="G112">
            <v>7.88</v>
          </cell>
          <cell r="H112">
            <v>4340</v>
          </cell>
          <cell r="I112" t="str">
            <v>AMS 6414</v>
          </cell>
          <cell r="J112"/>
        </row>
        <row r="113">
          <cell r="A113">
            <v>112</v>
          </cell>
          <cell r="B113" t="str">
            <v>2542M53P01</v>
          </cell>
          <cell r="C113" t="str">
            <v>2542M53P01.000R</v>
          </cell>
          <cell r="D113" t="str">
            <v>RING, RETAINING - KEYED</v>
          </cell>
          <cell r="E113">
            <v>0.71</v>
          </cell>
          <cell r="F113">
            <v>3.9550000000000001</v>
          </cell>
          <cell r="G113">
            <v>4.2610000000000001</v>
          </cell>
          <cell r="H113" t="str">
            <v>IN750</v>
          </cell>
          <cell r="I113" t="str">
            <v>AMS 5670 OR AMS 5667</v>
          </cell>
          <cell r="J113"/>
        </row>
        <row r="114">
          <cell r="A114">
            <v>113</v>
          </cell>
          <cell r="B114" t="str">
            <v>2542M81P01</v>
          </cell>
          <cell r="C114" t="str">
            <v>2542M81P01.000R</v>
          </cell>
          <cell r="D114" t="str">
            <v>SEAL, ROTATING, OIL-NUMBER 4 BEARING, FORWARD</v>
          </cell>
          <cell r="E114">
            <v>1.665</v>
          </cell>
          <cell r="F114">
            <v>4.3600000000000003</v>
          </cell>
          <cell r="G114">
            <v>6.399</v>
          </cell>
          <cell r="H114" t="str">
            <v>15-5 PH</v>
          </cell>
          <cell r="I114" t="str">
            <v>AMS 5659</v>
          </cell>
          <cell r="J114"/>
        </row>
        <row r="115">
          <cell r="A115">
            <v>114</v>
          </cell>
          <cell r="B115" t="str">
            <v>2542M94P01</v>
          </cell>
          <cell r="C115" t="str">
            <v>2542M94P01.000R</v>
          </cell>
          <cell r="D115" t="str">
            <v>SEAL, STATIONARY, OIL-NUMBER 4 BEARING, FORWARD</v>
          </cell>
          <cell r="E115">
            <v>1.9549999999999998</v>
          </cell>
          <cell r="F115">
            <v>6.4329999999999998</v>
          </cell>
          <cell r="G115">
            <v>8.391</v>
          </cell>
          <cell r="H115" t="str">
            <v>A286</v>
          </cell>
          <cell r="I115" t="str">
            <v>AMS 5734</v>
          </cell>
          <cell r="J115"/>
        </row>
        <row r="116">
          <cell r="A116">
            <v>115</v>
          </cell>
          <cell r="B116" t="str">
            <v>2547M00P01</v>
          </cell>
          <cell r="C116" t="str">
            <v>2547M00P01.000W</v>
          </cell>
          <cell r="D116" t="str">
            <v>RING, RETAINER - HIGH PRESSURE TURBINE, REAR</v>
          </cell>
          <cell r="E116">
            <v>0.17000000000000004</v>
          </cell>
          <cell r="F116">
            <v>14.44</v>
          </cell>
          <cell r="G116">
            <v>14.824000000000002</v>
          </cell>
          <cell r="H116" t="str">
            <v>I718</v>
          </cell>
          <cell r="I116" t="str">
            <v>B50TF14 CL-E</v>
          </cell>
          <cell r="J116"/>
        </row>
        <row r="117">
          <cell r="A117">
            <v>116</v>
          </cell>
          <cell r="B117" t="str">
            <v>2547M07P01</v>
          </cell>
          <cell r="C117" t="str">
            <v>2547M07P01.000R</v>
          </cell>
          <cell r="D117" t="str">
            <v>DAMPER, MIDSEAL</v>
          </cell>
          <cell r="E117">
            <v>0.214</v>
          </cell>
          <cell r="F117">
            <v>11.850999999999999</v>
          </cell>
          <cell r="G117">
            <v>12.191000000000001</v>
          </cell>
          <cell r="H117" t="str">
            <v>IN750</v>
          </cell>
          <cell r="I117" t="str">
            <v>AMS 5668</v>
          </cell>
          <cell r="J117"/>
        </row>
        <row r="118">
          <cell r="A118">
            <v>117</v>
          </cell>
          <cell r="B118" t="str">
            <v>2547M12P01</v>
          </cell>
          <cell r="C118" t="str">
            <v>2547M12P01.000R</v>
          </cell>
          <cell r="D118" t="str">
            <v>NUT, COUPLING - HPT ROTOR</v>
          </cell>
          <cell r="E118">
            <v>0.98499999999999999</v>
          </cell>
          <cell r="F118">
            <v>4.5149999999999997</v>
          </cell>
          <cell r="G118">
            <v>5.1129999999999995</v>
          </cell>
          <cell r="H118" t="str">
            <v>Inco718-PQ DM</v>
          </cell>
          <cell r="I118" t="str">
            <v>C50TF37 CL-D</v>
          </cell>
          <cell r="J118"/>
        </row>
        <row r="119">
          <cell r="A119">
            <v>118</v>
          </cell>
          <cell r="B119" t="str">
            <v>2548M29P02</v>
          </cell>
          <cell r="C119" t="str">
            <v>2548M29P02.000R</v>
          </cell>
          <cell r="D119" t="str">
            <v>CASE, COMBUSTOR</v>
          </cell>
          <cell r="E119">
            <v>14.183999999999999</v>
          </cell>
          <cell r="F119">
            <v>20.262</v>
          </cell>
          <cell r="G119">
            <v>26.803999999999998</v>
          </cell>
          <cell r="H119" t="str">
            <v>718Plus</v>
          </cell>
          <cell r="I119" t="str">
            <v>C50TF128 CL-A</v>
          </cell>
          <cell r="J119"/>
        </row>
        <row r="120">
          <cell r="A120">
            <v>119</v>
          </cell>
          <cell r="B120" t="str">
            <v>2085M68P01</v>
          </cell>
          <cell r="C120" t="str">
            <v>2085M68P01.000R</v>
          </cell>
          <cell r="D120" t="str">
            <v>CASE, COMBUSTOR</v>
          </cell>
          <cell r="E120">
            <v>13.500999999999999</v>
          </cell>
          <cell r="F120">
            <v>20.365600000000001</v>
          </cell>
          <cell r="G120">
            <v>26.591000000000001</v>
          </cell>
          <cell r="H120" t="str">
            <v>718 Plus</v>
          </cell>
          <cell r="I120" t="str">
            <v>C50TF128 CL-A</v>
          </cell>
          <cell r="J120"/>
        </row>
        <row r="121">
          <cell r="A121">
            <v>120</v>
          </cell>
          <cell r="B121" t="str">
            <v>2461M37P01</v>
          </cell>
          <cell r="C121" t="str">
            <v>2461M37P01.000R</v>
          </cell>
          <cell r="D121" t="str">
            <v>NUT, COUPLING HPT ROTOR</v>
          </cell>
          <cell r="E121">
            <v>0.98549100000000001</v>
          </cell>
          <cell r="F121">
            <v>4.6025999999999998</v>
          </cell>
          <cell r="G121">
            <v>5.2645999999999997</v>
          </cell>
          <cell r="H121" t="str">
            <v>IN718</v>
          </cell>
          <cell r="I121" t="str">
            <v>C50TF37 CL-D</v>
          </cell>
          <cell r="J121"/>
        </row>
        <row r="122">
          <cell r="A122">
            <v>121</v>
          </cell>
          <cell r="B122" t="str">
            <v>2461M37P01</v>
          </cell>
          <cell r="C122" t="str">
            <v>2461M37P01.000R</v>
          </cell>
          <cell r="D122" t="str">
            <v xml:space="preserve">CANCEL </v>
          </cell>
          <cell r="E122">
            <v>0.98499999999999999</v>
          </cell>
          <cell r="F122">
            <v>4.7030000000000003</v>
          </cell>
          <cell r="G122">
            <v>5.2649999999999997</v>
          </cell>
          <cell r="H122" t="str">
            <v>I718</v>
          </cell>
          <cell r="I122" t="str">
            <v>C50TF37 CL-D</v>
          </cell>
          <cell r="J122"/>
        </row>
        <row r="123">
          <cell r="A123">
            <v>122</v>
          </cell>
          <cell r="B123" t="str">
            <v>2552M01G01/2468M16G01</v>
          </cell>
          <cell r="C123" t="str">
            <v>2468M26P01</v>
          </cell>
          <cell r="D123" t="str">
            <v xml:space="preserve">Blisk, Aft Arm, Cmpressor Rotor </v>
          </cell>
          <cell r="E123"/>
          <cell r="F123"/>
          <cell r="G123"/>
          <cell r="H123" t="str">
            <v>Ti 6-4</v>
          </cell>
          <cell r="I123" t="str">
            <v>C50TF12 CL-I</v>
          </cell>
          <cell r="J123" t="str">
            <v xml:space="preserve">Yes </v>
          </cell>
        </row>
        <row r="124">
          <cell r="A124">
            <v>123</v>
          </cell>
          <cell r="B124" t="str">
            <v>2468M16G01</v>
          </cell>
          <cell r="C124" t="str">
            <v>2468M26P01</v>
          </cell>
          <cell r="D124" t="str">
            <v>CANCEL - item 122</v>
          </cell>
          <cell r="E124"/>
          <cell r="F124"/>
          <cell r="G124"/>
          <cell r="H124" t="str">
            <v>Ti 6-4</v>
          </cell>
          <cell r="I124" t="str">
            <v>C50TF12 CL-I</v>
          </cell>
          <cell r="J124" t="str">
            <v xml:space="preserve"> </v>
          </cell>
        </row>
        <row r="125">
          <cell r="A125">
            <v>124</v>
          </cell>
          <cell r="B125" t="str">
            <v>2468M18G01</v>
          </cell>
          <cell r="C125" t="str">
            <v>2468M30P01</v>
          </cell>
          <cell r="D125" t="str">
            <v>Spool, Arm Aft Cmpressor Rotor</v>
          </cell>
          <cell r="E125"/>
          <cell r="F125"/>
          <cell r="G125"/>
          <cell r="H125" t="str">
            <v>Ti-6242</v>
          </cell>
          <cell r="I125" t="str">
            <v>C50TF39 CL-B</v>
          </cell>
          <cell r="J125" t="str">
            <v xml:space="preserve">Yes </v>
          </cell>
        </row>
        <row r="126">
          <cell r="A126">
            <v>125</v>
          </cell>
          <cell r="B126" t="str">
            <v>2552M03G01</v>
          </cell>
          <cell r="C126" t="str">
            <v>2468M30P02</v>
          </cell>
          <cell r="D126" t="str">
            <v>Spool, Arm Aft Cmpressor Rotor</v>
          </cell>
          <cell r="E126"/>
          <cell r="F126"/>
          <cell r="G126"/>
          <cell r="H126" t="str">
            <v>Ti-6242</v>
          </cell>
          <cell r="I126" t="str">
            <v>C50TF39 CL-B</v>
          </cell>
          <cell r="J126" t="str">
            <v xml:space="preserve">Yes </v>
          </cell>
        </row>
        <row r="127">
          <cell r="A127">
            <v>126</v>
          </cell>
          <cell r="B127" t="str">
            <v>2482M11G01</v>
          </cell>
          <cell r="C127" t="str">
            <v>4013522-470P04</v>
          </cell>
          <cell r="D127" t="str">
            <v>Flange, Aft TCF</v>
          </cell>
          <cell r="E127"/>
          <cell r="F127"/>
          <cell r="G127"/>
          <cell r="H127" t="str">
            <v>I718</v>
          </cell>
          <cell r="I127" t="str">
            <v>B50TF15 CL-D</v>
          </cell>
          <cell r="J127" t="str">
            <v xml:space="preserve">Yes </v>
          </cell>
        </row>
        <row r="128">
          <cell r="A128">
            <v>127</v>
          </cell>
          <cell r="B128" t="str">
            <v>2482M11G01</v>
          </cell>
          <cell r="C128" t="str">
            <v>4013522-469P03</v>
          </cell>
          <cell r="D128" t="str">
            <v>Flange, Fwd TCF</v>
          </cell>
          <cell r="E128"/>
          <cell r="F128"/>
          <cell r="G128"/>
          <cell r="H128" t="str">
            <v>I718</v>
          </cell>
          <cell r="I128" t="str">
            <v>B50TF15 CL-D</v>
          </cell>
          <cell r="J128" t="str">
            <v xml:space="preserve">Yes </v>
          </cell>
        </row>
        <row r="129">
          <cell r="A129">
            <v>128</v>
          </cell>
          <cell r="B129" t="str">
            <v>2243M35G02</v>
          </cell>
          <cell r="C129" t="str">
            <v>2243M35P03</v>
          </cell>
          <cell r="D129" t="str">
            <v xml:space="preserve">Impingement Ring </v>
          </cell>
          <cell r="E129">
            <v>0.51200000000000001</v>
          </cell>
          <cell r="F129">
            <v>22.393000000000001</v>
          </cell>
          <cell r="G129">
            <v>23.178000000000001</v>
          </cell>
          <cell r="H129" t="str">
            <v>HastX</v>
          </cell>
          <cell r="I129" t="str">
            <v>AMS 5536</v>
          </cell>
          <cell r="J129"/>
        </row>
        <row r="130">
          <cell r="A130">
            <v>129</v>
          </cell>
          <cell r="B130" t="str">
            <v>2243M35G02</v>
          </cell>
          <cell r="C130" t="str">
            <v>2243M35P07</v>
          </cell>
          <cell r="D130" t="str">
            <v xml:space="preserve">Impingement Ring </v>
          </cell>
          <cell r="E130">
            <v>0.57399999999999995</v>
          </cell>
          <cell r="F130">
            <v>22.548999999999999</v>
          </cell>
          <cell r="G130">
            <v>23.501000000000001</v>
          </cell>
          <cell r="H130" t="str">
            <v>HastX</v>
          </cell>
          <cell r="I130" t="str">
            <v>AMS 5536</v>
          </cell>
          <cell r="J130"/>
        </row>
        <row r="131">
          <cell r="A131">
            <v>130</v>
          </cell>
          <cell r="B131" t="str">
            <v>2482M17P01</v>
          </cell>
          <cell r="C131" t="str">
            <v>2482M17P01.000R</v>
          </cell>
          <cell r="D131" t="str">
            <v xml:space="preserve">FWD HANGER </v>
          </cell>
          <cell r="E131">
            <v>2.0249999999999999</v>
          </cell>
          <cell r="F131">
            <v>23.131</v>
          </cell>
          <cell r="G131">
            <v>26.591999999999999</v>
          </cell>
          <cell r="H131" t="str">
            <v>R41</v>
          </cell>
          <cell r="I131" t="str">
            <v>B50TF110 CL-D</v>
          </cell>
          <cell r="J131"/>
        </row>
        <row r="132">
          <cell r="A132">
            <v>131</v>
          </cell>
          <cell r="B132" t="str">
            <v>2552M31P01</v>
          </cell>
          <cell r="C132" t="str">
            <v>2552M31P01.000R</v>
          </cell>
          <cell r="D132" t="str">
            <v>SHROUD, COMPRESSOR STATOR- STAGE 1</v>
          </cell>
          <cell r="E132">
            <v>1.4450000000000001</v>
          </cell>
          <cell r="F132">
            <v>10.637</v>
          </cell>
          <cell r="G132">
            <v>12.260999999999999</v>
          </cell>
          <cell r="H132" t="str">
            <v>AL 2219</v>
          </cell>
          <cell r="I132" t="str">
            <v>AMS 4143
 or AMS 4144 or
 AMS 4162</v>
          </cell>
          <cell r="J132"/>
        </row>
        <row r="133">
          <cell r="A133">
            <v>132</v>
          </cell>
          <cell r="B133" t="str">
            <v>2552M32P01</v>
          </cell>
          <cell r="C133" t="str">
            <v>2552M32P01.000R</v>
          </cell>
          <cell r="D133" t="str">
            <v>SHROUD, COMPRESSOR STATOR- STAGE 2</v>
          </cell>
          <cell r="E133">
            <v>1.1559999999999999</v>
          </cell>
          <cell r="F133">
            <v>12.417</v>
          </cell>
          <cell r="G133">
            <v>13.819599999999999</v>
          </cell>
          <cell r="H133" t="str">
            <v>AL 2219</v>
          </cell>
          <cell r="I133" t="str">
            <v>AMS 4143
 or AMS 4144 or
 AMS 4163</v>
          </cell>
          <cell r="J133"/>
        </row>
        <row r="134">
          <cell r="A134">
            <v>133</v>
          </cell>
          <cell r="B134" t="str">
            <v>2552M33P01</v>
          </cell>
          <cell r="C134" t="str">
            <v>2552M33P01.000R</v>
          </cell>
          <cell r="D134" t="str">
            <v>SHROUD, COMPRESSOR STATOR- STAGE 3</v>
          </cell>
          <cell r="E134">
            <v>1.07</v>
          </cell>
          <cell r="F134">
            <v>13.537000000000001</v>
          </cell>
          <cell r="G134">
            <v>14.6494</v>
          </cell>
          <cell r="H134" t="str">
            <v>AL 2219</v>
          </cell>
          <cell r="I134" t="str">
            <v>AMS 4143
 or AMS 4144 or
 AMS 4164</v>
          </cell>
          <cell r="J134"/>
        </row>
        <row r="135">
          <cell r="A135">
            <v>134</v>
          </cell>
          <cell r="B135" t="str">
            <v>2552M34P01</v>
          </cell>
          <cell r="C135" t="str">
            <v>2552M34P01.000R</v>
          </cell>
          <cell r="D135" t="str">
            <v>SHROUD, COMPRESSOR STATOR- STAGE 4</v>
          </cell>
          <cell r="E135">
            <v>1.046</v>
          </cell>
          <cell r="F135">
            <v>14.045</v>
          </cell>
          <cell r="G135">
            <v>15.0063</v>
          </cell>
          <cell r="H135" t="str">
            <v>17-4 PH</v>
          </cell>
          <cell r="I135" t="str">
            <v>AMS 5643
or AMS 5604</v>
          </cell>
          <cell r="J135"/>
        </row>
        <row r="136">
          <cell r="A136">
            <v>135</v>
          </cell>
          <cell r="B136" t="str">
            <v>2629M62G01</v>
          </cell>
          <cell r="C136" t="str">
            <v>2629M62P01.000C</v>
          </cell>
          <cell r="D136" t="str">
            <v>HOUSING, BEARING - NUMBER 3 BALL &amp; ROLLER</v>
          </cell>
          <cell r="E136">
            <v>4.8099999999999996</v>
          </cell>
          <cell r="F136">
            <v>6.6950000000000003</v>
          </cell>
          <cell r="G136">
            <v>12.157</v>
          </cell>
          <cell r="H136" t="str">
            <v>15-5 PH</v>
          </cell>
          <cell r="I136" t="str">
            <v>AMS 2759/3</v>
          </cell>
          <cell r="J136"/>
        </row>
        <row r="137">
          <cell r="A137">
            <v>136</v>
          </cell>
          <cell r="B137" t="str">
            <v>2461M74P01</v>
          </cell>
          <cell r="C137" t="str">
            <v>2461M74P01.000R</v>
          </cell>
          <cell r="D137" t="str">
            <v>SEAL, ROTATING, OIL-NUMBER 4 BEARING, FORWARD</v>
          </cell>
          <cell r="E137">
            <v>1.659</v>
          </cell>
          <cell r="F137">
            <v>4.5510000000000002</v>
          </cell>
          <cell r="G137">
            <v>6.3390000000000004</v>
          </cell>
          <cell r="H137" t="str">
            <v>15-5 PH</v>
          </cell>
          <cell r="I137" t="str">
            <v>AMS 2759/4</v>
          </cell>
          <cell r="J137"/>
        </row>
        <row r="138">
          <cell r="A138">
            <v>137</v>
          </cell>
          <cell r="B138" t="str">
            <v>2468M80G01</v>
          </cell>
          <cell r="C138" t="str">
            <v>4013726-330P02</v>
          </cell>
          <cell r="D138" t="str">
            <v>CASE, COMPRESSOR STATOR - AFT INNER, STAGE 5</v>
          </cell>
          <cell r="E138">
            <v>1.0720000000000001</v>
          </cell>
          <cell r="F138">
            <v>18.008099999999999</v>
          </cell>
          <cell r="G138">
            <v>19.664999999999999</v>
          </cell>
          <cell r="H138" t="str">
            <v>M152</v>
          </cell>
          <cell r="I138" t="str">
            <v>C50TF68 CL-B</v>
          </cell>
          <cell r="J138"/>
        </row>
        <row r="139">
          <cell r="A139">
            <v>138</v>
          </cell>
          <cell r="B139" t="str">
            <v>2468M81G01</v>
          </cell>
          <cell r="C139" t="str">
            <v>4013726-331P02</v>
          </cell>
          <cell r="D139" t="str">
            <v>CASE, COMPRESSOR STATOR - AFT INNER, STAGE 5-6</v>
          </cell>
          <cell r="E139">
            <v>1.865</v>
          </cell>
          <cell r="F139">
            <v>17.759899999999998</v>
          </cell>
          <cell r="G139">
            <v>19.763000000000002</v>
          </cell>
          <cell r="H139" t="str">
            <v>M152</v>
          </cell>
          <cell r="I139" t="str">
            <v>C50TF68 CL-B</v>
          </cell>
          <cell r="J139"/>
        </row>
        <row r="140">
          <cell r="A140">
            <v>139</v>
          </cell>
          <cell r="B140" t="str">
            <v>2468M82G01</v>
          </cell>
          <cell r="C140" t="str">
            <v>4013726-332P02</v>
          </cell>
          <cell r="D140" t="str">
            <v>CASE, COMPRESSOR STATOR - AFT INNER, STAGE 6-7</v>
          </cell>
          <cell r="E140">
            <v>2.4900000000000002</v>
          </cell>
          <cell r="F140">
            <v>17.533799999999999</v>
          </cell>
          <cell r="G140">
            <v>19.765000000000001</v>
          </cell>
          <cell r="H140" t="str">
            <v>I718</v>
          </cell>
          <cell r="I140" t="str">
            <v>B50TF15 CL-E</v>
          </cell>
          <cell r="J140"/>
        </row>
        <row r="141">
          <cell r="A141">
            <v>140</v>
          </cell>
          <cell r="B141" t="str">
            <v>2468M83G02</v>
          </cell>
          <cell r="C141" t="str">
            <v>4013726-333P02</v>
          </cell>
          <cell r="D141" t="str">
            <v>CASE, COMPRESSOR STATOR - AFT INNER, STAGE 7</v>
          </cell>
          <cell r="E141">
            <v>1.7266999999999999</v>
          </cell>
          <cell r="F141">
            <v>17.446999999999999</v>
          </cell>
          <cell r="G141">
            <v>21.271999999999998</v>
          </cell>
          <cell r="H141" t="str">
            <v>I718</v>
          </cell>
          <cell r="I141" t="str">
            <v>B50TF15 CL-E</v>
          </cell>
          <cell r="J141"/>
        </row>
        <row r="142">
          <cell r="A142">
            <v>141</v>
          </cell>
          <cell r="B142" t="str">
            <v>2482M28P02</v>
          </cell>
          <cell r="C142" t="str">
            <v>2482M28P02.000W</v>
          </cell>
          <cell r="D142" t="str">
            <v>RETAINER, TRANSITION DUCT</v>
          </cell>
          <cell r="E142">
            <v>0.255</v>
          </cell>
          <cell r="F142">
            <v>16.414999999999999</v>
          </cell>
          <cell r="G142">
            <v>16.864999999999998</v>
          </cell>
          <cell r="H142" t="str">
            <v>R41</v>
          </cell>
          <cell r="I142" t="str">
            <v>B50TF110 CL-D or
B50TF109 CL-D</v>
          </cell>
          <cell r="J142"/>
        </row>
        <row r="143">
          <cell r="A143">
            <v>142</v>
          </cell>
          <cell r="B143" t="str">
            <v>2464M37P01</v>
          </cell>
          <cell r="C143" t="str">
            <v>2464M37P01.000W</v>
          </cell>
          <cell r="D143" t="str">
            <v>C-CLIP, SHROUD HIGH PRESSURE TURBINE STATOR - STAGE 2</v>
          </cell>
          <cell r="E143">
            <v>0.25600000000000001</v>
          </cell>
          <cell r="F143">
            <v>22.768000000000001</v>
          </cell>
          <cell r="G143">
            <v>22.364000000000001</v>
          </cell>
          <cell r="H143" t="str">
            <v>R41</v>
          </cell>
          <cell r="I143" t="str">
            <v>B50TF75 CL-D</v>
          </cell>
          <cell r="J143"/>
        </row>
        <row r="144">
          <cell r="A144">
            <v>143</v>
          </cell>
          <cell r="B144" t="str">
            <v>2461M69P01</v>
          </cell>
          <cell r="C144" t="str">
            <v>2461M69P01.000R</v>
          </cell>
          <cell r="D144" t="str">
            <v>SEAL, STATIONARY, OIL-NUMBER 4 BEARING, FORWARD</v>
          </cell>
          <cell r="E144">
            <v>1.3171999999999999</v>
          </cell>
          <cell r="F144">
            <v>6.1950000000000003</v>
          </cell>
          <cell r="G144">
            <v>8.5050000000000008</v>
          </cell>
          <cell r="H144" t="str">
            <v>A-286</v>
          </cell>
          <cell r="I144" t="str">
            <v>AMS 5734</v>
          </cell>
          <cell r="J144"/>
        </row>
        <row r="145">
          <cell r="A145">
            <v>144</v>
          </cell>
          <cell r="B145" t="str">
            <v>2548M16G01/P01</v>
          </cell>
          <cell r="C145" t="str">
            <v>4013728-259P01</v>
          </cell>
          <cell r="D145" t="str">
            <v>SEAL, STATIONARY - HIGH PRESSURE TURBINE, OUTER</v>
          </cell>
          <cell r="E145">
            <v>1.147</v>
          </cell>
          <cell r="F145">
            <v>12.877000000000001</v>
          </cell>
          <cell r="G145">
            <v>15.622999999999999</v>
          </cell>
          <cell r="H145" t="str">
            <v>Inco 783</v>
          </cell>
          <cell r="I145" t="str">
            <v>AMS 5940</v>
          </cell>
          <cell r="J145"/>
        </row>
        <row r="146">
          <cell r="A146">
            <v>145</v>
          </cell>
          <cell r="B146" t="str">
            <v>2548M16G01/P02</v>
          </cell>
          <cell r="C146" t="str">
            <v>4013733-958P01</v>
          </cell>
          <cell r="D146" t="str">
            <v>SEAL, STATIONARY - HIGH PRESSURE TURBINE, OUTER</v>
          </cell>
          <cell r="E146">
            <v>0.63800000000000001</v>
          </cell>
          <cell r="F146">
            <v>11.919</v>
          </cell>
          <cell r="G146">
            <v>13.329000000000001</v>
          </cell>
          <cell r="H146" t="str">
            <v>GTD222</v>
          </cell>
          <cell r="I146" t="str">
            <v>B50TF279 CL-B</v>
          </cell>
          <cell r="J146"/>
        </row>
        <row r="147">
          <cell r="A147">
            <v>146</v>
          </cell>
          <cell r="B147" t="str">
            <v>2521M45G01/P01</v>
          </cell>
          <cell r="C147" t="str">
            <v>2521M45P01.000R</v>
          </cell>
          <cell r="D147" t="str">
            <v>SEAL, STATIONARY- HPT STATOR</v>
          </cell>
          <cell r="E147">
            <v>2.1850000000000001</v>
          </cell>
          <cell r="F147">
            <v>12.395</v>
          </cell>
          <cell r="G147">
            <v>14.18</v>
          </cell>
          <cell r="H147" t="str">
            <v>I718</v>
          </cell>
          <cell r="I147" t="str">
            <v>B50TF15 CL-D</v>
          </cell>
          <cell r="J147"/>
        </row>
        <row r="148">
          <cell r="A148">
            <v>147</v>
          </cell>
          <cell r="B148" t="str">
            <v>2521M45G01/P02</v>
          </cell>
          <cell r="C148" t="str">
            <v>2521M45P02.000R</v>
          </cell>
          <cell r="D148" t="str">
            <v>SEAL, STATIONARY- HPT STATOR</v>
          </cell>
          <cell r="E148">
            <v>1.544</v>
          </cell>
          <cell r="F148">
            <v>13.891999999999999</v>
          </cell>
          <cell r="G148">
            <v>16.0672</v>
          </cell>
          <cell r="H148" t="str">
            <v>I718</v>
          </cell>
          <cell r="I148" t="str">
            <v>B50TF15 CL-D</v>
          </cell>
          <cell r="J148"/>
        </row>
        <row r="149">
          <cell r="A149">
            <v>148</v>
          </cell>
          <cell r="B149" t="str">
            <v>2521M46P01</v>
          </cell>
          <cell r="C149" t="str">
            <v>2521M46P01.000R</v>
          </cell>
          <cell r="D149" t="str">
            <v>SEAL, INNER- FORWARD, TRANSITION DUCT</v>
          </cell>
          <cell r="E149">
            <v>1.5745</v>
          </cell>
          <cell r="F149">
            <v>14.571</v>
          </cell>
          <cell r="G149">
            <v>17.135000000000002</v>
          </cell>
          <cell r="H149" t="str">
            <v>HS188</v>
          </cell>
          <cell r="I149" t="str">
            <v>B50TF74 CL-A</v>
          </cell>
          <cell r="J149"/>
        </row>
        <row r="150">
          <cell r="A150">
            <v>149</v>
          </cell>
          <cell r="B150" t="str">
            <v>2521M48G01</v>
          </cell>
          <cell r="C150" t="str">
            <v>2521M48P01.000R</v>
          </cell>
          <cell r="D150" t="str">
            <v>PLATE, BACKING- AFT</v>
          </cell>
          <cell r="E150">
            <v>0.24</v>
          </cell>
          <cell r="F150">
            <v>24.715</v>
          </cell>
          <cell r="G150">
            <v>26.961600000000001</v>
          </cell>
          <cell r="H150" t="str">
            <v>R41</v>
          </cell>
          <cell r="I150" t="str">
            <v>B50TF110 CL-D</v>
          </cell>
          <cell r="J150"/>
        </row>
        <row r="151">
          <cell r="A151">
            <v>150</v>
          </cell>
          <cell r="B151" t="str">
            <v>2521M49P01</v>
          </cell>
          <cell r="C151" t="str">
            <v>2521M49P01.000R</v>
          </cell>
          <cell r="D151" t="str">
            <v>PLATE, BACKING- FORWARD</v>
          </cell>
          <cell r="E151">
            <v>0.13</v>
          </cell>
          <cell r="F151">
            <v>14.746</v>
          </cell>
          <cell r="G151">
            <v>16.736999999999998</v>
          </cell>
          <cell r="H151" t="str">
            <v>R41</v>
          </cell>
          <cell r="I151" t="str">
            <v>B50TF110 CL-D</v>
          </cell>
          <cell r="J151"/>
        </row>
        <row r="152">
          <cell r="A152">
            <v>151</v>
          </cell>
          <cell r="B152" t="str">
            <v>2521M52G01/P01</v>
          </cell>
          <cell r="C152" t="str">
            <v>2521M52P01.000R</v>
          </cell>
          <cell r="D152" t="str">
            <v>SEAL, STATIONARY- HPT STATOR</v>
          </cell>
          <cell r="E152">
            <v>2.1850000000000001</v>
          </cell>
          <cell r="F152">
            <v>10.914999999999999</v>
          </cell>
          <cell r="G152">
            <v>13.807</v>
          </cell>
          <cell r="H152" t="str">
            <v>I718</v>
          </cell>
          <cell r="I152" t="str">
            <v>B50TF15 CL-D</v>
          </cell>
          <cell r="J152"/>
        </row>
        <row r="153">
          <cell r="A153">
            <v>152</v>
          </cell>
          <cell r="B153" t="str">
            <v>2521M52G01/P02</v>
          </cell>
          <cell r="C153" t="str">
            <v>2521M52P02.000R</v>
          </cell>
          <cell r="D153" t="str">
            <v>SEAL, STATIONARY- HPT STATOR</v>
          </cell>
          <cell r="E153">
            <v>1.724</v>
          </cell>
          <cell r="F153">
            <v>12.83</v>
          </cell>
          <cell r="G153">
            <v>16.067</v>
          </cell>
          <cell r="H153" t="str">
            <v>I718</v>
          </cell>
          <cell r="I153" t="str">
            <v>B50TF15 CL-D</v>
          </cell>
          <cell r="J153"/>
        </row>
        <row r="154">
          <cell r="A154">
            <v>153</v>
          </cell>
          <cell r="B154" t="str">
            <v>2548M31G01/P01</v>
          </cell>
          <cell r="C154" t="str">
            <v>4013704-689P01</v>
          </cell>
          <cell r="D154" t="str">
            <v>SEAL, CDP-STATOR</v>
          </cell>
          <cell r="E154">
            <v>0.67500000000000004</v>
          </cell>
          <cell r="F154">
            <v>9.6289999999999996</v>
          </cell>
          <cell r="G154">
            <v>11.46</v>
          </cell>
          <cell r="H154" t="str">
            <v xml:space="preserve">
718 Plus</v>
          </cell>
          <cell r="I154" t="str">
            <v xml:space="preserve">
B50TF317 CL-A</v>
          </cell>
          <cell r="J154"/>
        </row>
        <row r="155">
          <cell r="A155">
            <v>154</v>
          </cell>
          <cell r="B155" t="str">
            <v>2548M31G01/P02</v>
          </cell>
          <cell r="C155" t="str">
            <v>4013725-407P01</v>
          </cell>
          <cell r="D155" t="str">
            <v>SEAL, CDP-STATOR</v>
          </cell>
          <cell r="E155">
            <v>3.351</v>
          </cell>
          <cell r="F155">
            <v>9.6289999999999996</v>
          </cell>
          <cell r="G155">
            <v>12.701000000000001</v>
          </cell>
          <cell r="H155" t="str">
            <v>Inco 909</v>
          </cell>
          <cell r="I155" t="str">
            <v>C50TF95 CL-A</v>
          </cell>
          <cell r="J155"/>
        </row>
        <row r="156">
          <cell r="A156">
            <v>155</v>
          </cell>
          <cell r="B156" t="str">
            <v>2551M46P01</v>
          </cell>
          <cell r="C156" t="str">
            <v>2551M46P01.000W</v>
          </cell>
          <cell r="D156" t="str">
            <v>C-CLIP, SHROUD HIGH PRESSRE TURBINE STATOR - STAGE 2</v>
          </cell>
          <cell r="E156">
            <v>0.26400000000000001</v>
          </cell>
          <cell r="F156">
            <v>22.102164999999999</v>
          </cell>
          <cell r="G156">
            <v>22.708134999999999</v>
          </cell>
          <cell r="H156" t="str">
            <v>R41</v>
          </cell>
          <cell r="I156" t="str">
            <v>B50TF75 CL-D</v>
          </cell>
          <cell r="J156"/>
        </row>
        <row r="157">
          <cell r="A157">
            <v>156</v>
          </cell>
          <cell r="B157" t="str">
            <v>2552M42G05</v>
          </cell>
          <cell r="C157" t="str">
            <v>2552M42P05.002C</v>
          </cell>
          <cell r="D157" t="str">
            <v>CASE, EXTENSION COMPRESSOR STATOR - AFT</v>
          </cell>
          <cell r="E157">
            <v>4.4329999999999998</v>
          </cell>
          <cell r="F157">
            <v>19.523</v>
          </cell>
          <cell r="G157">
            <v>24.29</v>
          </cell>
          <cell r="H157" t="str">
            <v>I718</v>
          </cell>
          <cell r="I157" t="str">
            <v>B50TF15 CL-E</v>
          </cell>
          <cell r="J157"/>
        </row>
        <row r="158">
          <cell r="A158">
            <v>157</v>
          </cell>
          <cell r="B158" t="str">
            <v>2552M51G04/P01</v>
          </cell>
          <cell r="C158" t="str">
            <v>4013726-337P03</v>
          </cell>
          <cell r="D158" t="str">
            <v>CASE, COMPRESSOR STATOR - AFT INNER, WISHBONE</v>
          </cell>
          <cell r="E158">
            <v>3.6789999999999998</v>
          </cell>
          <cell r="F158">
            <v>16.529</v>
          </cell>
          <cell r="G158">
            <v>20.5</v>
          </cell>
          <cell r="H158" t="str">
            <v xml:space="preserve">I783
</v>
          </cell>
          <cell r="I158" t="str">
            <v xml:space="preserve">AMS 5940
</v>
          </cell>
          <cell r="J158"/>
        </row>
        <row r="159">
          <cell r="A159">
            <v>158</v>
          </cell>
          <cell r="B159" t="str">
            <v>2552M51G04/P02</v>
          </cell>
          <cell r="C159" t="str">
            <v>4013726-338P02</v>
          </cell>
          <cell r="D159" t="str">
            <v>CASE, COMPRESSOR STATOR - AFT INNER, WISHBONE</v>
          </cell>
          <cell r="E159">
            <v>2.0550000000000002</v>
          </cell>
          <cell r="F159">
            <v>19.780999999999999</v>
          </cell>
          <cell r="G159">
            <v>24.26</v>
          </cell>
          <cell r="H159" t="str">
            <v>I718</v>
          </cell>
          <cell r="I159" t="str">
            <v>B50TF15 CL-D</v>
          </cell>
          <cell r="J159"/>
        </row>
        <row r="160">
          <cell r="A160">
            <v>159</v>
          </cell>
          <cell r="B160" t="str">
            <v>2594M65P01</v>
          </cell>
          <cell r="C160" t="str">
            <v>2594M65P01.000R</v>
          </cell>
          <cell r="D160" t="str">
            <v>DAMPER, AFT HIGH PRESSURE TURBINE ROTOR</v>
          </cell>
          <cell r="E160">
            <v>0.218</v>
          </cell>
          <cell r="F160">
            <v>9.6739999999999995</v>
          </cell>
          <cell r="G160">
            <v>10.013999999999999</v>
          </cell>
          <cell r="H160" t="str">
            <v>X-750</v>
          </cell>
          <cell r="I160" t="str">
            <v>AMS 5668</v>
          </cell>
          <cell r="J160"/>
        </row>
        <row r="161">
          <cell r="A161">
            <v>160</v>
          </cell>
          <cell r="B161" t="str">
            <v>2545M03P01</v>
          </cell>
          <cell r="C161" t="str">
            <v>2545M03P01.000R</v>
          </cell>
          <cell r="D161" t="str">
            <v>SCREEN, WINDAGE- NUMBER 4R BEARING</v>
          </cell>
          <cell r="E161">
            <v>0.55000000000000004</v>
          </cell>
          <cell r="F161">
            <v>7.0949999999999998</v>
          </cell>
          <cell r="G161">
            <v>8.3650000000000002</v>
          </cell>
          <cell r="H161" t="str">
            <v>17-4 PH</v>
          </cell>
          <cell r="I161" t="str">
            <v xml:space="preserve">AMS 5643, AMS 2759/3 </v>
          </cell>
          <cell r="J161"/>
        </row>
        <row r="162">
          <cell r="A162">
            <v>161</v>
          </cell>
          <cell r="B162" t="str">
            <v>2469M73G01</v>
          </cell>
          <cell r="C162" t="str">
            <v>2469M73P01.002R</v>
          </cell>
          <cell r="D162" t="str">
            <v>NUT, LOCKING - NUMBER 3 BEARINGS</v>
          </cell>
          <cell r="E162">
            <v>3.1739999999999999</v>
          </cell>
          <cell r="F162">
            <v>4.3419999999999996</v>
          </cell>
          <cell r="G162">
            <v>5.74</v>
          </cell>
          <cell r="H162" t="str">
            <v>410 Stainless</v>
          </cell>
          <cell r="I162" t="str">
            <v>AMS 5613</v>
          </cell>
          <cell r="J162"/>
        </row>
        <row r="163">
          <cell r="A163">
            <v>162</v>
          </cell>
          <cell r="B163" t="str">
            <v>2468M30P01</v>
          </cell>
          <cell r="C163" t="str">
            <v>2468M30P01 (forging)</v>
          </cell>
          <cell r="D163" t="str">
            <v xml:space="preserve">CANCEL </v>
          </cell>
          <cell r="E163">
            <v>1.84</v>
          </cell>
          <cell r="F163">
            <v>12.445</v>
          </cell>
          <cell r="G163">
            <v>14.202999999999999</v>
          </cell>
          <cell r="H163" t="str">
            <v>TI-6242</v>
          </cell>
          <cell r="I163" t="str">
            <v>C50TF39 CL-B</v>
          </cell>
          <cell r="J163"/>
        </row>
        <row r="164">
          <cell r="A164">
            <v>163</v>
          </cell>
          <cell r="B164" t="str">
            <v>2564M03G01</v>
          </cell>
          <cell r="C164" t="str">
            <v>4013726-330P04</v>
          </cell>
          <cell r="D164" t="str">
            <v>CASE, COMPRESSOR STATOR - AFT INNER, STAGE 5</v>
          </cell>
          <cell r="E164">
            <v>1.0729</v>
          </cell>
          <cell r="F164">
            <v>18.020800000000001</v>
          </cell>
          <cell r="G164">
            <v>19.664999999999999</v>
          </cell>
          <cell r="H164" t="str">
            <v>I909</v>
          </cell>
          <cell r="I164" t="str">
            <v>C50TF95 CL-B</v>
          </cell>
          <cell r="J164"/>
        </row>
        <row r="165">
          <cell r="A165">
            <v>164</v>
          </cell>
          <cell r="B165" t="str">
            <v>2564M05G01</v>
          </cell>
          <cell r="C165" t="str">
            <v>4013726-332P03</v>
          </cell>
          <cell r="D165" t="str">
            <v>CASE, COMPRESSOR STATOR - AFT INNER, STAGE 6-7</v>
          </cell>
          <cell r="E165">
            <v>2.4870000000000001</v>
          </cell>
          <cell r="F165">
            <v>17.5319</v>
          </cell>
          <cell r="G165">
            <v>19.986999999999998</v>
          </cell>
          <cell r="H165" t="str">
            <v>M152</v>
          </cell>
          <cell r="I165" t="str">
            <v>C50TF68 CL-B</v>
          </cell>
          <cell r="J165"/>
        </row>
        <row r="166">
          <cell r="A166">
            <v>165</v>
          </cell>
          <cell r="B166" t="str">
            <v>2564M04G01</v>
          </cell>
          <cell r="C166" t="str">
            <v>4013726-331P01</v>
          </cell>
          <cell r="D166" t="str">
            <v xml:space="preserve">CANCEL </v>
          </cell>
          <cell r="E166">
            <v>1.859</v>
          </cell>
          <cell r="F166">
            <v>17.771999999999998</v>
          </cell>
          <cell r="G166">
            <v>19.763000000000002</v>
          </cell>
          <cell r="H166" t="str">
            <v>I909</v>
          </cell>
          <cell r="I166" t="str">
            <v>C50TF95 CL-B</v>
          </cell>
          <cell r="J166"/>
        </row>
        <row r="167">
          <cell r="A167">
            <v>166</v>
          </cell>
          <cell r="B167" t="str">
            <v>2564M06G01</v>
          </cell>
          <cell r="C167" t="str">
            <v>4013726-333P02</v>
          </cell>
          <cell r="D167" t="str">
            <v>CASE, COMPRESSOR STATOR - AFT INNER, STAGE 7</v>
          </cell>
          <cell r="E167">
            <v>1.726</v>
          </cell>
          <cell r="F167">
            <v>17.454999999999998</v>
          </cell>
          <cell r="G167">
            <v>21.271999999999998</v>
          </cell>
          <cell r="H167" t="str">
            <v>I718</v>
          </cell>
          <cell r="I167" t="str">
            <v>B50TF15 CL-E</v>
          </cell>
          <cell r="J167"/>
        </row>
        <row r="168">
          <cell r="A168">
            <v>167</v>
          </cell>
          <cell r="B168" t="str">
            <v>2468M78G05</v>
          </cell>
          <cell r="C168" t="str">
            <v>4013726-336P02</v>
          </cell>
          <cell r="D168" t="str">
            <v>CASE, EXTENSION, COMPRESSOR STATOR - AFT</v>
          </cell>
          <cell r="E168">
            <v>4.5330000000000004</v>
          </cell>
          <cell r="F168">
            <v>20.170999999999999</v>
          </cell>
          <cell r="G168">
            <v>24.908000000000001</v>
          </cell>
          <cell r="H168" t="str">
            <v>I718</v>
          </cell>
          <cell r="I168" t="str">
            <v>B50TF15 CL-E</v>
          </cell>
          <cell r="J168"/>
        </row>
        <row r="169">
          <cell r="A169">
            <v>168</v>
          </cell>
          <cell r="B169" t="str">
            <v>2464M25P03</v>
          </cell>
          <cell r="C169" t="str">
            <v>2464M25P03.004R</v>
          </cell>
          <cell r="D169" t="str">
            <v xml:space="preserve">Impingement Ring </v>
          </cell>
          <cell r="E169">
            <v>0.503</v>
          </cell>
          <cell r="F169" t="str">
            <v>23.044 Ø</v>
          </cell>
          <cell r="G169" t="str">
            <v>23.794 Ø</v>
          </cell>
          <cell r="H169" t="str">
            <v>Hast-X</v>
          </cell>
          <cell r="I169" t="str">
            <v>AMS 5536 or AMS5754</v>
          </cell>
          <cell r="J169"/>
        </row>
        <row r="170">
          <cell r="A170">
            <v>169</v>
          </cell>
          <cell r="B170" t="str">
            <v>2464M25P04</v>
          </cell>
          <cell r="C170" t="str">
            <v>2464M25P04.005R</v>
          </cell>
          <cell r="D170" t="str">
            <v xml:space="preserve">Impingement Ring </v>
          </cell>
          <cell r="E170">
            <v>0.58599999999999997</v>
          </cell>
          <cell r="F170" t="str">
            <v>23.200 Ø</v>
          </cell>
          <cell r="G170" t="str">
            <v>24.174 Ø</v>
          </cell>
          <cell r="H170" t="str">
            <v>Hast-X</v>
          </cell>
          <cell r="I170" t="str">
            <v>AMS 5536 or AMS5754</v>
          </cell>
          <cell r="J170"/>
        </row>
        <row r="171">
          <cell r="A171">
            <v>170</v>
          </cell>
          <cell r="B171" t="str">
            <v>2521M04P07</v>
          </cell>
          <cell r="C171" t="str">
            <v>2521M04P07.000C</v>
          </cell>
          <cell r="D171" t="str">
            <v xml:space="preserve">TCF </v>
          </cell>
          <cell r="E171">
            <v>10.045</v>
          </cell>
          <cell r="F171">
            <v>23.378</v>
          </cell>
          <cell r="G171">
            <v>39.93</v>
          </cell>
          <cell r="H171" t="str">
            <v>I718</v>
          </cell>
          <cell r="I171" t="str">
            <v>C50TF37 CL-A</v>
          </cell>
          <cell r="J171"/>
        </row>
        <row r="172">
          <cell r="A172">
            <v>171</v>
          </cell>
          <cell r="B172" t="str">
            <v xml:space="preserve">2521M04P08 </v>
          </cell>
          <cell r="C172" t="str">
            <v>2521M04P08.000R</v>
          </cell>
          <cell r="D172" t="str">
            <v xml:space="preserve">TCF </v>
          </cell>
          <cell r="E172">
            <v>2.1236999999999999</v>
          </cell>
          <cell r="F172">
            <v>36.215000000000003</v>
          </cell>
          <cell r="G172">
            <v>43.628999999999998</v>
          </cell>
          <cell r="H172" t="str">
            <v>I718</v>
          </cell>
          <cell r="I172" t="str">
            <v>C50TF37 CL-A</v>
          </cell>
          <cell r="J172"/>
        </row>
        <row r="173">
          <cell r="A173">
            <v>172</v>
          </cell>
          <cell r="B173" t="str">
            <v>2542M54G01</v>
          </cell>
          <cell r="C173" t="str">
            <v>2542M54P01.000R</v>
          </cell>
          <cell r="D173" t="str">
            <v xml:space="preserve">Bearing Housing </v>
          </cell>
          <cell r="E173">
            <v>4.8099999999999996</v>
          </cell>
          <cell r="F173">
            <v>6.875</v>
          </cell>
          <cell r="G173">
            <v>11.906000000000001</v>
          </cell>
          <cell r="H173" t="str">
            <v>15-5PH</v>
          </cell>
          <cell r="I173" t="str">
            <v>AMS 5659</v>
          </cell>
          <cell r="J173"/>
        </row>
        <row r="174">
          <cell r="A174">
            <v>173</v>
          </cell>
          <cell r="B174" t="str">
            <v>2521M47G03</v>
          </cell>
          <cell r="C174" t="str">
            <v xml:space="preserve">2521M47P03.000W </v>
          </cell>
          <cell r="D174" t="str">
            <v>TCF Seal, Transition Duct Inner</v>
          </cell>
          <cell r="E174">
            <v>0.77600000000000002</v>
          </cell>
          <cell r="F174">
            <v>19.289000000000001</v>
          </cell>
          <cell r="G174">
            <v>21.370999999999999</v>
          </cell>
          <cell r="H174" t="str">
            <v>Inco 718</v>
          </cell>
          <cell r="I174" t="str">
            <v>B50TF15 CL-D</v>
          </cell>
          <cell r="J174"/>
        </row>
        <row r="175">
          <cell r="A175">
            <v>174</v>
          </cell>
          <cell r="B175" t="str">
            <v>2521M47G03</v>
          </cell>
          <cell r="C175" t="str">
            <v>2521M47P02.000R</v>
          </cell>
          <cell r="D175" t="str">
            <v>TCF Seal, Transition Duct Outer</v>
          </cell>
          <cell r="E175">
            <v>0.52</v>
          </cell>
          <cell r="F175">
            <v>24.532</v>
          </cell>
          <cell r="G175">
            <v>26.962</v>
          </cell>
          <cell r="H175" t="str">
            <v>Rene 41</v>
          </cell>
          <cell r="I175" t="str">
            <v>B50TF110</v>
          </cell>
          <cell r="J175"/>
        </row>
        <row r="176">
          <cell r="A176">
            <v>175</v>
          </cell>
          <cell r="B176" t="str">
            <v>2552M09P01</v>
          </cell>
          <cell r="C176" t="str">
            <v>2552M09P01.000R</v>
          </cell>
          <cell r="D176" t="str">
            <v>CDP Seal</v>
          </cell>
          <cell r="E176">
            <v>1.1439999999999999</v>
          </cell>
          <cell r="F176">
            <v>4.7910000000000004</v>
          </cell>
          <cell r="G176">
            <v>10.494999999999999</v>
          </cell>
          <cell r="H176" t="str">
            <v>Rene 65</v>
          </cell>
          <cell r="I176" t="str">
            <v>C50TF133</v>
          </cell>
          <cell r="J176"/>
        </row>
        <row r="177">
          <cell r="A177">
            <v>176</v>
          </cell>
          <cell r="B177" t="str">
            <v>2547M03P01</v>
          </cell>
          <cell r="C177" t="str">
            <v>2547M03P01.000R</v>
          </cell>
          <cell r="D177" t="str">
            <v>HPT Aft Seal</v>
          </cell>
          <cell r="E177">
            <v>2.35</v>
          </cell>
          <cell r="F177">
            <v>6.6289999999999996</v>
          </cell>
          <cell r="G177">
            <v>12.632999999999999</v>
          </cell>
          <cell r="H177" t="str">
            <v>DA718</v>
          </cell>
          <cell r="I177" t="str">
            <v>C50TF81</v>
          </cell>
          <cell r="J177"/>
        </row>
        <row r="178">
          <cell r="A178">
            <v>177</v>
          </cell>
          <cell r="B178" t="str">
            <v>2552M07P01</v>
          </cell>
          <cell r="C178" t="str">
            <v>2552M07P01.000R</v>
          </cell>
          <cell r="D178" t="str">
            <v>Tube Carrier</v>
          </cell>
          <cell r="E178">
            <v>3.1819999999999999</v>
          </cell>
          <cell r="F178">
            <v>4.3109999999999999</v>
          </cell>
          <cell r="G178">
            <v>5.4370000000000003</v>
          </cell>
          <cell r="H178" t="str">
            <v>DA718</v>
          </cell>
          <cell r="I178" t="str">
            <v>C50TF81</v>
          </cell>
          <cell r="J17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5"/>
  <sheetViews>
    <sheetView tabSelected="1" zoomScaleNormal="100" workbookViewId="0">
      <pane ySplit="1" topLeftCell="A203" activePane="bottomLeft" state="frozen"/>
      <selection activeCell="D1" sqref="D1"/>
      <selection pane="bottomLeft" activeCell="E208" sqref="E208"/>
    </sheetView>
  </sheetViews>
  <sheetFormatPr defaultRowHeight="15" x14ac:dyDescent="0.25"/>
  <cols>
    <col min="1" max="1" width="6.42578125" bestFit="1" customWidth="1"/>
    <col min="2" max="2" width="13" bestFit="1" customWidth="1"/>
    <col min="3" max="3" width="8.5703125" style="7" customWidth="1"/>
    <col min="4" max="4" width="20.85546875" customWidth="1"/>
    <col min="5" max="5" width="15.28515625" style="5" bestFit="1" customWidth="1"/>
    <col min="6" max="6" width="37.5703125" style="82" customWidth="1"/>
    <col min="7" max="7" width="18.5703125" style="82" customWidth="1"/>
    <col min="8" max="8" width="15.140625" style="82" customWidth="1"/>
    <col min="9" max="9" width="14.140625" style="83" customWidth="1"/>
    <col min="10" max="10" width="14.140625" style="82" customWidth="1"/>
    <col min="11" max="11" width="12" style="82" customWidth="1"/>
    <col min="12" max="12" width="17" style="5" customWidth="1"/>
    <col min="13" max="13" width="12.42578125" style="7" customWidth="1"/>
    <col min="14" max="14" width="18" customWidth="1"/>
    <col min="15" max="16" width="18" style="30" customWidth="1"/>
    <col min="17" max="17" width="10" customWidth="1"/>
    <col min="18" max="18" width="5.42578125" style="30" customWidth="1"/>
    <col min="19" max="19" width="15.28515625" customWidth="1"/>
    <col min="20" max="20" width="15.140625" style="2" customWidth="1"/>
    <col min="21" max="21" width="15.28515625" style="2" customWidth="1"/>
    <col min="22" max="22" width="15.28515625" style="6" customWidth="1"/>
    <col min="23" max="23" width="17.7109375" style="9" customWidth="1"/>
    <col min="24" max="24" width="15.28515625" style="9" customWidth="1"/>
    <col min="25" max="25" width="23" customWidth="1"/>
    <col min="26" max="26" width="24.140625" customWidth="1"/>
    <col min="27" max="27" width="19.85546875" customWidth="1"/>
    <col min="28" max="28" width="7.85546875" customWidth="1"/>
    <col min="29" max="29" width="34.5703125" style="30" bestFit="1" customWidth="1"/>
    <col min="30" max="30" width="22.42578125" customWidth="1"/>
    <col min="31" max="31" width="14" style="28" bestFit="1" customWidth="1"/>
    <col min="32" max="36" width="14" style="28" customWidth="1"/>
    <col min="37" max="37" width="36.7109375" bestFit="1" customWidth="1"/>
  </cols>
  <sheetData>
    <row r="1" spans="1:37" s="1" customFormat="1" ht="132" thickBot="1" x14ac:dyDescent="0.35">
      <c r="A1" s="72" t="s">
        <v>0</v>
      </c>
      <c r="B1" s="71" t="s">
        <v>1</v>
      </c>
      <c r="C1" s="73" t="s">
        <v>642</v>
      </c>
      <c r="D1" s="71" t="s">
        <v>2</v>
      </c>
      <c r="E1" s="71" t="s">
        <v>307</v>
      </c>
      <c r="F1" s="84" t="s">
        <v>632</v>
      </c>
      <c r="G1" s="84" t="s">
        <v>633</v>
      </c>
      <c r="H1" s="84" t="s">
        <v>634</v>
      </c>
      <c r="I1" s="84" t="s">
        <v>635</v>
      </c>
      <c r="J1" s="84" t="s">
        <v>636</v>
      </c>
      <c r="K1" s="84" t="s">
        <v>637</v>
      </c>
      <c r="L1" s="71" t="s">
        <v>308</v>
      </c>
      <c r="M1" s="73" t="s">
        <v>309</v>
      </c>
      <c r="N1" s="71" t="s">
        <v>3</v>
      </c>
      <c r="O1" s="71"/>
      <c r="P1" s="71"/>
      <c r="Q1" s="71" t="s">
        <v>4</v>
      </c>
      <c r="R1" s="74" t="s">
        <v>639</v>
      </c>
      <c r="S1" s="92" t="s">
        <v>5</v>
      </c>
      <c r="T1" s="93" t="s">
        <v>6</v>
      </c>
      <c r="U1" s="75" t="s">
        <v>424</v>
      </c>
      <c r="V1" s="75" t="s">
        <v>425</v>
      </c>
      <c r="W1" s="76" t="s">
        <v>7</v>
      </c>
      <c r="X1" s="77" t="s">
        <v>8</v>
      </c>
      <c r="Y1" s="86" t="s">
        <v>11</v>
      </c>
      <c r="Z1" s="86" t="s">
        <v>451</v>
      </c>
      <c r="AA1" s="71" t="s">
        <v>9</v>
      </c>
      <c r="AB1" s="71" t="s">
        <v>10</v>
      </c>
      <c r="AC1" s="74" t="s">
        <v>533</v>
      </c>
      <c r="AD1" s="74" t="s">
        <v>450</v>
      </c>
      <c r="AE1" s="78" t="s">
        <v>458</v>
      </c>
      <c r="AF1" s="134"/>
      <c r="AG1" s="134" t="s">
        <v>663</v>
      </c>
      <c r="AH1" s="134"/>
      <c r="AI1" s="134" t="s">
        <v>662</v>
      </c>
      <c r="AJ1" s="134"/>
      <c r="AK1" s="1" t="s">
        <v>516</v>
      </c>
    </row>
    <row r="2" spans="1:37" x14ac:dyDescent="0.25">
      <c r="A2" s="22">
        <v>4</v>
      </c>
      <c r="B2" s="23" t="s">
        <v>38</v>
      </c>
      <c r="C2" s="89">
        <f>VLOOKUP(A2,[1]Sheet1!$A$2:$O$343,15,FALSE)</f>
        <v>1</v>
      </c>
      <c r="D2" s="23" t="s">
        <v>40</v>
      </c>
      <c r="E2" s="23" t="s">
        <v>343</v>
      </c>
      <c r="F2" s="79">
        <f>VLOOKUP(A2,'[2]Parts List '!$A$3:$I$178,5,)</f>
        <v>1.1180000000000001</v>
      </c>
      <c r="G2" s="79">
        <f>VLOOKUP(A2,'[2]Parts List '!$A$3:$I$178,6,FALSE)</f>
        <v>8.3460000000000001</v>
      </c>
      <c r="H2" s="79">
        <f>VLOOKUP(A2,'[2]Parts List '!$A$3:$I$178,7,FALSE)</f>
        <v>10.012</v>
      </c>
      <c r="I2" s="79" t="str">
        <f>VLOOKUP(A2,'[2]Parts List '!$A$3:$I$178,8,FALSE)</f>
        <v>Al</v>
      </c>
      <c r="J2" s="79" t="str">
        <f>VLOOKUP(A2,'[2]Parts List '!$A$3:$I$178,9,FALSE)</f>
        <v>AMS 4132</v>
      </c>
      <c r="K2" s="79"/>
      <c r="L2" s="23" t="s">
        <v>298</v>
      </c>
      <c r="M2" s="24">
        <v>161.25</v>
      </c>
      <c r="N2" s="117" t="s">
        <v>304</v>
      </c>
      <c r="O2" s="117"/>
      <c r="P2" s="117"/>
      <c r="Q2" s="90">
        <v>30</v>
      </c>
      <c r="R2" s="22">
        <v>100</v>
      </c>
      <c r="S2" s="94">
        <v>118</v>
      </c>
      <c r="T2" s="95">
        <f t="shared" ref="T2:T65" si="0">S2-(S2*U2)</f>
        <v>112.1</v>
      </c>
      <c r="U2" s="25">
        <v>0.05</v>
      </c>
      <c r="V2" s="26" t="s">
        <v>434</v>
      </c>
      <c r="W2" s="12"/>
      <c r="X2" s="4"/>
      <c r="Y2" s="19"/>
      <c r="Z2" s="19"/>
      <c r="AA2" s="56" t="s">
        <v>295</v>
      </c>
      <c r="AB2" s="57">
        <v>0.5</v>
      </c>
      <c r="AC2" s="58" t="s">
        <v>551</v>
      </c>
      <c r="AD2" s="38"/>
      <c r="AE2" s="16" t="s">
        <v>452</v>
      </c>
      <c r="AF2" s="135"/>
      <c r="AG2" s="135"/>
      <c r="AH2" s="135"/>
      <c r="AI2" s="135"/>
      <c r="AJ2" s="135"/>
    </row>
    <row r="3" spans="1:37" x14ac:dyDescent="0.25">
      <c r="A3" s="118">
        <v>51</v>
      </c>
      <c r="B3" s="122" t="s">
        <v>234</v>
      </c>
      <c r="C3" s="120">
        <f>VLOOKUP(A3,[1]Sheet1!$A$2:$O$343,15,FALSE)</f>
        <v>1</v>
      </c>
      <c r="D3" s="122" t="s">
        <v>236</v>
      </c>
      <c r="E3" s="122" t="s">
        <v>367</v>
      </c>
      <c r="F3" s="79">
        <f>VLOOKUP(A3,'[2]Parts List '!$A$3:$I$178,5,)</f>
        <v>0.91500000000000004</v>
      </c>
      <c r="G3" s="79">
        <f>VLOOKUP(A3,'[2]Parts List '!$A$3:$I$178,6,FALSE)</f>
        <v>8.0869999999999997</v>
      </c>
      <c r="H3" s="79">
        <f>VLOOKUP(A3,'[2]Parts List '!$A$3:$I$178,7,FALSE)</f>
        <v>9.5050000000000008</v>
      </c>
      <c r="I3" s="121" t="str">
        <f>VLOOKUP(A3,'[2]Parts List '!$A$3:$I$178,8,FALSE)</f>
        <v>Al</v>
      </c>
      <c r="J3" s="79" t="str">
        <f>VLOOKUP(A3,'[2]Parts List '!$A$3:$I$178,9,FALSE)</f>
        <v>AMS 4132</v>
      </c>
      <c r="K3" s="79"/>
      <c r="L3" s="59" t="s">
        <v>298</v>
      </c>
      <c r="M3" s="60">
        <v>217.33</v>
      </c>
      <c r="N3" s="131" t="s">
        <v>302</v>
      </c>
      <c r="O3" s="122">
        <f>Q3/100</f>
        <v>0.8</v>
      </c>
      <c r="P3" s="122">
        <f>R3/100</f>
        <v>0.5</v>
      </c>
      <c r="Q3" s="15">
        <v>80</v>
      </c>
      <c r="R3" s="118">
        <v>50</v>
      </c>
      <c r="S3" s="123">
        <v>32</v>
      </c>
      <c r="T3" s="124">
        <f t="shared" si="0"/>
        <v>30.4</v>
      </c>
      <c r="U3" s="125">
        <v>0.05</v>
      </c>
      <c r="V3" s="126" t="s">
        <v>434</v>
      </c>
      <c r="W3" s="127"/>
      <c r="X3" s="128"/>
      <c r="Y3" s="129"/>
      <c r="Z3" s="129"/>
      <c r="AA3" s="132" t="s">
        <v>465</v>
      </c>
      <c r="AB3" s="67">
        <v>0.5</v>
      </c>
      <c r="AC3" s="68"/>
      <c r="AD3" s="11"/>
      <c r="AE3" s="16" t="s">
        <v>453</v>
      </c>
      <c r="AF3" s="135">
        <v>40</v>
      </c>
      <c r="AG3" s="135">
        <f>S3*O3</f>
        <v>25.6</v>
      </c>
      <c r="AH3" s="139">
        <f>AG3*AF3</f>
        <v>1024</v>
      </c>
      <c r="AI3" s="138">
        <f>S3*P3</f>
        <v>16</v>
      </c>
      <c r="AJ3" s="138">
        <f>AI3*AF3</f>
        <v>640</v>
      </c>
    </row>
    <row r="4" spans="1:37" x14ac:dyDescent="0.25">
      <c r="A4" s="15">
        <v>5</v>
      </c>
      <c r="B4" s="16" t="s">
        <v>38</v>
      </c>
      <c r="C4" s="89">
        <f>VLOOKUP(A4,[1]Sheet1!$A$2:$O$343,15,FALSE)</f>
        <v>1</v>
      </c>
      <c r="D4" s="16" t="s">
        <v>39</v>
      </c>
      <c r="E4" s="16" t="s">
        <v>343</v>
      </c>
      <c r="F4" s="79">
        <f>VLOOKUP(A4,'[2]Parts List '!$A$3:$I$178,5,)</f>
        <v>2.81</v>
      </c>
      <c r="G4" s="79">
        <f>VLOOKUP(A4,'[2]Parts List '!$A$3:$I$178,6,FALSE)</f>
        <v>5.8369999999999997</v>
      </c>
      <c r="H4" s="79">
        <f>VLOOKUP(A4,'[2]Parts List '!$A$3:$I$178,7,FALSE)</f>
        <v>10.012</v>
      </c>
      <c r="I4" s="79" t="str">
        <f>VLOOKUP(A4,'[2]Parts List '!$A$3:$I$178,8,FALSE)</f>
        <v>Al</v>
      </c>
      <c r="J4" s="79" t="str">
        <f>VLOOKUP(A4,'[2]Parts List '!$A$3:$I$178,9,FALSE)</f>
        <v>AMS 4132</v>
      </c>
      <c r="K4" s="79"/>
      <c r="L4" s="16" t="s">
        <v>298</v>
      </c>
      <c r="M4" s="17">
        <v>317</v>
      </c>
      <c r="N4" s="59" t="s">
        <v>298</v>
      </c>
      <c r="O4" s="59"/>
      <c r="P4" s="59"/>
      <c r="Q4" s="44">
        <v>30</v>
      </c>
      <c r="R4" s="15">
        <v>50</v>
      </c>
      <c r="S4" s="96">
        <v>326</v>
      </c>
      <c r="T4" s="95">
        <f t="shared" si="0"/>
        <v>309.7</v>
      </c>
      <c r="U4" s="14">
        <v>0.05</v>
      </c>
      <c r="V4" s="21" t="s">
        <v>434</v>
      </c>
      <c r="W4" s="13"/>
      <c r="X4" s="8"/>
      <c r="Y4" s="20"/>
      <c r="Z4" s="20"/>
      <c r="AA4" s="34" t="s">
        <v>295</v>
      </c>
      <c r="AB4" s="35">
        <v>0.5</v>
      </c>
      <c r="AC4" s="49" t="s">
        <v>540</v>
      </c>
      <c r="AD4" s="11"/>
      <c r="AE4" s="16" t="s">
        <v>452</v>
      </c>
      <c r="AF4" s="135"/>
      <c r="AG4" s="135"/>
      <c r="AH4" s="135"/>
      <c r="AI4" s="135"/>
      <c r="AJ4" s="135"/>
    </row>
    <row r="5" spans="1:37" x14ac:dyDescent="0.25">
      <c r="A5" s="118">
        <v>4</v>
      </c>
      <c r="B5" s="119" t="s">
        <v>38</v>
      </c>
      <c r="C5" s="120">
        <f>VLOOKUP(A5,[1]Sheet1!$A$2:$O$343,15,FALSE)</f>
        <v>1</v>
      </c>
      <c r="D5" s="119" t="s">
        <v>40</v>
      </c>
      <c r="E5" s="119" t="s">
        <v>343</v>
      </c>
      <c r="F5" s="79">
        <f>VLOOKUP(A5,'[2]Parts List '!$A$3:$I$178,5,)</f>
        <v>1.1180000000000001</v>
      </c>
      <c r="G5" s="79">
        <f>VLOOKUP(A5,'[2]Parts List '!$A$3:$I$178,6,FALSE)</f>
        <v>8.3460000000000001</v>
      </c>
      <c r="H5" s="79">
        <f>VLOOKUP(A5,'[2]Parts List '!$A$3:$I$178,7,FALSE)</f>
        <v>10.012</v>
      </c>
      <c r="I5" s="121" t="str">
        <f>VLOOKUP(A5,'[2]Parts List '!$A$3:$I$178,8,FALSE)</f>
        <v>Al</v>
      </c>
      <c r="J5" s="79" t="str">
        <f>VLOOKUP(A5,'[2]Parts List '!$A$3:$I$178,9,FALSE)</f>
        <v>AMS 4132</v>
      </c>
      <c r="K5" s="79"/>
      <c r="L5" s="16" t="s">
        <v>298</v>
      </c>
      <c r="M5" s="17">
        <v>161.25</v>
      </c>
      <c r="N5" s="122" t="s">
        <v>302</v>
      </c>
      <c r="O5" s="122">
        <f>Q5/100</f>
        <v>0.7</v>
      </c>
      <c r="P5" s="122">
        <f>R5/100</f>
        <v>0.5</v>
      </c>
      <c r="Q5" s="44">
        <v>70</v>
      </c>
      <c r="R5" s="118">
        <v>50</v>
      </c>
      <c r="S5" s="123">
        <v>39.006</v>
      </c>
      <c r="T5" s="124">
        <f t="shared" si="0"/>
        <v>37.055700000000002</v>
      </c>
      <c r="U5" s="125">
        <v>0.05</v>
      </c>
      <c r="V5" s="126" t="s">
        <v>434</v>
      </c>
      <c r="W5" s="127"/>
      <c r="X5" s="128"/>
      <c r="Y5" s="129"/>
      <c r="Z5" s="129"/>
      <c r="AA5" s="130" t="s">
        <v>465</v>
      </c>
      <c r="AB5" s="35">
        <v>0.5</v>
      </c>
      <c r="AC5" s="49" t="s">
        <v>552</v>
      </c>
      <c r="AD5" s="11"/>
      <c r="AE5" s="16" t="s">
        <v>452</v>
      </c>
      <c r="AF5" s="135">
        <v>110</v>
      </c>
      <c r="AG5" s="135">
        <f>S5*O5</f>
        <v>27.304199999999998</v>
      </c>
      <c r="AH5" s="139">
        <f>AG5*AF5</f>
        <v>3003.462</v>
      </c>
      <c r="AI5" s="138">
        <f>S5*P5</f>
        <v>19.503</v>
      </c>
      <c r="AJ5" s="138">
        <f>AI5*AF5</f>
        <v>2145.33</v>
      </c>
    </row>
    <row r="6" spans="1:37" ht="45" x14ac:dyDescent="0.25">
      <c r="A6" s="15">
        <v>6</v>
      </c>
      <c r="B6" s="16" t="s">
        <v>41</v>
      </c>
      <c r="C6" s="89">
        <f>VLOOKUP(A6,[1]Sheet1!$A$2:$O$343,15,FALSE)</f>
        <v>2</v>
      </c>
      <c r="D6" s="16" t="s">
        <v>42</v>
      </c>
      <c r="E6" s="16" t="s">
        <v>344</v>
      </c>
      <c r="F6" s="79">
        <f>VLOOKUP(A6,'[2]Parts List '!$A$3:$I$178,5,)</f>
        <v>1.4450000000000001</v>
      </c>
      <c r="G6" s="79">
        <f>VLOOKUP(A6,'[2]Parts List '!$A$3:$I$178,6,FALSE)</f>
        <v>10.992999999999999</v>
      </c>
      <c r="H6" s="79">
        <f>VLOOKUP(A6,'[2]Parts List '!$A$3:$I$178,7,FALSE)</f>
        <v>12.653</v>
      </c>
      <c r="I6" s="79" t="str">
        <f>VLOOKUP(A6,'[2]Parts List '!$A$3:$I$178,8,FALSE)</f>
        <v>Al</v>
      </c>
      <c r="J6" s="79" t="str">
        <f>VLOOKUP(A6,'[2]Parts List '!$A$3:$I$178,9,FALSE)</f>
        <v>AMS 4143 or AMS 4144 or AMS 4162</v>
      </c>
      <c r="K6" s="79"/>
      <c r="L6" s="16" t="s">
        <v>298</v>
      </c>
      <c r="M6" s="17">
        <v>242.25</v>
      </c>
      <c r="N6" s="59" t="s">
        <v>304</v>
      </c>
      <c r="O6" s="59"/>
      <c r="P6" s="59"/>
      <c r="Q6" s="44">
        <v>30</v>
      </c>
      <c r="R6" s="15">
        <v>100</v>
      </c>
      <c r="S6" s="96">
        <v>118</v>
      </c>
      <c r="T6" s="95">
        <f t="shared" si="0"/>
        <v>112.1</v>
      </c>
      <c r="U6" s="14">
        <v>0.05</v>
      </c>
      <c r="V6" s="21" t="s">
        <v>434</v>
      </c>
      <c r="W6" s="13"/>
      <c r="X6" s="8"/>
      <c r="Y6" s="20"/>
      <c r="Z6" s="20"/>
      <c r="AA6" s="34" t="s">
        <v>470</v>
      </c>
      <c r="AB6" s="35">
        <v>0.5</v>
      </c>
      <c r="AC6" s="49" t="s">
        <v>551</v>
      </c>
      <c r="AD6" s="11"/>
      <c r="AE6" s="16" t="s">
        <v>452</v>
      </c>
      <c r="AF6" s="135"/>
      <c r="AG6" s="135"/>
      <c r="AH6" s="139"/>
      <c r="AI6" s="135"/>
      <c r="AJ6" s="135"/>
    </row>
    <row r="7" spans="1:37" ht="60" x14ac:dyDescent="0.25">
      <c r="A7" s="15">
        <v>133</v>
      </c>
      <c r="B7" s="16" t="s">
        <v>241</v>
      </c>
      <c r="C7" s="89">
        <f>VLOOKUP(A7,[1]Sheet1!$A$2:$O$343,15,FALSE)</f>
        <v>1</v>
      </c>
      <c r="D7" s="16" t="s">
        <v>242</v>
      </c>
      <c r="E7" s="16" t="s">
        <v>398</v>
      </c>
      <c r="F7" s="79">
        <f>VLOOKUP(A7,'[2]Parts List '!$A$3:$I$178,5,)</f>
        <v>1.07</v>
      </c>
      <c r="G7" s="79">
        <f>VLOOKUP(A7,'[2]Parts List '!$A$3:$I$178,6,FALSE)</f>
        <v>13.537000000000001</v>
      </c>
      <c r="H7" s="79">
        <f>VLOOKUP(A7,'[2]Parts List '!$A$3:$I$178,7,FALSE)</f>
        <v>14.6494</v>
      </c>
      <c r="I7" s="79" t="str">
        <f>VLOOKUP(A7,'[2]Parts List '!$A$3:$I$178,8,FALSE)</f>
        <v>AL 2219</v>
      </c>
      <c r="J7" s="79" t="str">
        <f>VLOOKUP(A7,'[2]Parts List '!$A$3:$I$178,9,FALSE)</f>
        <v>AMS 4143
 or AMS 4144 or
 AMS 4164</v>
      </c>
      <c r="K7" s="79"/>
      <c r="L7" s="16" t="s">
        <v>396</v>
      </c>
      <c r="M7" s="17">
        <v>119.4</v>
      </c>
      <c r="N7" s="16" t="s">
        <v>302</v>
      </c>
      <c r="O7" s="122">
        <f>Q7/100</f>
        <v>0.7</v>
      </c>
      <c r="P7" s="122">
        <f>R7/100</f>
        <v>0.5</v>
      </c>
      <c r="Q7" s="44">
        <v>70</v>
      </c>
      <c r="R7" s="15">
        <v>50</v>
      </c>
      <c r="S7" s="96">
        <v>47</v>
      </c>
      <c r="T7" s="95">
        <f t="shared" si="0"/>
        <v>44.65</v>
      </c>
      <c r="U7" s="14">
        <v>0.05</v>
      </c>
      <c r="V7" s="21" t="s">
        <v>445</v>
      </c>
      <c r="W7" s="13"/>
      <c r="X7" s="8"/>
      <c r="Y7" s="20"/>
      <c r="Z7" s="20"/>
      <c r="AA7" s="34" t="s">
        <v>471</v>
      </c>
      <c r="AB7" s="35">
        <v>0.5</v>
      </c>
      <c r="AC7" s="49" t="s">
        <v>542</v>
      </c>
      <c r="AD7" s="11"/>
      <c r="AE7" s="16" t="s">
        <v>453</v>
      </c>
      <c r="AF7" s="135">
        <v>40</v>
      </c>
      <c r="AG7" s="135">
        <f>S7*O7</f>
        <v>32.9</v>
      </c>
      <c r="AH7" s="139">
        <f>AG7*AF7</f>
        <v>1316</v>
      </c>
      <c r="AI7" s="138">
        <f>S7*P7</f>
        <v>23.5</v>
      </c>
      <c r="AJ7" s="138">
        <f>AI7*AF7</f>
        <v>940</v>
      </c>
    </row>
    <row r="8" spans="1:37" ht="45" x14ac:dyDescent="0.25">
      <c r="A8" s="15">
        <v>7</v>
      </c>
      <c r="B8" s="16" t="s">
        <v>43</v>
      </c>
      <c r="C8" s="89">
        <f>VLOOKUP(A8,[1]Sheet1!$A$2:$O$343,15,FALSE)</f>
        <v>3</v>
      </c>
      <c r="D8" s="16" t="s">
        <v>44</v>
      </c>
      <c r="E8" s="16" t="s">
        <v>344</v>
      </c>
      <c r="F8" s="79">
        <f>VLOOKUP(A8,'[2]Parts List '!$A$3:$I$178,5,)</f>
        <v>1.4450000000000001</v>
      </c>
      <c r="G8" s="79">
        <f>VLOOKUP(A8,'[2]Parts List '!$A$3:$I$178,6,FALSE)</f>
        <v>10.992999999999999</v>
      </c>
      <c r="H8" s="79">
        <f>VLOOKUP(A8,'[2]Parts List '!$A$3:$I$178,7,FALSE)</f>
        <v>12.653</v>
      </c>
      <c r="I8" s="79" t="str">
        <f>VLOOKUP(A8,'[2]Parts List '!$A$3:$I$178,8,FALSE)</f>
        <v>Al</v>
      </c>
      <c r="J8" s="79" t="str">
        <f>VLOOKUP(A8,'[2]Parts List '!$A$3:$I$178,9,FALSE)</f>
        <v>AMS 4143 or AMS 4144 or AMS 4163</v>
      </c>
      <c r="K8" s="79"/>
      <c r="L8" s="16" t="s">
        <v>298</v>
      </c>
      <c r="M8" s="17">
        <v>242.25</v>
      </c>
      <c r="N8" s="59" t="s">
        <v>304</v>
      </c>
      <c r="O8" s="59"/>
      <c r="P8" s="59"/>
      <c r="Q8" s="44">
        <v>30</v>
      </c>
      <c r="R8" s="15">
        <v>100</v>
      </c>
      <c r="S8" s="96">
        <v>118</v>
      </c>
      <c r="T8" s="95">
        <f t="shared" si="0"/>
        <v>112.1</v>
      </c>
      <c r="U8" s="14">
        <v>0.05</v>
      </c>
      <c r="V8" s="21" t="s">
        <v>434</v>
      </c>
      <c r="W8" s="13"/>
      <c r="X8" s="8"/>
      <c r="Y8" s="20"/>
      <c r="Z8" s="20"/>
      <c r="AA8" s="34" t="s">
        <v>470</v>
      </c>
      <c r="AB8" s="35">
        <v>0.5</v>
      </c>
      <c r="AC8" s="49" t="s">
        <v>551</v>
      </c>
      <c r="AD8" s="11"/>
      <c r="AE8" s="16" t="s">
        <v>452</v>
      </c>
      <c r="AF8" s="135"/>
      <c r="AG8" s="135"/>
      <c r="AH8" s="139"/>
      <c r="AI8" s="135"/>
      <c r="AJ8" s="135"/>
    </row>
    <row r="9" spans="1:37" ht="60" x14ac:dyDescent="0.25">
      <c r="A9" s="118">
        <v>2</v>
      </c>
      <c r="B9" s="119" t="s">
        <v>34</v>
      </c>
      <c r="C9" s="120">
        <f>VLOOKUP(A9,[1]Sheet1!$A$2:$O$343,15,FALSE)</f>
        <v>1</v>
      </c>
      <c r="D9" s="119" t="s">
        <v>35</v>
      </c>
      <c r="E9" s="119" t="s">
        <v>341</v>
      </c>
      <c r="F9" s="79">
        <f>VLOOKUP(A9,'[2]Parts List '!$A$3:$I$178,5,)</f>
        <v>0.48</v>
      </c>
      <c r="G9" s="79">
        <f>VLOOKUP(A9,'[2]Parts List '!$A$3:$I$178,6,FALSE)</f>
        <v>11.687999999999999</v>
      </c>
      <c r="H9" s="79">
        <f>VLOOKUP(A9,'[2]Parts List '!$A$3:$I$178,7,FALSE)</f>
        <v>12.218</v>
      </c>
      <c r="I9" s="121" t="str">
        <f>VLOOKUP(A9,'[2]Parts List '!$A$3:$I$178,8,FALSE)</f>
        <v>17-4PH</v>
      </c>
      <c r="J9" s="79" t="str">
        <f>VLOOKUP(A9,'[2]Parts List '!$A$3:$I$178,9,FALSE)</f>
        <v>AMS 5643 or AMS 5604 (H1150 HT Cond.)</v>
      </c>
      <c r="K9" s="79"/>
      <c r="L9" s="16" t="s">
        <v>300</v>
      </c>
      <c r="M9" s="17">
        <v>148.9</v>
      </c>
      <c r="N9" s="119" t="s">
        <v>302</v>
      </c>
      <c r="O9" s="122">
        <f>Q9/100</f>
        <v>0.7</v>
      </c>
      <c r="P9" s="122">
        <f>R9/100</f>
        <v>0.5</v>
      </c>
      <c r="Q9" s="44">
        <v>70</v>
      </c>
      <c r="R9" s="118">
        <v>50</v>
      </c>
      <c r="S9" s="123">
        <v>47.978000000000002</v>
      </c>
      <c r="T9" s="124">
        <f t="shared" si="0"/>
        <v>45.579100000000004</v>
      </c>
      <c r="U9" s="125">
        <v>0.05</v>
      </c>
      <c r="V9" s="126" t="s">
        <v>433</v>
      </c>
      <c r="W9" s="127"/>
      <c r="X9" s="128"/>
      <c r="Y9" s="129"/>
      <c r="Z9" s="129"/>
      <c r="AA9" s="130" t="s">
        <v>469</v>
      </c>
      <c r="AB9" s="35">
        <v>0.5</v>
      </c>
      <c r="AC9" s="49" t="s">
        <v>552</v>
      </c>
      <c r="AD9" s="11"/>
      <c r="AE9" s="16" t="s">
        <v>452</v>
      </c>
      <c r="AF9" s="135">
        <v>110</v>
      </c>
      <c r="AG9" s="135">
        <f>S9*O9</f>
        <v>33.584600000000002</v>
      </c>
      <c r="AH9" s="139">
        <f>AG9*AF9</f>
        <v>3694.306</v>
      </c>
      <c r="AI9" s="138">
        <f>S9*P9</f>
        <v>23.989000000000001</v>
      </c>
      <c r="AJ9" s="138">
        <f>AI9*AF9</f>
        <v>2638.79</v>
      </c>
    </row>
    <row r="10" spans="1:37" ht="45" x14ac:dyDescent="0.25">
      <c r="A10" s="15">
        <v>8</v>
      </c>
      <c r="B10" s="16" t="s">
        <v>45</v>
      </c>
      <c r="C10" s="89">
        <f>VLOOKUP(A10,[1]Sheet1!$A$2:$O$343,15,FALSE)</f>
        <v>2</v>
      </c>
      <c r="D10" s="16" t="s">
        <v>46</v>
      </c>
      <c r="E10" s="16" t="s">
        <v>344</v>
      </c>
      <c r="F10" s="79">
        <f>VLOOKUP(A10,'[2]Parts List '!$A$3:$I$178,5,)</f>
        <v>1.4450000000000001</v>
      </c>
      <c r="G10" s="79">
        <f>VLOOKUP(A10,'[2]Parts List '!$A$3:$I$178,6,FALSE)</f>
        <v>10.992999999999999</v>
      </c>
      <c r="H10" s="79">
        <f>VLOOKUP(A10,'[2]Parts List '!$A$3:$I$178,7,FALSE)</f>
        <v>12.653</v>
      </c>
      <c r="I10" s="79" t="str">
        <f>VLOOKUP(A10,'[2]Parts List '!$A$3:$I$178,8,FALSE)</f>
        <v>Al</v>
      </c>
      <c r="J10" s="79" t="str">
        <f>VLOOKUP(A10,'[2]Parts List '!$A$3:$I$178,9,FALSE)</f>
        <v>AMS 4143 or AMS 4144 or AMS 4164</v>
      </c>
      <c r="K10" s="79"/>
      <c r="L10" s="16" t="s">
        <v>298</v>
      </c>
      <c r="M10" s="17">
        <v>242.25</v>
      </c>
      <c r="N10" s="59" t="s">
        <v>304</v>
      </c>
      <c r="O10" s="59"/>
      <c r="P10" s="59"/>
      <c r="Q10" s="44">
        <v>30</v>
      </c>
      <c r="R10" s="15">
        <v>100</v>
      </c>
      <c r="S10" s="96">
        <v>118</v>
      </c>
      <c r="T10" s="95">
        <f t="shared" si="0"/>
        <v>112.1</v>
      </c>
      <c r="U10" s="14">
        <v>0.05</v>
      </c>
      <c r="V10" s="21" t="s">
        <v>434</v>
      </c>
      <c r="W10" s="13"/>
      <c r="X10" s="8"/>
      <c r="Y10" s="20"/>
      <c r="Z10" s="20"/>
      <c r="AA10" s="34" t="s">
        <v>470</v>
      </c>
      <c r="AB10" s="35">
        <v>0.5</v>
      </c>
      <c r="AC10" s="49" t="s">
        <v>551</v>
      </c>
      <c r="AD10" s="11"/>
      <c r="AE10" s="16" t="s">
        <v>452</v>
      </c>
      <c r="AF10" s="135"/>
      <c r="AG10" s="135"/>
      <c r="AH10" s="139"/>
      <c r="AI10" s="135"/>
      <c r="AJ10" s="135"/>
    </row>
    <row r="11" spans="1:37" ht="60" x14ac:dyDescent="0.25">
      <c r="A11" s="118">
        <v>3</v>
      </c>
      <c r="B11" s="119" t="s">
        <v>36</v>
      </c>
      <c r="C11" s="120">
        <f>VLOOKUP(A11,[1]Sheet1!$A$2:$O$343,15,FALSE)</f>
        <v>1</v>
      </c>
      <c r="D11" s="119" t="s">
        <v>37</v>
      </c>
      <c r="E11" s="119" t="s">
        <v>342</v>
      </c>
      <c r="F11" s="79">
        <f>VLOOKUP(A11,'[2]Parts List '!$A$3:$I$178,5,)</f>
        <v>0.48</v>
      </c>
      <c r="G11" s="79">
        <f>VLOOKUP(A11,'[2]Parts List '!$A$3:$I$178,6,FALSE)</f>
        <v>11.687999999999999</v>
      </c>
      <c r="H11" s="79">
        <f>VLOOKUP(A11,'[2]Parts List '!$A$3:$I$178,7,FALSE)</f>
        <v>12.218</v>
      </c>
      <c r="I11" s="121" t="str">
        <f>VLOOKUP(A11,'[2]Parts List '!$A$3:$I$178,8,FALSE)</f>
        <v>17-4PH</v>
      </c>
      <c r="J11" s="79" t="str">
        <f>VLOOKUP(A11,'[2]Parts List '!$A$3:$I$178,9,FALSE)</f>
        <v>AMS 5643 or AMS 5604 (H1150 HT Cond.)</v>
      </c>
      <c r="K11" s="79"/>
      <c r="L11" s="16" t="s">
        <v>300</v>
      </c>
      <c r="M11" s="17">
        <v>143.19999999999999</v>
      </c>
      <c r="N11" s="119" t="s">
        <v>302</v>
      </c>
      <c r="O11" s="122">
        <f>Q11/100</f>
        <v>0.7</v>
      </c>
      <c r="P11" s="122">
        <f>R11/100</f>
        <v>0.5</v>
      </c>
      <c r="Q11" s="44">
        <v>70</v>
      </c>
      <c r="R11" s="118">
        <v>50</v>
      </c>
      <c r="S11" s="123">
        <v>47.978000000000002</v>
      </c>
      <c r="T11" s="124">
        <f t="shared" si="0"/>
        <v>45.579100000000004</v>
      </c>
      <c r="U11" s="125">
        <v>0.05</v>
      </c>
      <c r="V11" s="126" t="s">
        <v>433</v>
      </c>
      <c r="W11" s="127"/>
      <c r="X11" s="128"/>
      <c r="Y11" s="129"/>
      <c r="Z11" s="129"/>
      <c r="AA11" s="130" t="s">
        <v>469</v>
      </c>
      <c r="AB11" s="35">
        <v>0.5</v>
      </c>
      <c r="AC11" s="49" t="s">
        <v>552</v>
      </c>
      <c r="AD11" s="11"/>
      <c r="AE11" s="16" t="s">
        <v>452</v>
      </c>
      <c r="AF11" s="135">
        <v>110</v>
      </c>
      <c r="AG11" s="135">
        <f>S11*O11</f>
        <v>33.584600000000002</v>
      </c>
      <c r="AH11" s="139">
        <f>AG11*AF11</f>
        <v>3694.306</v>
      </c>
      <c r="AI11" s="138">
        <f>S11*P11</f>
        <v>23.989000000000001</v>
      </c>
      <c r="AJ11" s="138">
        <f>AI11*AF11</f>
        <v>2638.79</v>
      </c>
    </row>
    <row r="12" spans="1:37" ht="45" x14ac:dyDescent="0.25">
      <c r="A12" s="15">
        <v>9</v>
      </c>
      <c r="B12" s="16" t="s">
        <v>47</v>
      </c>
      <c r="C12" s="89">
        <f>VLOOKUP(A12,[1]Sheet1!$A$2:$O$343,15,FALSE)</f>
        <v>3</v>
      </c>
      <c r="D12" s="16" t="s">
        <v>48</v>
      </c>
      <c r="E12" s="16" t="s">
        <v>344</v>
      </c>
      <c r="F12" s="79">
        <f>VLOOKUP(A12,'[2]Parts List '!$A$3:$I$178,5,)</f>
        <v>1.4450000000000001</v>
      </c>
      <c r="G12" s="79">
        <f>VLOOKUP(A12,'[2]Parts List '!$A$3:$I$178,6,FALSE)</f>
        <v>10.992999999999999</v>
      </c>
      <c r="H12" s="79">
        <f>VLOOKUP(A12,'[2]Parts List '!$A$3:$I$178,7,FALSE)</f>
        <v>12.653</v>
      </c>
      <c r="I12" s="79" t="str">
        <f>VLOOKUP(A12,'[2]Parts List '!$A$3:$I$178,8,FALSE)</f>
        <v>Al</v>
      </c>
      <c r="J12" s="79" t="str">
        <f>VLOOKUP(A12,'[2]Parts List '!$A$3:$I$178,9,FALSE)</f>
        <v>AMS 4143 or AMS 4144 or AMS 4165</v>
      </c>
      <c r="K12" s="79"/>
      <c r="L12" s="16" t="s">
        <v>298</v>
      </c>
      <c r="M12" s="17">
        <v>242.25</v>
      </c>
      <c r="N12" s="59" t="s">
        <v>304</v>
      </c>
      <c r="O12" s="59"/>
      <c r="P12" s="59"/>
      <c r="Q12" s="44">
        <v>30</v>
      </c>
      <c r="R12" s="15">
        <v>100</v>
      </c>
      <c r="S12" s="96">
        <v>118</v>
      </c>
      <c r="T12" s="95">
        <f t="shared" si="0"/>
        <v>112.1</v>
      </c>
      <c r="U12" s="14">
        <v>0.05</v>
      </c>
      <c r="V12" s="21" t="s">
        <v>434</v>
      </c>
      <c r="W12" s="13"/>
      <c r="X12" s="8"/>
      <c r="Y12" s="20"/>
      <c r="Z12" s="20"/>
      <c r="AA12" s="34" t="s">
        <v>470</v>
      </c>
      <c r="AB12" s="35">
        <v>0.5</v>
      </c>
      <c r="AC12" s="49" t="s">
        <v>551</v>
      </c>
      <c r="AD12" s="11"/>
      <c r="AE12" s="16" t="s">
        <v>452</v>
      </c>
      <c r="AF12" s="135"/>
      <c r="AG12" s="135"/>
      <c r="AH12" s="139"/>
      <c r="AI12" s="135"/>
      <c r="AJ12" s="135"/>
    </row>
    <row r="13" spans="1:37" ht="45" x14ac:dyDescent="0.25">
      <c r="A13" s="118">
        <v>14</v>
      </c>
      <c r="B13" s="119" t="s">
        <v>57</v>
      </c>
      <c r="C13" s="120">
        <f>VLOOKUP(A13,[1]Sheet1!$A$2:$O$343,15,FALSE)</f>
        <v>1</v>
      </c>
      <c r="D13" s="119" t="s">
        <v>58</v>
      </c>
      <c r="E13" s="119" t="s">
        <v>346</v>
      </c>
      <c r="F13" s="79">
        <f>VLOOKUP(A13,'[2]Parts List '!$A$3:$I$178,5,)</f>
        <v>1.0629999999999999</v>
      </c>
      <c r="G13" s="79">
        <f>VLOOKUP(A13,'[2]Parts List '!$A$3:$I$178,6,FALSE)</f>
        <v>13.981</v>
      </c>
      <c r="H13" s="79">
        <f>VLOOKUP(A13,'[2]Parts List '!$A$3:$I$178,7,FALSE)</f>
        <v>15.129000000000001</v>
      </c>
      <c r="I13" s="121" t="str">
        <f>VLOOKUP(A13,'[2]Parts List '!$A$3:$I$178,8,FALSE)</f>
        <v>Al</v>
      </c>
      <c r="J13" s="79" t="str">
        <f>VLOOKUP(A13,'[2]Parts List '!$A$3:$I$178,9,FALSE)</f>
        <v>AMS 4143 or AMS 4144 or AMS 4170</v>
      </c>
      <c r="K13" s="79"/>
      <c r="L13" s="16" t="s">
        <v>298</v>
      </c>
      <c r="M13" s="17">
        <v>256.5</v>
      </c>
      <c r="N13" s="122" t="s">
        <v>302</v>
      </c>
      <c r="O13" s="122">
        <f>Q13/100</f>
        <v>0.7</v>
      </c>
      <c r="P13" s="122">
        <f>R13/100</f>
        <v>0.5</v>
      </c>
      <c r="Q13" s="44">
        <v>70</v>
      </c>
      <c r="R13" s="118">
        <v>50</v>
      </c>
      <c r="S13" s="123">
        <v>49</v>
      </c>
      <c r="T13" s="124">
        <f t="shared" si="0"/>
        <v>46.55</v>
      </c>
      <c r="U13" s="125">
        <v>0.05</v>
      </c>
      <c r="V13" s="126" t="s">
        <v>434</v>
      </c>
      <c r="W13" s="127"/>
      <c r="X13" s="128"/>
      <c r="Y13" s="129"/>
      <c r="Z13" s="129"/>
      <c r="AA13" s="130" t="s">
        <v>471</v>
      </c>
      <c r="AB13" s="35">
        <v>0.5</v>
      </c>
      <c r="AC13" s="49" t="s">
        <v>552</v>
      </c>
      <c r="AD13" s="11"/>
      <c r="AE13" s="16" t="s">
        <v>452</v>
      </c>
      <c r="AF13" s="135">
        <v>110</v>
      </c>
      <c r="AG13" s="135">
        <f>S13*O13</f>
        <v>34.299999999999997</v>
      </c>
      <c r="AH13" s="139">
        <f>AG13*AF13</f>
        <v>3772.9999999999995</v>
      </c>
      <c r="AI13" s="138">
        <f>S13*P13</f>
        <v>24.5</v>
      </c>
      <c r="AJ13" s="138">
        <f>AI13*AF13</f>
        <v>2695</v>
      </c>
    </row>
    <row r="14" spans="1:37" ht="45" x14ac:dyDescent="0.25">
      <c r="A14" s="15">
        <v>10</v>
      </c>
      <c r="B14" s="16" t="s">
        <v>49</v>
      </c>
      <c r="C14" s="89">
        <f>VLOOKUP(A14,[1]Sheet1!$A$2:$O$343,15,FALSE)</f>
        <v>2</v>
      </c>
      <c r="D14" s="16" t="s">
        <v>50</v>
      </c>
      <c r="E14" s="16" t="s">
        <v>345</v>
      </c>
      <c r="F14" s="79">
        <f>VLOOKUP(A14,'[2]Parts List '!$A$3:$I$178,5,)</f>
        <v>1.2250000000000001</v>
      </c>
      <c r="G14" s="79">
        <f>VLOOKUP(A14,'[2]Parts List '!$A$3:$I$178,6,FALSE)</f>
        <v>12.914999999999999</v>
      </c>
      <c r="H14" s="79">
        <f>VLOOKUP(A14,'[2]Parts List '!$A$3:$I$178,7,FALSE)</f>
        <v>14.277000000000001</v>
      </c>
      <c r="I14" s="79" t="str">
        <f>VLOOKUP(A14,'[2]Parts List '!$A$3:$I$178,8,FALSE)</f>
        <v>Al</v>
      </c>
      <c r="J14" s="79" t="str">
        <f>VLOOKUP(A14,'[2]Parts List '!$A$3:$I$178,9,FALSE)</f>
        <v>AMS 4143 or AMS 4144 or AMS 4166</v>
      </c>
      <c r="K14" s="79"/>
      <c r="L14" s="16" t="s">
        <v>298</v>
      </c>
      <c r="M14" s="17">
        <v>295</v>
      </c>
      <c r="N14" s="59" t="s">
        <v>304</v>
      </c>
      <c r="O14" s="59"/>
      <c r="P14" s="59"/>
      <c r="Q14" s="44">
        <v>30</v>
      </c>
      <c r="R14" s="15">
        <v>100</v>
      </c>
      <c r="S14" s="96">
        <v>111</v>
      </c>
      <c r="T14" s="95">
        <f t="shared" si="0"/>
        <v>105.45</v>
      </c>
      <c r="U14" s="14">
        <v>0.05</v>
      </c>
      <c r="V14" s="21" t="s">
        <v>434</v>
      </c>
      <c r="W14" s="13"/>
      <c r="X14" s="8"/>
      <c r="Y14" s="20"/>
      <c r="Z14" s="20"/>
      <c r="AA14" s="34" t="s">
        <v>470</v>
      </c>
      <c r="AB14" s="35">
        <v>0.5</v>
      </c>
      <c r="AC14" s="49" t="s">
        <v>551</v>
      </c>
      <c r="AD14" s="11"/>
      <c r="AE14" s="16" t="s">
        <v>452</v>
      </c>
      <c r="AF14" s="135"/>
      <c r="AG14" s="135"/>
      <c r="AH14" s="139"/>
      <c r="AI14" s="135"/>
      <c r="AJ14" s="135"/>
    </row>
    <row r="15" spans="1:37" ht="45" x14ac:dyDescent="0.25">
      <c r="A15" s="118">
        <v>15</v>
      </c>
      <c r="B15" s="119" t="s">
        <v>59</v>
      </c>
      <c r="C15" s="120">
        <f>VLOOKUP(A15,[1]Sheet1!$A$2:$O$343,15,FALSE)</f>
        <v>5</v>
      </c>
      <c r="D15" s="119" t="s">
        <v>60</v>
      </c>
      <c r="E15" s="119" t="s">
        <v>346</v>
      </c>
      <c r="F15" s="79">
        <f>VLOOKUP(A15,'[2]Parts List '!$A$3:$I$178,5,)</f>
        <v>1.0629999999999999</v>
      </c>
      <c r="G15" s="79">
        <f>VLOOKUP(A15,'[2]Parts List '!$A$3:$I$178,6,FALSE)</f>
        <v>13.981</v>
      </c>
      <c r="H15" s="79">
        <f>VLOOKUP(A15,'[2]Parts List '!$A$3:$I$178,7,FALSE)</f>
        <v>15.129000000000001</v>
      </c>
      <c r="I15" s="121" t="str">
        <f>VLOOKUP(A15,'[2]Parts List '!$A$3:$I$178,8,FALSE)</f>
        <v>Al</v>
      </c>
      <c r="J15" s="79" t="str">
        <f>VLOOKUP(A15,'[2]Parts List '!$A$3:$I$178,9,FALSE)</f>
        <v>AMS 4143 or AMS 4144 or AMS 4171</v>
      </c>
      <c r="K15" s="79"/>
      <c r="L15" s="16" t="s">
        <v>298</v>
      </c>
      <c r="M15" s="17">
        <v>256.5</v>
      </c>
      <c r="N15" s="122" t="s">
        <v>302</v>
      </c>
      <c r="O15" s="122">
        <f>Q15/100</f>
        <v>0.7</v>
      </c>
      <c r="P15" s="122">
        <f>R15/100</f>
        <v>0.5</v>
      </c>
      <c r="Q15" s="44">
        <v>70</v>
      </c>
      <c r="R15" s="118">
        <v>50</v>
      </c>
      <c r="S15" s="123">
        <v>49</v>
      </c>
      <c r="T15" s="124">
        <f t="shared" si="0"/>
        <v>46.55</v>
      </c>
      <c r="U15" s="125">
        <v>0.05</v>
      </c>
      <c r="V15" s="126" t="s">
        <v>434</v>
      </c>
      <c r="W15" s="127"/>
      <c r="X15" s="128"/>
      <c r="Y15" s="129"/>
      <c r="Z15" s="129"/>
      <c r="AA15" s="130" t="s">
        <v>471</v>
      </c>
      <c r="AB15" s="35">
        <v>0.5</v>
      </c>
      <c r="AC15" s="49" t="s">
        <v>552</v>
      </c>
      <c r="AD15" s="11"/>
      <c r="AE15" s="16" t="s">
        <v>452</v>
      </c>
      <c r="AF15" s="135">
        <v>110</v>
      </c>
      <c r="AG15" s="135">
        <f>S15*O15</f>
        <v>34.299999999999997</v>
      </c>
      <c r="AH15" s="139">
        <f>AG15*AF15</f>
        <v>3772.9999999999995</v>
      </c>
      <c r="AI15" s="138">
        <f>S15*P15</f>
        <v>24.5</v>
      </c>
      <c r="AJ15" s="138">
        <f>AI15*AF15</f>
        <v>2695</v>
      </c>
    </row>
    <row r="16" spans="1:37" ht="45" x14ac:dyDescent="0.25">
      <c r="A16" s="15">
        <v>11</v>
      </c>
      <c r="B16" s="16" t="s">
        <v>51</v>
      </c>
      <c r="C16" s="89">
        <f>VLOOKUP(A16,[1]Sheet1!$A$2:$O$343,15,FALSE)</f>
        <v>3</v>
      </c>
      <c r="D16" s="16" t="s">
        <v>52</v>
      </c>
      <c r="E16" s="16" t="s">
        <v>345</v>
      </c>
      <c r="F16" s="79">
        <f>VLOOKUP(A16,'[2]Parts List '!$A$3:$I$178,5,)</f>
        <v>1.2250000000000001</v>
      </c>
      <c r="G16" s="79">
        <f>VLOOKUP(A16,'[2]Parts List '!$A$3:$I$178,6,FALSE)</f>
        <v>12.914999999999999</v>
      </c>
      <c r="H16" s="79">
        <f>VLOOKUP(A16,'[2]Parts List '!$A$3:$I$178,7,FALSE)</f>
        <v>14.277000000000001</v>
      </c>
      <c r="I16" s="79" t="str">
        <f>VLOOKUP(A16,'[2]Parts List '!$A$3:$I$178,8,FALSE)</f>
        <v>Al</v>
      </c>
      <c r="J16" s="79" t="str">
        <f>VLOOKUP(A16,'[2]Parts List '!$A$3:$I$178,9,FALSE)</f>
        <v>AMS 4143 or AMS 4144 or AMS 4167</v>
      </c>
      <c r="K16" s="79"/>
      <c r="L16" s="16" t="s">
        <v>298</v>
      </c>
      <c r="M16" s="17">
        <v>295</v>
      </c>
      <c r="N16" s="59" t="s">
        <v>304</v>
      </c>
      <c r="O16" s="59"/>
      <c r="P16" s="59"/>
      <c r="Q16" s="44">
        <v>30</v>
      </c>
      <c r="R16" s="15">
        <v>100</v>
      </c>
      <c r="S16" s="96">
        <v>111</v>
      </c>
      <c r="T16" s="95">
        <f t="shared" si="0"/>
        <v>105.45</v>
      </c>
      <c r="U16" s="14">
        <v>0.05</v>
      </c>
      <c r="V16" s="21" t="s">
        <v>434</v>
      </c>
      <c r="W16" s="13"/>
      <c r="X16" s="8"/>
      <c r="Y16" s="20"/>
      <c r="Z16" s="20"/>
      <c r="AA16" s="34" t="s">
        <v>470</v>
      </c>
      <c r="AB16" s="35">
        <v>0.5</v>
      </c>
      <c r="AC16" s="49" t="s">
        <v>551</v>
      </c>
      <c r="AD16" s="11"/>
      <c r="AE16" s="16" t="s">
        <v>452</v>
      </c>
      <c r="AF16" s="135"/>
      <c r="AG16" s="135"/>
      <c r="AH16" s="139"/>
      <c r="AI16" s="135"/>
      <c r="AJ16" s="135"/>
    </row>
    <row r="17" spans="1:36" ht="45" x14ac:dyDescent="0.25">
      <c r="A17" s="118">
        <v>16</v>
      </c>
      <c r="B17" s="119" t="s">
        <v>61</v>
      </c>
      <c r="C17" s="120">
        <f>VLOOKUP(A17,[1]Sheet1!$A$2:$O$343,15,FALSE)</f>
        <v>6</v>
      </c>
      <c r="D17" s="119" t="s">
        <v>62</v>
      </c>
      <c r="E17" s="119" t="s">
        <v>346</v>
      </c>
      <c r="F17" s="79">
        <f>VLOOKUP(A17,'[2]Parts List '!$A$3:$I$178,5,)</f>
        <v>1.0629999999999999</v>
      </c>
      <c r="G17" s="79">
        <f>VLOOKUP(A17,'[2]Parts List '!$A$3:$I$178,6,FALSE)</f>
        <v>13.981</v>
      </c>
      <c r="H17" s="79">
        <f>VLOOKUP(A17,'[2]Parts List '!$A$3:$I$178,7,FALSE)</f>
        <v>15.129000000000001</v>
      </c>
      <c r="I17" s="121" t="str">
        <f>VLOOKUP(A17,'[2]Parts List '!$A$3:$I$178,8,FALSE)</f>
        <v>Al</v>
      </c>
      <c r="J17" s="79" t="str">
        <f>VLOOKUP(A17,'[2]Parts List '!$A$3:$I$178,9,FALSE)</f>
        <v>AMS 4143 or AMS 4144 or AMS 4172</v>
      </c>
      <c r="K17" s="79"/>
      <c r="L17" s="16" t="s">
        <v>298</v>
      </c>
      <c r="M17" s="17">
        <v>256.5</v>
      </c>
      <c r="N17" s="122" t="s">
        <v>302</v>
      </c>
      <c r="O17" s="122">
        <f>Q17/100</f>
        <v>0.7</v>
      </c>
      <c r="P17" s="122">
        <f>R17/100</f>
        <v>0.5</v>
      </c>
      <c r="Q17" s="44">
        <v>70</v>
      </c>
      <c r="R17" s="118">
        <v>50</v>
      </c>
      <c r="S17" s="123">
        <v>49</v>
      </c>
      <c r="T17" s="124">
        <f t="shared" si="0"/>
        <v>46.55</v>
      </c>
      <c r="U17" s="125">
        <v>0.05</v>
      </c>
      <c r="V17" s="126" t="s">
        <v>434</v>
      </c>
      <c r="W17" s="127"/>
      <c r="X17" s="128"/>
      <c r="Y17" s="129"/>
      <c r="Z17" s="129"/>
      <c r="AA17" s="130" t="s">
        <v>471</v>
      </c>
      <c r="AB17" s="35">
        <v>0.5</v>
      </c>
      <c r="AC17" s="49" t="s">
        <v>552</v>
      </c>
      <c r="AD17" s="11"/>
      <c r="AE17" s="16" t="s">
        <v>452</v>
      </c>
      <c r="AF17" s="135">
        <v>110</v>
      </c>
      <c r="AG17" s="135">
        <f>S17*O17</f>
        <v>34.299999999999997</v>
      </c>
      <c r="AH17" s="139">
        <f>AG17*AF17</f>
        <v>3772.9999999999995</v>
      </c>
      <c r="AI17" s="138">
        <f>S17*P17</f>
        <v>24.5</v>
      </c>
      <c r="AJ17" s="138">
        <f>AI17*AF17</f>
        <v>2695</v>
      </c>
    </row>
    <row r="18" spans="1:36" ht="45" x14ac:dyDescent="0.25">
      <c r="A18" s="15">
        <v>12</v>
      </c>
      <c r="B18" s="16" t="s">
        <v>53</v>
      </c>
      <c r="C18" s="89">
        <f>VLOOKUP(A18,[1]Sheet1!$A$2:$O$343,15,FALSE)</f>
        <v>2</v>
      </c>
      <c r="D18" s="16" t="s">
        <v>54</v>
      </c>
      <c r="E18" s="16" t="s">
        <v>345</v>
      </c>
      <c r="F18" s="79">
        <f>VLOOKUP(A18,'[2]Parts List '!$A$3:$I$178,5,)</f>
        <v>1.2250000000000001</v>
      </c>
      <c r="G18" s="79">
        <f>VLOOKUP(A18,'[2]Parts List '!$A$3:$I$178,6,FALSE)</f>
        <v>12.914999999999999</v>
      </c>
      <c r="H18" s="79">
        <f>VLOOKUP(A18,'[2]Parts List '!$A$3:$I$178,7,FALSE)</f>
        <v>14.277000000000001</v>
      </c>
      <c r="I18" s="79" t="str">
        <f>VLOOKUP(A18,'[2]Parts List '!$A$3:$I$178,8,FALSE)</f>
        <v>Al</v>
      </c>
      <c r="J18" s="79" t="str">
        <f>VLOOKUP(A18,'[2]Parts List '!$A$3:$I$178,9,FALSE)</f>
        <v>AMS 4143 or AMS 4144 or AMS 4168</v>
      </c>
      <c r="K18" s="79"/>
      <c r="L18" s="16" t="s">
        <v>298</v>
      </c>
      <c r="M18" s="17">
        <v>295</v>
      </c>
      <c r="N18" s="59" t="s">
        <v>304</v>
      </c>
      <c r="O18" s="59"/>
      <c r="P18" s="59"/>
      <c r="Q18" s="44">
        <v>30</v>
      </c>
      <c r="R18" s="15">
        <v>100</v>
      </c>
      <c r="S18" s="96">
        <v>111</v>
      </c>
      <c r="T18" s="95">
        <f t="shared" si="0"/>
        <v>105.45</v>
      </c>
      <c r="U18" s="14">
        <v>0.05</v>
      </c>
      <c r="V18" s="21" t="s">
        <v>434</v>
      </c>
      <c r="W18" s="13"/>
      <c r="X18" s="8"/>
      <c r="Y18" s="20"/>
      <c r="Z18" s="20"/>
      <c r="AA18" s="34" t="s">
        <v>470</v>
      </c>
      <c r="AB18" s="35">
        <v>0.5</v>
      </c>
      <c r="AC18" s="49" t="s">
        <v>551</v>
      </c>
      <c r="AD18" s="11"/>
      <c r="AE18" s="16" t="s">
        <v>452</v>
      </c>
      <c r="AF18" s="135"/>
      <c r="AG18" s="135"/>
      <c r="AH18" s="139"/>
      <c r="AI18" s="135"/>
      <c r="AJ18" s="135"/>
    </row>
    <row r="19" spans="1:36" ht="45" x14ac:dyDescent="0.25">
      <c r="A19" s="118">
        <v>6</v>
      </c>
      <c r="B19" s="119" t="s">
        <v>41</v>
      </c>
      <c r="C19" s="120">
        <f>VLOOKUP(A19,[1]Sheet1!$A$2:$O$343,15,FALSE)</f>
        <v>2</v>
      </c>
      <c r="D19" s="119" t="s">
        <v>42</v>
      </c>
      <c r="E19" s="119" t="s">
        <v>344</v>
      </c>
      <c r="F19" s="79">
        <f>VLOOKUP(A19,'[2]Parts List '!$A$3:$I$178,5,)</f>
        <v>1.4450000000000001</v>
      </c>
      <c r="G19" s="79">
        <f>VLOOKUP(A19,'[2]Parts List '!$A$3:$I$178,6,FALSE)</f>
        <v>10.992999999999999</v>
      </c>
      <c r="H19" s="79">
        <f>VLOOKUP(A19,'[2]Parts List '!$A$3:$I$178,7,FALSE)</f>
        <v>12.653</v>
      </c>
      <c r="I19" s="121" t="str">
        <f>VLOOKUP(A19,'[2]Parts List '!$A$3:$I$178,8,FALSE)</f>
        <v>Al</v>
      </c>
      <c r="J19" s="79" t="str">
        <f>VLOOKUP(A19,'[2]Parts List '!$A$3:$I$178,9,FALSE)</f>
        <v>AMS 4143 or AMS 4144 or AMS 4162</v>
      </c>
      <c r="K19" s="79"/>
      <c r="L19" s="16" t="s">
        <v>298</v>
      </c>
      <c r="M19" s="17">
        <v>242.25</v>
      </c>
      <c r="N19" s="122" t="s">
        <v>302</v>
      </c>
      <c r="O19" s="122">
        <f>Q19/100</f>
        <v>0.7</v>
      </c>
      <c r="P19" s="122">
        <f>R19/100</f>
        <v>0.5</v>
      </c>
      <c r="Q19" s="44">
        <v>70</v>
      </c>
      <c r="R19" s="118">
        <v>50</v>
      </c>
      <c r="S19" s="123">
        <v>50</v>
      </c>
      <c r="T19" s="124">
        <f t="shared" si="0"/>
        <v>47.5</v>
      </c>
      <c r="U19" s="125">
        <v>0.05</v>
      </c>
      <c r="V19" s="126" t="s">
        <v>434</v>
      </c>
      <c r="W19" s="127"/>
      <c r="X19" s="128"/>
      <c r="Y19" s="129"/>
      <c r="Z19" s="129"/>
      <c r="AA19" s="130" t="s">
        <v>471</v>
      </c>
      <c r="AB19" s="35">
        <v>0.5</v>
      </c>
      <c r="AC19" s="49" t="s">
        <v>552</v>
      </c>
      <c r="AD19" s="11"/>
      <c r="AE19" s="16" t="s">
        <v>452</v>
      </c>
      <c r="AF19" s="135">
        <v>110</v>
      </c>
      <c r="AG19" s="135">
        <f>S19*O19</f>
        <v>35</v>
      </c>
      <c r="AH19" s="139">
        <f>AG19*AF19</f>
        <v>3850</v>
      </c>
      <c r="AI19" s="138">
        <f>S19*P19</f>
        <v>25</v>
      </c>
      <c r="AJ19" s="138">
        <f>AI19*AF19</f>
        <v>2750</v>
      </c>
    </row>
    <row r="20" spans="1:36" ht="45" x14ac:dyDescent="0.25">
      <c r="A20" s="15">
        <v>13</v>
      </c>
      <c r="B20" s="16" t="s">
        <v>55</v>
      </c>
      <c r="C20" s="89">
        <f>VLOOKUP(A20,[1]Sheet1!$A$2:$O$343,15,FALSE)</f>
        <v>3</v>
      </c>
      <c r="D20" s="16" t="s">
        <v>56</v>
      </c>
      <c r="E20" s="16" t="s">
        <v>345</v>
      </c>
      <c r="F20" s="79">
        <f>VLOOKUP(A20,'[2]Parts List '!$A$3:$I$178,5,)</f>
        <v>1.2250000000000001</v>
      </c>
      <c r="G20" s="79">
        <f>VLOOKUP(A20,'[2]Parts List '!$A$3:$I$178,6,FALSE)</f>
        <v>12.914999999999999</v>
      </c>
      <c r="H20" s="79">
        <f>VLOOKUP(A20,'[2]Parts List '!$A$3:$I$178,7,FALSE)</f>
        <v>14.277000000000001</v>
      </c>
      <c r="I20" s="79" t="str">
        <f>VLOOKUP(A20,'[2]Parts List '!$A$3:$I$178,8,FALSE)</f>
        <v>Al</v>
      </c>
      <c r="J20" s="79" t="str">
        <f>VLOOKUP(A20,'[2]Parts List '!$A$3:$I$178,9,FALSE)</f>
        <v>AMS 4143 or AMS 4144 or AMS 4169</v>
      </c>
      <c r="K20" s="79"/>
      <c r="L20" s="16" t="s">
        <v>298</v>
      </c>
      <c r="M20" s="17">
        <v>295</v>
      </c>
      <c r="N20" s="59" t="s">
        <v>304</v>
      </c>
      <c r="O20" s="59"/>
      <c r="P20" s="59"/>
      <c r="Q20" s="44">
        <v>30</v>
      </c>
      <c r="R20" s="15">
        <v>100</v>
      </c>
      <c r="S20" s="96">
        <v>111</v>
      </c>
      <c r="T20" s="95">
        <f t="shared" si="0"/>
        <v>105.45</v>
      </c>
      <c r="U20" s="14">
        <v>0.05</v>
      </c>
      <c r="V20" s="21" t="s">
        <v>434</v>
      </c>
      <c r="W20" s="13"/>
      <c r="X20" s="8"/>
      <c r="Y20" s="20"/>
      <c r="Z20" s="20"/>
      <c r="AA20" s="34" t="s">
        <v>470</v>
      </c>
      <c r="AB20" s="35">
        <v>0.5</v>
      </c>
      <c r="AC20" s="49" t="s">
        <v>551</v>
      </c>
      <c r="AD20" s="11"/>
      <c r="AE20" s="16" t="s">
        <v>452</v>
      </c>
      <c r="AF20" s="135"/>
      <c r="AG20" s="135"/>
      <c r="AH20" s="139"/>
      <c r="AI20" s="135"/>
      <c r="AJ20" s="135"/>
    </row>
    <row r="21" spans="1:36" ht="45" x14ac:dyDescent="0.25">
      <c r="A21" s="118">
        <v>7</v>
      </c>
      <c r="B21" s="119" t="s">
        <v>43</v>
      </c>
      <c r="C21" s="120">
        <f>VLOOKUP(A21,[1]Sheet1!$A$2:$O$343,15,FALSE)</f>
        <v>3</v>
      </c>
      <c r="D21" s="119" t="s">
        <v>44</v>
      </c>
      <c r="E21" s="119" t="s">
        <v>344</v>
      </c>
      <c r="F21" s="79">
        <f>VLOOKUP(A21,'[2]Parts List '!$A$3:$I$178,5,)</f>
        <v>1.4450000000000001</v>
      </c>
      <c r="G21" s="79">
        <f>VLOOKUP(A21,'[2]Parts List '!$A$3:$I$178,6,FALSE)</f>
        <v>10.992999999999999</v>
      </c>
      <c r="H21" s="79">
        <f>VLOOKUP(A21,'[2]Parts List '!$A$3:$I$178,7,FALSE)</f>
        <v>12.653</v>
      </c>
      <c r="I21" s="121" t="str">
        <f>VLOOKUP(A21,'[2]Parts List '!$A$3:$I$178,8,FALSE)</f>
        <v>Al</v>
      </c>
      <c r="J21" s="79" t="str">
        <f>VLOOKUP(A21,'[2]Parts List '!$A$3:$I$178,9,FALSE)</f>
        <v>AMS 4143 or AMS 4144 or AMS 4163</v>
      </c>
      <c r="K21" s="79"/>
      <c r="L21" s="16" t="s">
        <v>298</v>
      </c>
      <c r="M21" s="17">
        <v>242.25</v>
      </c>
      <c r="N21" s="122" t="s">
        <v>302</v>
      </c>
      <c r="O21" s="122">
        <f>Q21/100</f>
        <v>0.7</v>
      </c>
      <c r="P21" s="122">
        <f>R21/100</f>
        <v>0.5</v>
      </c>
      <c r="Q21" s="44">
        <v>70</v>
      </c>
      <c r="R21" s="118">
        <v>50</v>
      </c>
      <c r="S21" s="123">
        <v>50</v>
      </c>
      <c r="T21" s="124">
        <f t="shared" si="0"/>
        <v>47.5</v>
      </c>
      <c r="U21" s="125">
        <v>0.05</v>
      </c>
      <c r="V21" s="126" t="s">
        <v>434</v>
      </c>
      <c r="W21" s="127"/>
      <c r="X21" s="128"/>
      <c r="Y21" s="129"/>
      <c r="Z21" s="129"/>
      <c r="AA21" s="130" t="s">
        <v>471</v>
      </c>
      <c r="AB21" s="35">
        <v>0.5</v>
      </c>
      <c r="AC21" s="49" t="s">
        <v>552</v>
      </c>
      <c r="AD21" s="11"/>
      <c r="AE21" s="16" t="s">
        <v>452</v>
      </c>
      <c r="AF21" s="135">
        <v>110</v>
      </c>
      <c r="AG21" s="135">
        <f>S21*O21</f>
        <v>35</v>
      </c>
      <c r="AH21" s="139">
        <f>AG21*AF21</f>
        <v>3850</v>
      </c>
      <c r="AI21" s="138">
        <f>S21*P21</f>
        <v>25</v>
      </c>
      <c r="AJ21" s="138">
        <f>AI21*AF21</f>
        <v>2750</v>
      </c>
    </row>
    <row r="22" spans="1:36" ht="45" x14ac:dyDescent="0.25">
      <c r="A22" s="15">
        <v>14</v>
      </c>
      <c r="B22" s="16" t="s">
        <v>57</v>
      </c>
      <c r="C22" s="89">
        <f>VLOOKUP(A22,[1]Sheet1!$A$2:$O$343,15,FALSE)</f>
        <v>1</v>
      </c>
      <c r="D22" s="16" t="s">
        <v>58</v>
      </c>
      <c r="E22" s="16" t="s">
        <v>346</v>
      </c>
      <c r="F22" s="79">
        <f>VLOOKUP(A22,'[2]Parts List '!$A$3:$I$178,5,)</f>
        <v>1.0629999999999999</v>
      </c>
      <c r="G22" s="79">
        <f>VLOOKUP(A22,'[2]Parts List '!$A$3:$I$178,6,FALSE)</f>
        <v>13.981</v>
      </c>
      <c r="H22" s="79">
        <f>VLOOKUP(A22,'[2]Parts List '!$A$3:$I$178,7,FALSE)</f>
        <v>15.129000000000001</v>
      </c>
      <c r="I22" s="79" t="str">
        <f>VLOOKUP(A22,'[2]Parts List '!$A$3:$I$178,8,FALSE)</f>
        <v>Al</v>
      </c>
      <c r="J22" s="79" t="str">
        <f>VLOOKUP(A22,'[2]Parts List '!$A$3:$I$178,9,FALSE)</f>
        <v>AMS 4143 or AMS 4144 or AMS 4170</v>
      </c>
      <c r="K22" s="79"/>
      <c r="L22" s="16" t="s">
        <v>298</v>
      </c>
      <c r="M22" s="17">
        <v>256.5</v>
      </c>
      <c r="N22" s="59" t="s">
        <v>304</v>
      </c>
      <c r="O22" s="59"/>
      <c r="P22" s="59"/>
      <c r="Q22" s="44">
        <v>30</v>
      </c>
      <c r="R22" s="15">
        <v>100</v>
      </c>
      <c r="S22" s="96">
        <v>112</v>
      </c>
      <c r="T22" s="95">
        <f t="shared" si="0"/>
        <v>106.4</v>
      </c>
      <c r="U22" s="14">
        <v>0.05</v>
      </c>
      <c r="V22" s="21" t="s">
        <v>434</v>
      </c>
      <c r="W22" s="13"/>
      <c r="X22" s="8"/>
      <c r="Y22" s="20"/>
      <c r="Z22" s="20"/>
      <c r="AA22" s="34" t="s">
        <v>470</v>
      </c>
      <c r="AB22" s="35">
        <v>0.5</v>
      </c>
      <c r="AC22" s="49" t="s">
        <v>551</v>
      </c>
      <c r="AD22" s="11"/>
      <c r="AE22" s="16" t="s">
        <v>452</v>
      </c>
      <c r="AF22" s="135"/>
      <c r="AG22" s="135"/>
      <c r="AH22" s="139"/>
      <c r="AI22" s="135"/>
      <c r="AJ22" s="135"/>
    </row>
    <row r="23" spans="1:36" ht="45" x14ac:dyDescent="0.25">
      <c r="A23" s="118">
        <v>8</v>
      </c>
      <c r="B23" s="119" t="s">
        <v>45</v>
      </c>
      <c r="C23" s="120">
        <f>VLOOKUP(A23,[1]Sheet1!$A$2:$O$343,15,FALSE)</f>
        <v>2</v>
      </c>
      <c r="D23" s="119" t="s">
        <v>46</v>
      </c>
      <c r="E23" s="119" t="s">
        <v>344</v>
      </c>
      <c r="F23" s="79">
        <f>VLOOKUP(A23,'[2]Parts List '!$A$3:$I$178,5,)</f>
        <v>1.4450000000000001</v>
      </c>
      <c r="G23" s="79">
        <f>VLOOKUP(A23,'[2]Parts List '!$A$3:$I$178,6,FALSE)</f>
        <v>10.992999999999999</v>
      </c>
      <c r="H23" s="79">
        <f>VLOOKUP(A23,'[2]Parts List '!$A$3:$I$178,7,FALSE)</f>
        <v>12.653</v>
      </c>
      <c r="I23" s="121" t="str">
        <f>VLOOKUP(A23,'[2]Parts List '!$A$3:$I$178,8,FALSE)</f>
        <v>Al</v>
      </c>
      <c r="J23" s="79" t="str">
        <f>VLOOKUP(A23,'[2]Parts List '!$A$3:$I$178,9,FALSE)</f>
        <v>AMS 4143 or AMS 4144 or AMS 4164</v>
      </c>
      <c r="K23" s="79"/>
      <c r="L23" s="16" t="s">
        <v>298</v>
      </c>
      <c r="M23" s="17">
        <v>242.25</v>
      </c>
      <c r="N23" s="122" t="s">
        <v>302</v>
      </c>
      <c r="O23" s="122">
        <f>Q23/100</f>
        <v>0.7</v>
      </c>
      <c r="P23" s="122">
        <f>R23/100</f>
        <v>0.5</v>
      </c>
      <c r="Q23" s="44">
        <v>70</v>
      </c>
      <c r="R23" s="118">
        <v>50</v>
      </c>
      <c r="S23" s="123">
        <v>50</v>
      </c>
      <c r="T23" s="124">
        <f t="shared" si="0"/>
        <v>47.5</v>
      </c>
      <c r="U23" s="125">
        <v>0.05</v>
      </c>
      <c r="V23" s="126" t="s">
        <v>434</v>
      </c>
      <c r="W23" s="127"/>
      <c r="X23" s="128"/>
      <c r="Y23" s="129"/>
      <c r="Z23" s="129"/>
      <c r="AA23" s="130" t="s">
        <v>471</v>
      </c>
      <c r="AB23" s="35">
        <v>0.5</v>
      </c>
      <c r="AC23" s="49" t="s">
        <v>552</v>
      </c>
      <c r="AD23" s="11"/>
      <c r="AE23" s="16" t="s">
        <v>452</v>
      </c>
      <c r="AF23" s="135">
        <v>110</v>
      </c>
      <c r="AG23" s="135">
        <f>S23*O23</f>
        <v>35</v>
      </c>
      <c r="AH23" s="139">
        <f>AG23*AF23</f>
        <v>3850</v>
      </c>
      <c r="AI23" s="138">
        <f>S23*P23</f>
        <v>25</v>
      </c>
      <c r="AJ23" s="138">
        <f>AI23*AF23</f>
        <v>2750</v>
      </c>
    </row>
    <row r="24" spans="1:36" ht="45" x14ac:dyDescent="0.25">
      <c r="A24" s="15">
        <v>15</v>
      </c>
      <c r="B24" s="16" t="s">
        <v>59</v>
      </c>
      <c r="C24" s="89">
        <f>VLOOKUP(A24,[1]Sheet1!$A$2:$O$343,15,FALSE)</f>
        <v>5</v>
      </c>
      <c r="D24" s="16" t="s">
        <v>60</v>
      </c>
      <c r="E24" s="16" t="s">
        <v>346</v>
      </c>
      <c r="F24" s="79">
        <f>VLOOKUP(A24,'[2]Parts List '!$A$3:$I$178,5,)</f>
        <v>1.0629999999999999</v>
      </c>
      <c r="G24" s="79">
        <f>VLOOKUP(A24,'[2]Parts List '!$A$3:$I$178,6,FALSE)</f>
        <v>13.981</v>
      </c>
      <c r="H24" s="79">
        <f>VLOOKUP(A24,'[2]Parts List '!$A$3:$I$178,7,FALSE)</f>
        <v>15.129000000000001</v>
      </c>
      <c r="I24" s="79" t="str">
        <f>VLOOKUP(A24,'[2]Parts List '!$A$3:$I$178,8,FALSE)</f>
        <v>Al</v>
      </c>
      <c r="J24" s="79" t="str">
        <f>VLOOKUP(A24,'[2]Parts List '!$A$3:$I$178,9,FALSE)</f>
        <v>AMS 4143 or AMS 4144 or AMS 4171</v>
      </c>
      <c r="K24" s="79"/>
      <c r="L24" s="16" t="s">
        <v>298</v>
      </c>
      <c r="M24" s="17">
        <v>256.5</v>
      </c>
      <c r="N24" s="59" t="s">
        <v>304</v>
      </c>
      <c r="O24" s="59"/>
      <c r="P24" s="59"/>
      <c r="Q24" s="44">
        <v>30</v>
      </c>
      <c r="R24" s="15">
        <v>100</v>
      </c>
      <c r="S24" s="96">
        <v>108</v>
      </c>
      <c r="T24" s="95">
        <f t="shared" si="0"/>
        <v>102.6</v>
      </c>
      <c r="U24" s="14">
        <v>0.05</v>
      </c>
      <c r="V24" s="21" t="s">
        <v>434</v>
      </c>
      <c r="W24" s="13"/>
      <c r="X24" s="8"/>
      <c r="Y24" s="20"/>
      <c r="Z24" s="20"/>
      <c r="AA24" s="34" t="s">
        <v>470</v>
      </c>
      <c r="AB24" s="35">
        <v>0.5</v>
      </c>
      <c r="AC24" s="49" t="s">
        <v>551</v>
      </c>
      <c r="AD24" s="11"/>
      <c r="AE24" s="16" t="s">
        <v>452</v>
      </c>
      <c r="AF24" s="135"/>
      <c r="AG24" s="135"/>
      <c r="AH24" s="139"/>
      <c r="AI24" s="135"/>
      <c r="AJ24" s="135"/>
    </row>
    <row r="25" spans="1:36" ht="45" x14ac:dyDescent="0.25">
      <c r="A25" s="118">
        <v>9</v>
      </c>
      <c r="B25" s="119" t="s">
        <v>47</v>
      </c>
      <c r="C25" s="120">
        <f>VLOOKUP(A25,[1]Sheet1!$A$2:$O$343,15,FALSE)</f>
        <v>3</v>
      </c>
      <c r="D25" s="119" t="s">
        <v>48</v>
      </c>
      <c r="E25" s="119" t="s">
        <v>344</v>
      </c>
      <c r="F25" s="79">
        <f>VLOOKUP(A25,'[2]Parts List '!$A$3:$I$178,5,)</f>
        <v>1.4450000000000001</v>
      </c>
      <c r="G25" s="79">
        <f>VLOOKUP(A25,'[2]Parts List '!$A$3:$I$178,6,FALSE)</f>
        <v>10.992999999999999</v>
      </c>
      <c r="H25" s="79">
        <f>VLOOKUP(A25,'[2]Parts List '!$A$3:$I$178,7,FALSE)</f>
        <v>12.653</v>
      </c>
      <c r="I25" s="121" t="str">
        <f>VLOOKUP(A25,'[2]Parts List '!$A$3:$I$178,8,FALSE)</f>
        <v>Al</v>
      </c>
      <c r="J25" s="79" t="str">
        <f>VLOOKUP(A25,'[2]Parts List '!$A$3:$I$178,9,FALSE)</f>
        <v>AMS 4143 or AMS 4144 or AMS 4165</v>
      </c>
      <c r="K25" s="79"/>
      <c r="L25" s="16" t="s">
        <v>298</v>
      </c>
      <c r="M25" s="17">
        <v>242.25</v>
      </c>
      <c r="N25" s="122" t="s">
        <v>302</v>
      </c>
      <c r="O25" s="122">
        <f>Q25/100</f>
        <v>0.7</v>
      </c>
      <c r="P25" s="122">
        <f>R25/100</f>
        <v>0.5</v>
      </c>
      <c r="Q25" s="44">
        <v>70</v>
      </c>
      <c r="R25" s="118">
        <v>50</v>
      </c>
      <c r="S25" s="123">
        <v>50</v>
      </c>
      <c r="T25" s="124">
        <f t="shared" si="0"/>
        <v>47.5</v>
      </c>
      <c r="U25" s="125">
        <v>0.05</v>
      </c>
      <c r="V25" s="126" t="s">
        <v>434</v>
      </c>
      <c r="W25" s="127"/>
      <c r="X25" s="128"/>
      <c r="Y25" s="129"/>
      <c r="Z25" s="129"/>
      <c r="AA25" s="130" t="s">
        <v>471</v>
      </c>
      <c r="AB25" s="35">
        <v>0.5</v>
      </c>
      <c r="AC25" s="49" t="s">
        <v>552</v>
      </c>
      <c r="AD25" s="11"/>
      <c r="AE25" s="16" t="s">
        <v>452</v>
      </c>
      <c r="AF25" s="135">
        <v>110</v>
      </c>
      <c r="AG25" s="135">
        <f>S25*O25</f>
        <v>35</v>
      </c>
      <c r="AH25" s="139">
        <f>AG25*AF25</f>
        <v>3850</v>
      </c>
      <c r="AI25" s="138">
        <f>S25*P25</f>
        <v>25</v>
      </c>
      <c r="AJ25" s="138">
        <f>AI25*AF25</f>
        <v>2750</v>
      </c>
    </row>
    <row r="26" spans="1:36" ht="45" x14ac:dyDescent="0.25">
      <c r="A26" s="15">
        <v>16</v>
      </c>
      <c r="B26" s="16" t="s">
        <v>61</v>
      </c>
      <c r="C26" s="89">
        <f>VLOOKUP(A26,[1]Sheet1!$A$2:$O$343,15,FALSE)</f>
        <v>6</v>
      </c>
      <c r="D26" s="16" t="s">
        <v>62</v>
      </c>
      <c r="E26" s="16" t="s">
        <v>346</v>
      </c>
      <c r="F26" s="79">
        <f>VLOOKUP(A26,'[2]Parts List '!$A$3:$I$178,5,)</f>
        <v>1.0629999999999999</v>
      </c>
      <c r="G26" s="79">
        <f>VLOOKUP(A26,'[2]Parts List '!$A$3:$I$178,6,FALSE)</f>
        <v>13.981</v>
      </c>
      <c r="H26" s="79">
        <f>VLOOKUP(A26,'[2]Parts List '!$A$3:$I$178,7,FALSE)</f>
        <v>15.129000000000001</v>
      </c>
      <c r="I26" s="79" t="str">
        <f>VLOOKUP(A26,'[2]Parts List '!$A$3:$I$178,8,FALSE)</f>
        <v>Al</v>
      </c>
      <c r="J26" s="79" t="str">
        <f>VLOOKUP(A26,'[2]Parts List '!$A$3:$I$178,9,FALSE)</f>
        <v>AMS 4143 or AMS 4144 or AMS 4172</v>
      </c>
      <c r="K26" s="79"/>
      <c r="L26" s="16" t="s">
        <v>298</v>
      </c>
      <c r="M26" s="17">
        <v>256.5</v>
      </c>
      <c r="N26" s="59" t="s">
        <v>304</v>
      </c>
      <c r="O26" s="59"/>
      <c r="P26" s="59"/>
      <c r="Q26" s="44">
        <v>30</v>
      </c>
      <c r="R26" s="15">
        <v>100</v>
      </c>
      <c r="S26" s="96">
        <v>108</v>
      </c>
      <c r="T26" s="95">
        <f t="shared" si="0"/>
        <v>102.6</v>
      </c>
      <c r="U26" s="14">
        <v>0.05</v>
      </c>
      <c r="V26" s="21" t="s">
        <v>434</v>
      </c>
      <c r="W26" s="13"/>
      <c r="X26" s="8"/>
      <c r="Y26" s="20"/>
      <c r="Z26" s="20"/>
      <c r="AA26" s="34" t="s">
        <v>470</v>
      </c>
      <c r="AB26" s="35">
        <v>0.5</v>
      </c>
      <c r="AC26" s="49" t="s">
        <v>551</v>
      </c>
      <c r="AD26" s="11"/>
      <c r="AE26" s="16" t="s">
        <v>452</v>
      </c>
      <c r="AF26" s="135"/>
      <c r="AG26" s="135"/>
      <c r="AH26" s="139"/>
      <c r="AI26" s="135"/>
      <c r="AJ26" s="135"/>
    </row>
    <row r="27" spans="1:36" ht="45" x14ac:dyDescent="0.25">
      <c r="A27" s="118">
        <v>10</v>
      </c>
      <c r="B27" s="119" t="s">
        <v>49</v>
      </c>
      <c r="C27" s="120">
        <f>VLOOKUP(A27,[1]Sheet1!$A$2:$O$343,15,FALSE)</f>
        <v>2</v>
      </c>
      <c r="D27" s="119" t="s">
        <v>50</v>
      </c>
      <c r="E27" s="119" t="s">
        <v>345</v>
      </c>
      <c r="F27" s="79">
        <f>VLOOKUP(A27,'[2]Parts List '!$A$3:$I$178,5,)</f>
        <v>1.2250000000000001</v>
      </c>
      <c r="G27" s="79">
        <f>VLOOKUP(A27,'[2]Parts List '!$A$3:$I$178,6,FALSE)</f>
        <v>12.914999999999999</v>
      </c>
      <c r="H27" s="79">
        <f>VLOOKUP(A27,'[2]Parts List '!$A$3:$I$178,7,FALSE)</f>
        <v>14.277000000000001</v>
      </c>
      <c r="I27" s="121" t="str">
        <f>VLOOKUP(A27,'[2]Parts List '!$A$3:$I$178,8,FALSE)</f>
        <v>Al</v>
      </c>
      <c r="J27" s="79" t="str">
        <f>VLOOKUP(A27,'[2]Parts List '!$A$3:$I$178,9,FALSE)</f>
        <v>AMS 4143 or AMS 4144 or AMS 4166</v>
      </c>
      <c r="K27" s="79"/>
      <c r="L27" s="16" t="s">
        <v>298</v>
      </c>
      <c r="M27" s="17">
        <v>295</v>
      </c>
      <c r="N27" s="122" t="s">
        <v>302</v>
      </c>
      <c r="O27" s="122">
        <f>Q27/100</f>
        <v>0.7</v>
      </c>
      <c r="P27" s="122">
        <f>R27/100</f>
        <v>0.5</v>
      </c>
      <c r="Q27" s="44">
        <v>70</v>
      </c>
      <c r="R27" s="118">
        <v>50</v>
      </c>
      <c r="S27" s="123">
        <v>50</v>
      </c>
      <c r="T27" s="124">
        <f t="shared" si="0"/>
        <v>47.5</v>
      </c>
      <c r="U27" s="125">
        <v>0.05</v>
      </c>
      <c r="V27" s="126" t="s">
        <v>434</v>
      </c>
      <c r="W27" s="127"/>
      <c r="X27" s="128"/>
      <c r="Y27" s="129"/>
      <c r="Z27" s="129"/>
      <c r="AA27" s="130" t="s">
        <v>471</v>
      </c>
      <c r="AB27" s="35">
        <v>0.5</v>
      </c>
      <c r="AC27" s="49" t="s">
        <v>552</v>
      </c>
      <c r="AD27" s="11"/>
      <c r="AE27" s="16" t="s">
        <v>452</v>
      </c>
      <c r="AF27" s="135">
        <v>110</v>
      </c>
      <c r="AG27" s="135">
        <f>S27*O27</f>
        <v>35</v>
      </c>
      <c r="AH27" s="139">
        <f>AG27*AF27</f>
        <v>3850</v>
      </c>
      <c r="AI27" s="138">
        <f>S27*P27</f>
        <v>25</v>
      </c>
      <c r="AJ27" s="138">
        <f>AI27*AF27</f>
        <v>2750</v>
      </c>
    </row>
    <row r="28" spans="1:36" ht="45" x14ac:dyDescent="0.25">
      <c r="A28" s="118">
        <v>11</v>
      </c>
      <c r="B28" s="119" t="s">
        <v>51</v>
      </c>
      <c r="C28" s="120">
        <f>VLOOKUP(A28,[1]Sheet1!$A$2:$O$343,15,FALSE)</f>
        <v>3</v>
      </c>
      <c r="D28" s="119" t="s">
        <v>52</v>
      </c>
      <c r="E28" s="119" t="s">
        <v>345</v>
      </c>
      <c r="F28" s="79">
        <f>VLOOKUP(A28,'[2]Parts List '!$A$3:$I$178,5,)</f>
        <v>1.2250000000000001</v>
      </c>
      <c r="G28" s="79">
        <f>VLOOKUP(A28,'[2]Parts List '!$A$3:$I$178,6,FALSE)</f>
        <v>12.914999999999999</v>
      </c>
      <c r="H28" s="79">
        <f>VLOOKUP(A28,'[2]Parts List '!$A$3:$I$178,7,FALSE)</f>
        <v>14.277000000000001</v>
      </c>
      <c r="I28" s="121" t="str">
        <f>VLOOKUP(A28,'[2]Parts List '!$A$3:$I$178,8,FALSE)</f>
        <v>Al</v>
      </c>
      <c r="J28" s="79" t="str">
        <f>VLOOKUP(A28,'[2]Parts List '!$A$3:$I$178,9,FALSE)</f>
        <v>AMS 4143 or AMS 4144 or AMS 4167</v>
      </c>
      <c r="K28" s="79"/>
      <c r="L28" s="16" t="s">
        <v>298</v>
      </c>
      <c r="M28" s="17">
        <v>295</v>
      </c>
      <c r="N28" s="122" t="s">
        <v>302</v>
      </c>
      <c r="O28" s="122">
        <f>Q28/100</f>
        <v>0.7</v>
      </c>
      <c r="P28" s="122">
        <f>R28/100</f>
        <v>0.5</v>
      </c>
      <c r="Q28" s="44">
        <v>70</v>
      </c>
      <c r="R28" s="118">
        <v>50</v>
      </c>
      <c r="S28" s="123">
        <v>50</v>
      </c>
      <c r="T28" s="124">
        <f t="shared" si="0"/>
        <v>47.5</v>
      </c>
      <c r="U28" s="125">
        <v>0.05</v>
      </c>
      <c r="V28" s="126" t="s">
        <v>434</v>
      </c>
      <c r="W28" s="127"/>
      <c r="X28" s="128"/>
      <c r="Y28" s="129"/>
      <c r="Z28" s="129"/>
      <c r="AA28" s="130" t="s">
        <v>471</v>
      </c>
      <c r="AB28" s="35">
        <v>0.5</v>
      </c>
      <c r="AC28" s="49" t="s">
        <v>552</v>
      </c>
      <c r="AD28" s="11"/>
      <c r="AE28" s="16" t="s">
        <v>452</v>
      </c>
      <c r="AF28" s="135">
        <v>110</v>
      </c>
      <c r="AG28" s="135">
        <f>S28*O28</f>
        <v>35</v>
      </c>
      <c r="AH28" s="139">
        <f>AG28*AF28</f>
        <v>3850</v>
      </c>
      <c r="AI28" s="138">
        <f>S28*P28</f>
        <v>25</v>
      </c>
      <c r="AJ28" s="138">
        <f>AI28*AF28</f>
        <v>2750</v>
      </c>
    </row>
    <row r="29" spans="1:36" ht="75" x14ac:dyDescent="0.25">
      <c r="A29" s="15">
        <v>17</v>
      </c>
      <c r="B29" s="16" t="s">
        <v>63</v>
      </c>
      <c r="C29" s="89">
        <f>VLOOKUP(A29,[1]Sheet1!$A$2:$O$343,15,FALSE)</f>
        <v>2</v>
      </c>
      <c r="D29" s="16" t="s">
        <v>64</v>
      </c>
      <c r="E29" s="16" t="s">
        <v>347</v>
      </c>
      <c r="F29" s="79">
        <f>VLOOKUP(A29,'[2]Parts List '!$A$3:$I$178,5,)</f>
        <v>1.046</v>
      </c>
      <c r="G29" s="79">
        <f>VLOOKUP(A29,'[2]Parts List '!$A$3:$I$178,6,FALSE)</f>
        <v>13.981</v>
      </c>
      <c r="H29" s="79">
        <f>VLOOKUP(A29,'[2]Parts List '!$A$3:$I$178,7,FALSE)</f>
        <v>15.129000000000001</v>
      </c>
      <c r="I29" s="79" t="str">
        <f>VLOOKUP(A29,'[2]Parts List '!$A$3:$I$178,8,FALSE)</f>
        <v>17-4PH</v>
      </c>
      <c r="J29" s="79" t="str">
        <f>VLOOKUP(A29,'[2]Parts List '!$A$3:$I$178,9,FALSE)</f>
        <v>AMS 5643 (H1150 HT Cond.) or AMS 5604 (H1150 HT Cond.)</v>
      </c>
      <c r="K29" s="79"/>
      <c r="L29" s="16" t="s">
        <v>298</v>
      </c>
      <c r="M29" s="17">
        <v>238.75</v>
      </c>
      <c r="N29" s="59" t="s">
        <v>301</v>
      </c>
      <c r="O29" s="59"/>
      <c r="P29" s="59"/>
      <c r="Q29" s="44">
        <v>30</v>
      </c>
      <c r="R29" s="15">
        <v>0</v>
      </c>
      <c r="S29" s="96">
        <v>144</v>
      </c>
      <c r="T29" s="95">
        <f t="shared" si="0"/>
        <v>136.80000000000001</v>
      </c>
      <c r="U29" s="14">
        <v>0.05</v>
      </c>
      <c r="V29" s="21" t="s">
        <v>433</v>
      </c>
      <c r="W29" s="13"/>
      <c r="X29" s="8"/>
      <c r="Y29" s="20"/>
      <c r="Z29" s="20"/>
      <c r="AA29" s="34" t="s">
        <v>471</v>
      </c>
      <c r="AB29" s="35">
        <v>0.5</v>
      </c>
      <c r="AC29" s="49" t="s">
        <v>552</v>
      </c>
      <c r="AD29" s="11"/>
      <c r="AE29" s="16" t="s">
        <v>452</v>
      </c>
      <c r="AF29" s="135"/>
      <c r="AG29" s="135"/>
      <c r="AH29" s="139"/>
      <c r="AI29" s="135"/>
      <c r="AJ29" s="135"/>
    </row>
    <row r="30" spans="1:36" ht="75" x14ac:dyDescent="0.25">
      <c r="A30" s="15">
        <v>18</v>
      </c>
      <c r="B30" s="16" t="s">
        <v>65</v>
      </c>
      <c r="C30" s="89">
        <f>VLOOKUP(A30,[1]Sheet1!$A$2:$O$343,15,FALSE)</f>
        <v>4</v>
      </c>
      <c r="D30" s="16" t="s">
        <v>66</v>
      </c>
      <c r="E30" s="16" t="s">
        <v>347</v>
      </c>
      <c r="F30" s="79">
        <f>VLOOKUP(A30,'[2]Parts List '!$A$3:$I$178,5,)</f>
        <v>1.046</v>
      </c>
      <c r="G30" s="79">
        <f>VLOOKUP(A30,'[2]Parts List '!$A$3:$I$178,6,FALSE)</f>
        <v>13.981</v>
      </c>
      <c r="H30" s="79">
        <f>VLOOKUP(A30,'[2]Parts List '!$A$3:$I$178,7,FALSE)</f>
        <v>15.129000000000001</v>
      </c>
      <c r="I30" s="79" t="str">
        <f>VLOOKUP(A30,'[2]Parts List '!$A$3:$I$178,8,FALSE)</f>
        <v>17-4PH</v>
      </c>
      <c r="J30" s="79" t="str">
        <f>VLOOKUP(A30,'[2]Parts List '!$A$3:$I$178,9,FALSE)</f>
        <v>AMS 5643 (H1150 HT Cond.) or AMS 5604 (H1150 HT Cond.)</v>
      </c>
      <c r="K30" s="79"/>
      <c r="L30" s="16" t="s">
        <v>298</v>
      </c>
      <c r="M30" s="17">
        <v>238.75</v>
      </c>
      <c r="N30" s="59" t="s">
        <v>301</v>
      </c>
      <c r="O30" s="59"/>
      <c r="P30" s="59"/>
      <c r="Q30" s="44">
        <v>30</v>
      </c>
      <c r="R30" s="15">
        <v>100</v>
      </c>
      <c r="S30" s="96">
        <v>150</v>
      </c>
      <c r="T30" s="95">
        <f t="shared" si="0"/>
        <v>142.5</v>
      </c>
      <c r="U30" s="14">
        <v>0.05</v>
      </c>
      <c r="V30" s="21" t="s">
        <v>433</v>
      </c>
      <c r="W30" s="13"/>
      <c r="X30" s="8"/>
      <c r="Y30" s="20"/>
      <c r="Z30" s="20"/>
      <c r="AA30" s="34" t="s">
        <v>470</v>
      </c>
      <c r="AB30" s="35">
        <v>0.5</v>
      </c>
      <c r="AC30" s="49" t="s">
        <v>551</v>
      </c>
      <c r="AD30" s="11"/>
      <c r="AE30" s="16" t="s">
        <v>452</v>
      </c>
      <c r="AF30" s="135"/>
      <c r="AG30" s="135"/>
      <c r="AH30" s="139"/>
      <c r="AI30" s="135"/>
      <c r="AJ30" s="135"/>
    </row>
    <row r="31" spans="1:36" ht="45" x14ac:dyDescent="0.25">
      <c r="A31" s="118">
        <v>12</v>
      </c>
      <c r="B31" s="119" t="s">
        <v>53</v>
      </c>
      <c r="C31" s="120">
        <f>VLOOKUP(A31,[1]Sheet1!$A$2:$O$343,15,FALSE)</f>
        <v>2</v>
      </c>
      <c r="D31" s="119" t="s">
        <v>54</v>
      </c>
      <c r="E31" s="119" t="s">
        <v>345</v>
      </c>
      <c r="F31" s="79">
        <f>VLOOKUP(A31,'[2]Parts List '!$A$3:$I$178,5,)</f>
        <v>1.2250000000000001</v>
      </c>
      <c r="G31" s="79">
        <f>VLOOKUP(A31,'[2]Parts List '!$A$3:$I$178,6,FALSE)</f>
        <v>12.914999999999999</v>
      </c>
      <c r="H31" s="79">
        <f>VLOOKUP(A31,'[2]Parts List '!$A$3:$I$178,7,FALSE)</f>
        <v>14.277000000000001</v>
      </c>
      <c r="I31" s="121" t="str">
        <f>VLOOKUP(A31,'[2]Parts List '!$A$3:$I$178,8,FALSE)</f>
        <v>Al</v>
      </c>
      <c r="J31" s="79" t="str">
        <f>VLOOKUP(A31,'[2]Parts List '!$A$3:$I$178,9,FALSE)</f>
        <v>AMS 4143 or AMS 4144 or AMS 4168</v>
      </c>
      <c r="K31" s="79"/>
      <c r="L31" s="16" t="s">
        <v>298</v>
      </c>
      <c r="M31" s="17">
        <v>295</v>
      </c>
      <c r="N31" s="122" t="s">
        <v>302</v>
      </c>
      <c r="O31" s="122">
        <f>Q31/100</f>
        <v>0.7</v>
      </c>
      <c r="P31" s="122">
        <f>R31/100</f>
        <v>0.5</v>
      </c>
      <c r="Q31" s="44">
        <v>70</v>
      </c>
      <c r="R31" s="118">
        <v>50</v>
      </c>
      <c r="S31" s="123">
        <v>50</v>
      </c>
      <c r="T31" s="124">
        <f t="shared" si="0"/>
        <v>47.5</v>
      </c>
      <c r="U31" s="125">
        <v>0.05</v>
      </c>
      <c r="V31" s="126" t="s">
        <v>434</v>
      </c>
      <c r="W31" s="127"/>
      <c r="X31" s="128"/>
      <c r="Y31" s="129"/>
      <c r="Z31" s="129"/>
      <c r="AA31" s="130" t="s">
        <v>471</v>
      </c>
      <c r="AB31" s="35">
        <v>0.5</v>
      </c>
      <c r="AC31" s="49" t="s">
        <v>552</v>
      </c>
      <c r="AD31" s="11"/>
      <c r="AE31" s="16" t="s">
        <v>452</v>
      </c>
      <c r="AF31" s="135">
        <v>110</v>
      </c>
      <c r="AG31" s="135">
        <f>S31*O31</f>
        <v>35</v>
      </c>
      <c r="AH31" s="139">
        <f>AG31*AF31</f>
        <v>3850</v>
      </c>
      <c r="AI31" s="138">
        <f>S31*P31</f>
        <v>25</v>
      </c>
      <c r="AJ31" s="138">
        <f>AI31*AF31</f>
        <v>2750</v>
      </c>
    </row>
    <row r="32" spans="1:36" ht="75" x14ac:dyDescent="0.25">
      <c r="A32" s="15">
        <v>19</v>
      </c>
      <c r="B32" s="16" t="s">
        <v>67</v>
      </c>
      <c r="C32" s="89">
        <f>VLOOKUP(A32,[1]Sheet1!$A$2:$O$343,15,FALSE)</f>
        <v>5</v>
      </c>
      <c r="D32" s="16" t="s">
        <v>68</v>
      </c>
      <c r="E32" s="16" t="s">
        <v>347</v>
      </c>
      <c r="F32" s="79">
        <f>VLOOKUP(A32,'[2]Parts List '!$A$3:$I$178,5,)</f>
        <v>1.046</v>
      </c>
      <c r="G32" s="79">
        <f>VLOOKUP(A32,'[2]Parts List '!$A$3:$I$178,6,FALSE)</f>
        <v>13.981</v>
      </c>
      <c r="H32" s="79">
        <f>VLOOKUP(A32,'[2]Parts List '!$A$3:$I$178,7,FALSE)</f>
        <v>15.129000000000001</v>
      </c>
      <c r="I32" s="79" t="str">
        <f>VLOOKUP(A32,'[2]Parts List '!$A$3:$I$178,8,FALSE)</f>
        <v>17-4PH</v>
      </c>
      <c r="J32" s="79" t="str">
        <f>VLOOKUP(A32,'[2]Parts List '!$A$3:$I$178,9,FALSE)</f>
        <v>AMS 5643 (H1150 HT Cond.) or AMS 5604 (H1150 HT Cond.)</v>
      </c>
      <c r="K32" s="79"/>
      <c r="L32" s="16" t="s">
        <v>298</v>
      </c>
      <c r="M32" s="17">
        <v>238.75</v>
      </c>
      <c r="N32" s="59" t="s">
        <v>301</v>
      </c>
      <c r="O32" s="59"/>
      <c r="P32" s="59"/>
      <c r="Q32" s="44">
        <v>30</v>
      </c>
      <c r="R32" s="15">
        <v>100</v>
      </c>
      <c r="S32" s="96">
        <v>149</v>
      </c>
      <c r="T32" s="95">
        <f t="shared" si="0"/>
        <v>141.55000000000001</v>
      </c>
      <c r="U32" s="14">
        <v>0.05</v>
      </c>
      <c r="V32" s="21" t="s">
        <v>433</v>
      </c>
      <c r="W32" s="13"/>
      <c r="X32" s="8"/>
      <c r="Y32" s="20"/>
      <c r="Z32" s="20"/>
      <c r="AA32" s="34" t="s">
        <v>470</v>
      </c>
      <c r="AB32" s="35">
        <v>0.5</v>
      </c>
      <c r="AC32" s="49" t="s">
        <v>551</v>
      </c>
      <c r="AD32" s="11"/>
      <c r="AE32" s="16" t="s">
        <v>452</v>
      </c>
      <c r="AF32" s="135"/>
      <c r="AG32" s="135"/>
      <c r="AH32" s="139"/>
      <c r="AI32" s="135"/>
      <c r="AJ32" s="135"/>
    </row>
    <row r="33" spans="1:36" ht="45" x14ac:dyDescent="0.25">
      <c r="A33" s="118">
        <v>13</v>
      </c>
      <c r="B33" s="119" t="s">
        <v>55</v>
      </c>
      <c r="C33" s="120">
        <f>VLOOKUP(A33,[1]Sheet1!$A$2:$O$343,15,FALSE)</f>
        <v>3</v>
      </c>
      <c r="D33" s="119" t="s">
        <v>56</v>
      </c>
      <c r="E33" s="119" t="s">
        <v>345</v>
      </c>
      <c r="F33" s="79">
        <f>VLOOKUP(A33,'[2]Parts List '!$A$3:$I$178,5,)</f>
        <v>1.2250000000000001</v>
      </c>
      <c r="G33" s="79">
        <f>VLOOKUP(A33,'[2]Parts List '!$A$3:$I$178,6,FALSE)</f>
        <v>12.914999999999999</v>
      </c>
      <c r="H33" s="79">
        <f>VLOOKUP(A33,'[2]Parts List '!$A$3:$I$178,7,FALSE)</f>
        <v>14.277000000000001</v>
      </c>
      <c r="I33" s="121" t="str">
        <f>VLOOKUP(A33,'[2]Parts List '!$A$3:$I$178,8,FALSE)</f>
        <v>Al</v>
      </c>
      <c r="J33" s="79" t="str">
        <f>VLOOKUP(A33,'[2]Parts List '!$A$3:$I$178,9,FALSE)</f>
        <v>AMS 4143 or AMS 4144 or AMS 4169</v>
      </c>
      <c r="K33" s="79"/>
      <c r="L33" s="16" t="s">
        <v>298</v>
      </c>
      <c r="M33" s="17">
        <v>295</v>
      </c>
      <c r="N33" s="122" t="s">
        <v>302</v>
      </c>
      <c r="O33" s="122">
        <f>Q33/100</f>
        <v>0.7</v>
      </c>
      <c r="P33" s="122">
        <f>R33/100</f>
        <v>0.5</v>
      </c>
      <c r="Q33" s="44">
        <v>70</v>
      </c>
      <c r="R33" s="118">
        <v>50</v>
      </c>
      <c r="S33" s="123">
        <v>50</v>
      </c>
      <c r="T33" s="124">
        <f t="shared" si="0"/>
        <v>47.5</v>
      </c>
      <c r="U33" s="125">
        <v>0.05</v>
      </c>
      <c r="V33" s="126" t="s">
        <v>434</v>
      </c>
      <c r="W33" s="127"/>
      <c r="X33" s="128"/>
      <c r="Y33" s="129"/>
      <c r="Z33" s="129"/>
      <c r="AA33" s="130" t="s">
        <v>471</v>
      </c>
      <c r="AB33" s="35">
        <v>0.5</v>
      </c>
      <c r="AC33" s="49" t="s">
        <v>552</v>
      </c>
      <c r="AD33" s="11"/>
      <c r="AE33" s="16" t="s">
        <v>452</v>
      </c>
      <c r="AF33" s="135">
        <v>110</v>
      </c>
      <c r="AG33" s="135">
        <f>S33*O33</f>
        <v>35</v>
      </c>
      <c r="AH33" s="139">
        <f>AG33*AF33</f>
        <v>3850</v>
      </c>
      <c r="AI33" s="138">
        <f>S33*P33</f>
        <v>25</v>
      </c>
      <c r="AJ33" s="138">
        <f>AI33*AF33</f>
        <v>2750</v>
      </c>
    </row>
    <row r="34" spans="1:36" ht="75" x14ac:dyDescent="0.25">
      <c r="A34" s="15">
        <v>20</v>
      </c>
      <c r="B34" s="16" t="s">
        <v>69</v>
      </c>
      <c r="C34" s="89">
        <f>VLOOKUP(A34,[1]Sheet1!$A$2:$O$343,15,FALSE)</f>
        <v>1</v>
      </c>
      <c r="D34" s="16" t="s">
        <v>70</v>
      </c>
      <c r="E34" s="16" t="s">
        <v>347</v>
      </c>
      <c r="F34" s="79">
        <f>VLOOKUP(A34,'[2]Parts List '!$A$3:$I$178,5,)</f>
        <v>1.046</v>
      </c>
      <c r="G34" s="79">
        <f>VLOOKUP(A34,'[2]Parts List '!$A$3:$I$178,6,FALSE)</f>
        <v>13.981</v>
      </c>
      <c r="H34" s="79">
        <f>VLOOKUP(A34,'[2]Parts List '!$A$3:$I$178,7,FALSE)</f>
        <v>15.129000000000001</v>
      </c>
      <c r="I34" s="79" t="str">
        <f>VLOOKUP(A34,'[2]Parts List '!$A$3:$I$178,8,FALSE)</f>
        <v>17-4PH</v>
      </c>
      <c r="J34" s="79" t="str">
        <f>VLOOKUP(A34,'[2]Parts List '!$A$3:$I$178,9,FALSE)</f>
        <v>AMS 5643 (H1150 HT Cond.) or AMS 5604 (H1150 HT Cond.)</v>
      </c>
      <c r="K34" s="79"/>
      <c r="L34" s="16" t="s">
        <v>298</v>
      </c>
      <c r="M34" s="17">
        <v>238.75</v>
      </c>
      <c r="N34" s="59" t="s">
        <v>301</v>
      </c>
      <c r="O34" s="59"/>
      <c r="P34" s="59"/>
      <c r="Q34" s="44">
        <v>30</v>
      </c>
      <c r="R34" s="15">
        <v>100</v>
      </c>
      <c r="S34" s="96">
        <v>149</v>
      </c>
      <c r="T34" s="95">
        <f t="shared" si="0"/>
        <v>141.55000000000001</v>
      </c>
      <c r="U34" s="14">
        <v>0.05</v>
      </c>
      <c r="V34" s="21" t="s">
        <v>433</v>
      </c>
      <c r="W34" s="13"/>
      <c r="X34" s="8"/>
      <c r="Y34" s="20"/>
      <c r="Z34" s="20"/>
      <c r="AA34" s="34" t="s">
        <v>470</v>
      </c>
      <c r="AB34" s="35">
        <v>0.5</v>
      </c>
      <c r="AC34" s="49" t="s">
        <v>551</v>
      </c>
      <c r="AD34" s="11"/>
      <c r="AE34" s="16" t="s">
        <v>452</v>
      </c>
      <c r="AF34" s="135"/>
      <c r="AG34" s="135"/>
      <c r="AH34" s="139"/>
      <c r="AI34" s="135"/>
      <c r="AJ34" s="135"/>
    </row>
    <row r="35" spans="1:36" ht="60" x14ac:dyDescent="0.25">
      <c r="A35" s="15">
        <v>111</v>
      </c>
      <c r="B35" s="16" t="s">
        <v>495</v>
      </c>
      <c r="C35" s="89" t="str">
        <f>VLOOKUP(A35,[1]Sheet1!$A$2:$O$343,15,FALSE)</f>
        <v>1</v>
      </c>
      <c r="D35" s="16" t="s">
        <v>189</v>
      </c>
      <c r="E35" s="16" t="s">
        <v>381</v>
      </c>
      <c r="F35" s="79">
        <f>VLOOKUP(A35,'[2]Parts List '!$A$3:$I$178,5,)</f>
        <v>0.61</v>
      </c>
      <c r="G35" s="79">
        <f>VLOOKUP(A35,'[2]Parts List '!$A$3:$I$178,6,FALSE)</f>
        <v>7.1950000000000003</v>
      </c>
      <c r="H35" s="79">
        <f>VLOOKUP(A35,'[2]Parts List '!$A$3:$I$178,7,FALSE)</f>
        <v>7.88</v>
      </c>
      <c r="I35" s="79">
        <f>VLOOKUP(A35,'[2]Parts List '!$A$3:$I$178,8,FALSE)</f>
        <v>4340</v>
      </c>
      <c r="J35" s="79" t="str">
        <f>VLOOKUP(A35,'[2]Parts List '!$A$3:$I$178,9,FALSE)</f>
        <v>AMS 6414</v>
      </c>
      <c r="K35" s="79"/>
      <c r="L35" s="16" t="s">
        <v>378</v>
      </c>
      <c r="M35" s="17">
        <v>56.52</v>
      </c>
      <c r="N35" s="16" t="s">
        <v>302</v>
      </c>
      <c r="O35" s="122">
        <f>Q35/100</f>
        <v>0.3</v>
      </c>
      <c r="P35" s="122">
        <f>R35/100</f>
        <v>0.3</v>
      </c>
      <c r="Q35" s="15">
        <v>30</v>
      </c>
      <c r="R35" s="15">
        <v>30</v>
      </c>
      <c r="S35" s="96">
        <v>50</v>
      </c>
      <c r="T35" s="95">
        <f t="shared" si="0"/>
        <v>47.5</v>
      </c>
      <c r="U35" s="14">
        <v>0.05</v>
      </c>
      <c r="V35" s="21" t="s">
        <v>439</v>
      </c>
      <c r="W35" s="13"/>
      <c r="X35" s="8"/>
      <c r="Y35" s="20"/>
      <c r="Z35" s="20"/>
      <c r="AA35" s="34" t="s">
        <v>459</v>
      </c>
      <c r="AB35" s="35">
        <v>0.3</v>
      </c>
      <c r="AC35" s="49" t="s">
        <v>650</v>
      </c>
      <c r="AD35" s="11"/>
      <c r="AE35" s="16" t="s">
        <v>453</v>
      </c>
      <c r="AF35" s="135">
        <v>40</v>
      </c>
      <c r="AG35" s="135">
        <f>S35*O35</f>
        <v>15</v>
      </c>
      <c r="AH35" s="139">
        <f>AG35*AF35</f>
        <v>600</v>
      </c>
      <c r="AI35" s="138">
        <f>S35*P35</f>
        <v>15</v>
      </c>
      <c r="AJ35" s="138">
        <f>AI35*AF35</f>
        <v>600</v>
      </c>
    </row>
    <row r="36" spans="1:36" x14ac:dyDescent="0.25">
      <c r="A36" s="15">
        <v>51</v>
      </c>
      <c r="B36" s="59" t="s">
        <v>234</v>
      </c>
      <c r="C36" s="89">
        <f>VLOOKUP(A36,[1]Sheet1!$A$2:$O$343,15,FALSE)</f>
        <v>1</v>
      </c>
      <c r="D36" s="59" t="s">
        <v>236</v>
      </c>
      <c r="E36" s="59" t="s">
        <v>367</v>
      </c>
      <c r="F36" s="79">
        <f>VLOOKUP(A36,'[2]Parts List '!$A$3:$I$178,5,)</f>
        <v>0.91500000000000004</v>
      </c>
      <c r="G36" s="79">
        <f>VLOOKUP(A36,'[2]Parts List '!$A$3:$I$178,6,FALSE)</f>
        <v>8.0869999999999997</v>
      </c>
      <c r="H36" s="79">
        <f>VLOOKUP(A36,'[2]Parts List '!$A$3:$I$178,7,FALSE)</f>
        <v>9.5050000000000008</v>
      </c>
      <c r="I36" s="79" t="str">
        <f>VLOOKUP(A36,'[2]Parts List '!$A$3:$I$178,8,FALSE)</f>
        <v>Al</v>
      </c>
      <c r="J36" s="79" t="str">
        <f>VLOOKUP(A36,'[2]Parts List '!$A$3:$I$178,9,FALSE)</f>
        <v>AMS 4132</v>
      </c>
      <c r="K36" s="79"/>
      <c r="L36" s="59" t="s">
        <v>298</v>
      </c>
      <c r="M36" s="60">
        <v>217.33</v>
      </c>
      <c r="N36" s="59" t="s">
        <v>304</v>
      </c>
      <c r="O36" s="59"/>
      <c r="P36" s="59"/>
      <c r="Q36" s="15">
        <v>20</v>
      </c>
      <c r="R36" s="15">
        <v>100</v>
      </c>
      <c r="S36" s="96">
        <v>175</v>
      </c>
      <c r="T36" s="95">
        <f t="shared" si="0"/>
        <v>166.25</v>
      </c>
      <c r="U36" s="14">
        <v>0.05</v>
      </c>
      <c r="V36" s="21" t="s">
        <v>434</v>
      </c>
      <c r="W36" s="13"/>
      <c r="X36" s="8"/>
      <c r="Y36" s="20"/>
      <c r="Z36" s="20"/>
      <c r="AA36" s="41" t="s">
        <v>295</v>
      </c>
      <c r="AB36" s="67">
        <v>0.5</v>
      </c>
      <c r="AC36" s="68"/>
      <c r="AD36" s="11"/>
      <c r="AE36" s="16" t="s">
        <v>453</v>
      </c>
      <c r="AF36" s="135"/>
      <c r="AG36" s="135"/>
      <c r="AH36" s="139"/>
      <c r="AI36" s="135"/>
      <c r="AJ36" s="135"/>
    </row>
    <row r="37" spans="1:36" ht="60" x14ac:dyDescent="0.25">
      <c r="A37" s="15">
        <v>132</v>
      </c>
      <c r="B37" s="16" t="s">
        <v>239</v>
      </c>
      <c r="C37" s="89">
        <f>VLOOKUP(A37,[1]Sheet1!$A$2:$O$343,15,FALSE)</f>
        <v>2</v>
      </c>
      <c r="D37" s="16" t="s">
        <v>240</v>
      </c>
      <c r="E37" s="16" t="s">
        <v>397</v>
      </c>
      <c r="F37" s="79">
        <f>VLOOKUP(A37,'[2]Parts List '!$A$3:$I$178,5,)</f>
        <v>1.1559999999999999</v>
      </c>
      <c r="G37" s="79">
        <f>VLOOKUP(A37,'[2]Parts List '!$A$3:$I$178,6,FALSE)</f>
        <v>12.417</v>
      </c>
      <c r="H37" s="79">
        <f>VLOOKUP(A37,'[2]Parts List '!$A$3:$I$178,7,FALSE)</f>
        <v>13.819599999999999</v>
      </c>
      <c r="I37" s="79" t="str">
        <f>VLOOKUP(A37,'[2]Parts List '!$A$3:$I$178,8,FALSE)</f>
        <v>AL 2219</v>
      </c>
      <c r="J37" s="79" t="str">
        <f>VLOOKUP(A37,'[2]Parts List '!$A$3:$I$178,9,FALSE)</f>
        <v>AMS 4143
 or AMS 4144 or
 AMS 4163</v>
      </c>
      <c r="K37" s="79"/>
      <c r="L37" s="16" t="s">
        <v>396</v>
      </c>
      <c r="M37" s="17">
        <v>137.72</v>
      </c>
      <c r="N37" s="16" t="s">
        <v>302</v>
      </c>
      <c r="O37" s="122">
        <f>Q37/100</f>
        <v>0.7</v>
      </c>
      <c r="P37" s="122">
        <f>R37/100</f>
        <v>0.5</v>
      </c>
      <c r="Q37" s="44">
        <v>70</v>
      </c>
      <c r="R37" s="15">
        <v>50</v>
      </c>
      <c r="S37" s="96">
        <v>51</v>
      </c>
      <c r="T37" s="95">
        <f t="shared" si="0"/>
        <v>48.45</v>
      </c>
      <c r="U37" s="14">
        <v>0.05</v>
      </c>
      <c r="V37" s="21" t="s">
        <v>445</v>
      </c>
      <c r="W37" s="13"/>
      <c r="X37" s="8"/>
      <c r="Y37" s="20"/>
      <c r="Z37" s="20"/>
      <c r="AA37" s="34" t="s">
        <v>471</v>
      </c>
      <c r="AB37" s="35">
        <v>0.5</v>
      </c>
      <c r="AC37" s="49" t="s">
        <v>542</v>
      </c>
      <c r="AD37" s="11"/>
      <c r="AE37" s="16" t="s">
        <v>453</v>
      </c>
      <c r="AF37" s="135">
        <v>40</v>
      </c>
      <c r="AG37" s="135">
        <f>S37*O37</f>
        <v>35.699999999999996</v>
      </c>
      <c r="AH37" s="139">
        <f>AG37*AF37</f>
        <v>1427.9999999999998</v>
      </c>
      <c r="AI37" s="138">
        <f>S37*P37</f>
        <v>25.5</v>
      </c>
      <c r="AJ37" s="138">
        <f>AI37*AF37</f>
        <v>1020</v>
      </c>
    </row>
    <row r="38" spans="1:36" x14ac:dyDescent="0.25">
      <c r="A38" s="15">
        <v>52</v>
      </c>
      <c r="B38" s="59" t="s">
        <v>234</v>
      </c>
      <c r="C38" s="89">
        <f>VLOOKUP(A38,[1]Sheet1!$A$2:$O$343,15,FALSE)</f>
        <v>1</v>
      </c>
      <c r="D38" s="59" t="s">
        <v>235</v>
      </c>
      <c r="E38" s="59" t="s">
        <v>367</v>
      </c>
      <c r="F38" s="79">
        <f>VLOOKUP(A38,'[2]Parts List '!$A$3:$I$178,5,)</f>
        <v>2.0359999999999996</v>
      </c>
      <c r="G38" s="79">
        <f>VLOOKUP(A38,'[2]Parts List '!$A$3:$I$178,6,FALSE)</f>
        <v>5.6829999999999998</v>
      </c>
      <c r="H38" s="79">
        <f>VLOOKUP(A38,'[2]Parts List '!$A$3:$I$178,7,FALSE)</f>
        <v>9.6750000000000007</v>
      </c>
      <c r="I38" s="79" t="str">
        <f>VLOOKUP(A38,'[2]Parts List '!$A$3:$I$178,8,FALSE)</f>
        <v>Al</v>
      </c>
      <c r="J38" s="79" t="str">
        <f>VLOOKUP(A38,'[2]Parts List '!$A$3:$I$178,9,FALSE)</f>
        <v>AMS 4132</v>
      </c>
      <c r="K38" s="79"/>
      <c r="L38" s="59" t="s">
        <v>298</v>
      </c>
      <c r="M38" s="60">
        <v>432.33</v>
      </c>
      <c r="N38" s="59" t="s">
        <v>304</v>
      </c>
      <c r="O38" s="59"/>
      <c r="P38" s="59"/>
      <c r="Q38" s="15">
        <v>20</v>
      </c>
      <c r="R38" s="15">
        <v>100</v>
      </c>
      <c r="S38" s="96">
        <v>210</v>
      </c>
      <c r="T38" s="95">
        <f t="shared" si="0"/>
        <v>199.5</v>
      </c>
      <c r="U38" s="14">
        <v>0.05</v>
      </c>
      <c r="V38" s="21" t="s">
        <v>434</v>
      </c>
      <c r="W38" s="13"/>
      <c r="X38" s="8"/>
      <c r="Y38" s="20"/>
      <c r="Z38" s="20"/>
      <c r="AA38" s="41" t="s">
        <v>295</v>
      </c>
      <c r="AB38" s="67">
        <v>0.5</v>
      </c>
      <c r="AC38" s="68"/>
      <c r="AD38" s="11"/>
      <c r="AE38" s="16" t="s">
        <v>453</v>
      </c>
      <c r="AF38" s="135"/>
      <c r="AG38" s="135"/>
      <c r="AH38" s="139"/>
      <c r="AI38" s="135"/>
      <c r="AJ38" s="135"/>
    </row>
    <row r="39" spans="1:36" ht="45" x14ac:dyDescent="0.25">
      <c r="A39" s="15">
        <v>108</v>
      </c>
      <c r="B39" s="16" t="s">
        <v>109</v>
      </c>
      <c r="C39" s="89" t="str">
        <f>VLOOKUP(A39,[1]Sheet1!$A$2:$O$343,15,FALSE)</f>
        <v>1</v>
      </c>
      <c r="D39" s="16" t="s">
        <v>110</v>
      </c>
      <c r="E39" s="16" t="s">
        <v>377</v>
      </c>
      <c r="F39" s="79">
        <f>VLOOKUP(A39,'[2]Parts List '!$A$3:$I$178,5,)</f>
        <v>0.61</v>
      </c>
      <c r="G39" s="79">
        <f>VLOOKUP(A39,'[2]Parts List '!$A$3:$I$178,6,FALSE)</f>
        <v>7.6000000000000005</v>
      </c>
      <c r="H39" s="79">
        <f>VLOOKUP(A39,'[2]Parts List '!$A$3:$I$178,7,FALSE)</f>
        <v>8.2800000000000011</v>
      </c>
      <c r="I39" s="79">
        <f>VLOOKUP(A39,'[2]Parts List '!$A$3:$I$178,8,FALSE)</f>
        <v>4340</v>
      </c>
      <c r="J39" s="79" t="str">
        <f>VLOOKUP(A39,'[2]Parts List '!$A$3:$I$178,9,FALSE)</f>
        <v>AMS 6414</v>
      </c>
      <c r="K39" s="79"/>
      <c r="L39" s="16" t="s">
        <v>378</v>
      </c>
      <c r="M39" s="17">
        <v>44.59</v>
      </c>
      <c r="N39" s="16" t="s">
        <v>302</v>
      </c>
      <c r="O39" s="122">
        <f>Q39/100</f>
        <v>0.3</v>
      </c>
      <c r="P39" s="122">
        <f>R39/100</f>
        <v>0.3</v>
      </c>
      <c r="Q39" s="15">
        <v>30</v>
      </c>
      <c r="R39" s="15">
        <v>30</v>
      </c>
      <c r="S39" s="96">
        <v>52</v>
      </c>
      <c r="T39" s="95">
        <f t="shared" si="0"/>
        <v>49.4</v>
      </c>
      <c r="U39" s="14">
        <v>0.05</v>
      </c>
      <c r="V39" s="21" t="s">
        <v>439</v>
      </c>
      <c r="W39" s="13"/>
      <c r="X39" s="8"/>
      <c r="Y39" s="20"/>
      <c r="Z39" s="20"/>
      <c r="AA39" s="34" t="s">
        <v>459</v>
      </c>
      <c r="AB39" s="35">
        <v>0.3</v>
      </c>
      <c r="AC39" s="49" t="s">
        <v>573</v>
      </c>
      <c r="AD39" s="11"/>
      <c r="AE39" s="16" t="s">
        <v>452</v>
      </c>
      <c r="AF39" s="135">
        <v>110</v>
      </c>
      <c r="AG39" s="135">
        <f>S39*O39</f>
        <v>15.6</v>
      </c>
      <c r="AH39" s="139">
        <f>AG39*AF39</f>
        <v>1716</v>
      </c>
      <c r="AI39" s="138">
        <f>S39*P39</f>
        <v>15.6</v>
      </c>
      <c r="AJ39" s="138">
        <f>AI39*AF39</f>
        <v>1716</v>
      </c>
    </row>
    <row r="40" spans="1:36" ht="45" x14ac:dyDescent="0.25">
      <c r="A40" s="15">
        <v>161</v>
      </c>
      <c r="B40" s="16" t="s">
        <v>107</v>
      </c>
      <c r="C40" s="89">
        <f>VLOOKUP(A40,[1]Sheet1!$A$2:$O$343,15,FALSE)</f>
        <v>1</v>
      </c>
      <c r="D40" s="16" t="s">
        <v>108</v>
      </c>
      <c r="E40" s="16" t="s">
        <v>416</v>
      </c>
      <c r="F40" s="79">
        <f>VLOOKUP(A40,'[2]Parts List '!$A$3:$I$178,5,)</f>
        <v>3.1739999999999999</v>
      </c>
      <c r="G40" s="79">
        <f>VLOOKUP(A40,'[2]Parts List '!$A$3:$I$178,6,FALSE)</f>
        <v>4.3419999999999996</v>
      </c>
      <c r="H40" s="79">
        <f>VLOOKUP(A40,'[2]Parts List '!$A$3:$I$178,7,FALSE)</f>
        <v>5.74</v>
      </c>
      <c r="I40" s="79" t="str">
        <f>VLOOKUP(A40,'[2]Parts List '!$A$3:$I$178,8,FALSE)</f>
        <v>410 Stainless</v>
      </c>
      <c r="J40" s="79" t="str">
        <f>VLOOKUP(A40,'[2]Parts List '!$A$3:$I$178,9,FALSE)</f>
        <v>AMS 5613</v>
      </c>
      <c r="K40" s="79"/>
      <c r="L40" s="16" t="s">
        <v>396</v>
      </c>
      <c r="M40" s="17">
        <v>139.93</v>
      </c>
      <c r="N40" s="59" t="s">
        <v>301</v>
      </c>
      <c r="O40" s="59"/>
      <c r="P40" s="59"/>
      <c r="Q40" s="44">
        <v>100</v>
      </c>
      <c r="R40" s="15">
        <v>100</v>
      </c>
      <c r="S40" s="96">
        <v>102</v>
      </c>
      <c r="T40" s="95">
        <f t="shared" si="0"/>
        <v>96.9</v>
      </c>
      <c r="U40" s="14">
        <v>0.05</v>
      </c>
      <c r="V40" s="21" t="s">
        <v>447</v>
      </c>
      <c r="W40" s="13"/>
      <c r="X40" s="8"/>
      <c r="Y40" s="20"/>
      <c r="Z40" s="20"/>
      <c r="AA40" s="34" t="s">
        <v>478</v>
      </c>
      <c r="AB40" s="35">
        <v>0.7</v>
      </c>
      <c r="AC40" s="49" t="s">
        <v>572</v>
      </c>
      <c r="AD40" s="11"/>
      <c r="AE40" s="16" t="s">
        <v>452</v>
      </c>
      <c r="AF40" s="135"/>
      <c r="AG40" s="135"/>
      <c r="AH40" s="139"/>
      <c r="AI40" s="135"/>
      <c r="AJ40" s="135"/>
    </row>
    <row r="41" spans="1:36" ht="60" x14ac:dyDescent="0.25">
      <c r="A41" s="15">
        <v>160</v>
      </c>
      <c r="B41" s="16" t="s">
        <v>198</v>
      </c>
      <c r="C41" s="89">
        <f>VLOOKUP(A41,[1]Sheet1!$A$2:$O$343,15,FALSE)</f>
        <v>1</v>
      </c>
      <c r="D41" s="16" t="s">
        <v>199</v>
      </c>
      <c r="E41" s="16" t="s">
        <v>415</v>
      </c>
      <c r="F41" s="79">
        <f>VLOOKUP(A41,'[2]Parts List '!$A$3:$I$178,5,)</f>
        <v>0.55000000000000004</v>
      </c>
      <c r="G41" s="79">
        <f>VLOOKUP(A41,'[2]Parts List '!$A$3:$I$178,6,FALSE)</f>
        <v>7.0949999999999998</v>
      </c>
      <c r="H41" s="79">
        <f>VLOOKUP(A41,'[2]Parts List '!$A$3:$I$178,7,FALSE)</f>
        <v>8.3650000000000002</v>
      </c>
      <c r="I41" s="79" t="str">
        <f>VLOOKUP(A41,'[2]Parts List '!$A$3:$I$178,8,FALSE)</f>
        <v>17-4 PH</v>
      </c>
      <c r="J41" s="79" t="str">
        <f>VLOOKUP(A41,'[2]Parts List '!$A$3:$I$178,9,FALSE)</f>
        <v xml:space="preserve">AMS 5643, AMS 2759/3 </v>
      </c>
      <c r="K41" s="79"/>
      <c r="L41" s="16" t="s">
        <v>396</v>
      </c>
      <c r="M41" s="17">
        <v>125.65</v>
      </c>
      <c r="N41" s="16" t="s">
        <v>302</v>
      </c>
      <c r="O41" s="122">
        <f>Q41/100</f>
        <v>0.5</v>
      </c>
      <c r="P41" s="122">
        <f>R41/100</f>
        <v>0.5</v>
      </c>
      <c r="Q41" s="15">
        <v>50</v>
      </c>
      <c r="R41" s="15">
        <v>50</v>
      </c>
      <c r="S41" s="96">
        <v>55</v>
      </c>
      <c r="T41" s="95">
        <f t="shared" si="0"/>
        <v>52.25</v>
      </c>
      <c r="U41" s="14">
        <v>0.05</v>
      </c>
      <c r="V41" s="21" t="s">
        <v>433</v>
      </c>
      <c r="W41" s="13"/>
      <c r="X41" s="8"/>
      <c r="Y41" s="20"/>
      <c r="Z41" s="20"/>
      <c r="AA41" s="34" t="s">
        <v>462</v>
      </c>
      <c r="AB41" s="35">
        <v>0.5</v>
      </c>
      <c r="AC41" s="49" t="s">
        <v>549</v>
      </c>
      <c r="AD41" s="11"/>
      <c r="AE41" s="16" t="s">
        <v>455</v>
      </c>
      <c r="AF41" s="135">
        <v>150</v>
      </c>
      <c r="AG41" s="135">
        <f>S41*O41</f>
        <v>27.5</v>
      </c>
      <c r="AH41" s="139">
        <f>AG41*AF41</f>
        <v>4125</v>
      </c>
      <c r="AI41" s="138">
        <f>S41*P41</f>
        <v>27.5</v>
      </c>
      <c r="AJ41" s="138">
        <f>AI41*AF41</f>
        <v>4125</v>
      </c>
    </row>
    <row r="42" spans="1:36" ht="60" x14ac:dyDescent="0.25">
      <c r="A42" s="15">
        <v>2</v>
      </c>
      <c r="B42" s="16" t="s">
        <v>34</v>
      </c>
      <c r="C42" s="89">
        <f>VLOOKUP(A42,[1]Sheet1!$A$2:$O$343,15,FALSE)</f>
        <v>1</v>
      </c>
      <c r="D42" s="16" t="s">
        <v>35</v>
      </c>
      <c r="E42" s="16" t="s">
        <v>341</v>
      </c>
      <c r="F42" s="79">
        <f>VLOOKUP(A42,'[2]Parts List '!$A$3:$I$178,5,)</f>
        <v>0.48</v>
      </c>
      <c r="G42" s="79">
        <f>VLOOKUP(A42,'[2]Parts List '!$A$3:$I$178,6,FALSE)</f>
        <v>11.687999999999999</v>
      </c>
      <c r="H42" s="79">
        <f>VLOOKUP(A42,'[2]Parts List '!$A$3:$I$178,7,FALSE)</f>
        <v>12.218</v>
      </c>
      <c r="I42" s="79" t="str">
        <f>VLOOKUP(A42,'[2]Parts List '!$A$3:$I$178,8,FALSE)</f>
        <v>17-4PH</v>
      </c>
      <c r="J42" s="79" t="str">
        <f>VLOOKUP(A42,'[2]Parts List '!$A$3:$I$178,9,FALSE)</f>
        <v>AMS 5643 or AMS 5604 (H1150 HT Cond.)</v>
      </c>
      <c r="K42" s="79"/>
      <c r="L42" s="16" t="s">
        <v>300</v>
      </c>
      <c r="M42" s="17">
        <v>148.9</v>
      </c>
      <c r="N42" s="16" t="s">
        <v>301</v>
      </c>
      <c r="O42" s="16"/>
      <c r="P42" s="16"/>
      <c r="Q42" s="44">
        <v>30</v>
      </c>
      <c r="R42" s="15">
        <v>50</v>
      </c>
      <c r="S42" s="96">
        <v>66</v>
      </c>
      <c r="T42" s="95">
        <f t="shared" si="0"/>
        <v>62.7</v>
      </c>
      <c r="U42" s="14">
        <v>0.05</v>
      </c>
      <c r="V42" s="21" t="s">
        <v>433</v>
      </c>
      <c r="W42" s="13"/>
      <c r="X42" s="8"/>
      <c r="Y42" s="20"/>
      <c r="Z42" s="20"/>
      <c r="AA42" s="34" t="s">
        <v>295</v>
      </c>
      <c r="AB42" s="35">
        <v>0.5</v>
      </c>
      <c r="AC42" s="49" t="s">
        <v>551</v>
      </c>
      <c r="AD42" s="11"/>
      <c r="AE42" s="16" t="s">
        <v>452</v>
      </c>
      <c r="AF42" s="135"/>
      <c r="AG42" s="135"/>
      <c r="AH42" s="139"/>
      <c r="AI42" s="135"/>
      <c r="AJ42" s="135"/>
    </row>
    <row r="43" spans="1:36" ht="60" x14ac:dyDescent="0.25">
      <c r="A43" s="15">
        <v>131</v>
      </c>
      <c r="B43" s="16" t="s">
        <v>237</v>
      </c>
      <c r="C43" s="89">
        <f>VLOOKUP(A43,[1]Sheet1!$A$2:$O$343,15,FALSE)</f>
        <v>2</v>
      </c>
      <c r="D43" s="16" t="s">
        <v>238</v>
      </c>
      <c r="E43" s="16" t="s">
        <v>395</v>
      </c>
      <c r="F43" s="79">
        <f>VLOOKUP(A43,'[2]Parts List '!$A$3:$I$178,5,)</f>
        <v>1.4450000000000001</v>
      </c>
      <c r="G43" s="79">
        <f>VLOOKUP(A43,'[2]Parts List '!$A$3:$I$178,6,FALSE)</f>
        <v>10.637</v>
      </c>
      <c r="H43" s="79">
        <f>VLOOKUP(A43,'[2]Parts List '!$A$3:$I$178,7,FALSE)</f>
        <v>12.260999999999999</v>
      </c>
      <c r="I43" s="79" t="str">
        <f>VLOOKUP(A43,'[2]Parts List '!$A$3:$I$178,8,FALSE)</f>
        <v>AL 2219</v>
      </c>
      <c r="J43" s="79" t="str">
        <f>VLOOKUP(A43,'[2]Parts List '!$A$3:$I$178,9,FALSE)</f>
        <v>AMS 4143
 or AMS 4144 or
 AMS 4162</v>
      </c>
      <c r="K43" s="79"/>
      <c r="L43" s="16" t="s">
        <v>396</v>
      </c>
      <c r="M43" s="17">
        <v>143.41</v>
      </c>
      <c r="N43" s="16" t="s">
        <v>302</v>
      </c>
      <c r="O43" s="122">
        <f>Q43/100</f>
        <v>0.7</v>
      </c>
      <c r="P43" s="122">
        <f>R43/100</f>
        <v>0.5</v>
      </c>
      <c r="Q43" s="44">
        <v>70</v>
      </c>
      <c r="R43" s="15">
        <v>50</v>
      </c>
      <c r="S43" s="96">
        <v>59</v>
      </c>
      <c r="T43" s="95">
        <f t="shared" si="0"/>
        <v>56.05</v>
      </c>
      <c r="U43" s="14">
        <v>0.05</v>
      </c>
      <c r="V43" s="21" t="s">
        <v>445</v>
      </c>
      <c r="W43" s="13"/>
      <c r="X43" s="8"/>
      <c r="Y43" s="20"/>
      <c r="Z43" s="20"/>
      <c r="AA43" s="34" t="s">
        <v>471</v>
      </c>
      <c r="AB43" s="35">
        <v>0.5</v>
      </c>
      <c r="AC43" s="49" t="s">
        <v>542</v>
      </c>
      <c r="AD43" s="11"/>
      <c r="AE43" s="16" t="s">
        <v>453</v>
      </c>
      <c r="AF43" s="135">
        <v>40</v>
      </c>
      <c r="AG43" s="135">
        <f>S43*O43</f>
        <v>41.3</v>
      </c>
      <c r="AH43" s="139">
        <f>AG43*AF43</f>
        <v>1652</v>
      </c>
      <c r="AI43" s="138">
        <f>S43*P43</f>
        <v>29.5</v>
      </c>
      <c r="AJ43" s="138">
        <f>AI43*AF43</f>
        <v>1180</v>
      </c>
    </row>
    <row r="44" spans="1:36" ht="60" x14ac:dyDescent="0.25">
      <c r="A44" s="15">
        <v>3</v>
      </c>
      <c r="B44" s="16" t="s">
        <v>36</v>
      </c>
      <c r="C44" s="89">
        <f>VLOOKUP(A44,[1]Sheet1!$A$2:$O$343,15,FALSE)</f>
        <v>1</v>
      </c>
      <c r="D44" s="16" t="s">
        <v>37</v>
      </c>
      <c r="E44" s="16" t="s">
        <v>342</v>
      </c>
      <c r="F44" s="79">
        <f>VLOOKUP(A44,'[2]Parts List '!$A$3:$I$178,5,)</f>
        <v>0.48</v>
      </c>
      <c r="G44" s="79">
        <f>VLOOKUP(A44,'[2]Parts List '!$A$3:$I$178,6,FALSE)</f>
        <v>11.687999999999999</v>
      </c>
      <c r="H44" s="79">
        <f>VLOOKUP(A44,'[2]Parts List '!$A$3:$I$178,7,FALSE)</f>
        <v>12.218</v>
      </c>
      <c r="I44" s="79" t="str">
        <f>VLOOKUP(A44,'[2]Parts List '!$A$3:$I$178,8,FALSE)</f>
        <v>17-4PH</v>
      </c>
      <c r="J44" s="79" t="str">
        <f>VLOOKUP(A44,'[2]Parts List '!$A$3:$I$178,9,FALSE)</f>
        <v>AMS 5643 or AMS 5604 (H1150 HT Cond.)</v>
      </c>
      <c r="K44" s="79"/>
      <c r="L44" s="16" t="s">
        <v>300</v>
      </c>
      <c r="M44" s="17">
        <v>143.19999999999999</v>
      </c>
      <c r="N44" s="16" t="s">
        <v>301</v>
      </c>
      <c r="O44" s="16"/>
      <c r="P44" s="16"/>
      <c r="Q44" s="44">
        <v>30</v>
      </c>
      <c r="R44" s="15">
        <v>50</v>
      </c>
      <c r="S44" s="96">
        <v>66</v>
      </c>
      <c r="T44" s="95">
        <f t="shared" si="0"/>
        <v>62.7</v>
      </c>
      <c r="U44" s="14">
        <v>0.05</v>
      </c>
      <c r="V44" s="21" t="s">
        <v>433</v>
      </c>
      <c r="W44" s="13"/>
      <c r="X44" s="8"/>
      <c r="Y44" s="20"/>
      <c r="Z44" s="20"/>
      <c r="AA44" s="34" t="s">
        <v>295</v>
      </c>
      <c r="AB44" s="35">
        <v>0.5</v>
      </c>
      <c r="AC44" s="49" t="s">
        <v>551</v>
      </c>
      <c r="AD44" s="11"/>
      <c r="AE44" s="16" t="s">
        <v>452</v>
      </c>
      <c r="AF44" s="135"/>
      <c r="AG44" s="135"/>
      <c r="AH44" s="139"/>
      <c r="AI44" s="135"/>
      <c r="AJ44" s="135"/>
    </row>
    <row r="45" spans="1:36" x14ac:dyDescent="0.25">
      <c r="A45" s="118">
        <v>52</v>
      </c>
      <c r="B45" s="122" t="s">
        <v>234</v>
      </c>
      <c r="C45" s="120">
        <f>VLOOKUP(A45,[1]Sheet1!$A$2:$O$343,15,FALSE)</f>
        <v>1</v>
      </c>
      <c r="D45" s="122" t="s">
        <v>235</v>
      </c>
      <c r="E45" s="122" t="s">
        <v>367</v>
      </c>
      <c r="F45" s="79">
        <f>VLOOKUP(A45,'[2]Parts List '!$A$3:$I$178,5,)</f>
        <v>2.0359999999999996</v>
      </c>
      <c r="G45" s="79">
        <f>VLOOKUP(A45,'[2]Parts List '!$A$3:$I$178,6,FALSE)</f>
        <v>5.6829999999999998</v>
      </c>
      <c r="H45" s="79">
        <f>VLOOKUP(A45,'[2]Parts List '!$A$3:$I$178,7,FALSE)</f>
        <v>9.6750000000000007</v>
      </c>
      <c r="I45" s="121" t="str">
        <f>VLOOKUP(A45,'[2]Parts List '!$A$3:$I$178,8,FALSE)</f>
        <v>Al</v>
      </c>
      <c r="J45" s="79" t="str">
        <f>VLOOKUP(A45,'[2]Parts List '!$A$3:$I$178,9,FALSE)</f>
        <v>AMS 4132</v>
      </c>
      <c r="K45" s="79"/>
      <c r="L45" s="59" t="s">
        <v>298</v>
      </c>
      <c r="M45" s="60">
        <v>432.33</v>
      </c>
      <c r="N45" s="131" t="s">
        <v>302</v>
      </c>
      <c r="O45" s="122">
        <f>Q45/100</f>
        <v>0.8</v>
      </c>
      <c r="P45" s="122">
        <f>R45/100</f>
        <v>0.5</v>
      </c>
      <c r="Q45" s="15">
        <v>80</v>
      </c>
      <c r="R45" s="118">
        <v>50</v>
      </c>
      <c r="S45" s="123">
        <v>82</v>
      </c>
      <c r="T45" s="124">
        <f t="shared" si="0"/>
        <v>77.900000000000006</v>
      </c>
      <c r="U45" s="125">
        <v>0.05</v>
      </c>
      <c r="V45" s="126" t="s">
        <v>434</v>
      </c>
      <c r="W45" s="127"/>
      <c r="X45" s="128"/>
      <c r="Y45" s="129"/>
      <c r="Z45" s="129"/>
      <c r="AA45" s="132" t="s">
        <v>465</v>
      </c>
      <c r="AB45" s="67">
        <v>0.5</v>
      </c>
      <c r="AC45" s="68"/>
      <c r="AD45" s="11"/>
      <c r="AE45" s="16" t="s">
        <v>453</v>
      </c>
      <c r="AF45" s="135">
        <v>40</v>
      </c>
      <c r="AG45" s="135">
        <f>S45*O45</f>
        <v>65.600000000000009</v>
      </c>
      <c r="AH45" s="139">
        <f>AG45*AF45</f>
        <v>2624.0000000000005</v>
      </c>
      <c r="AI45" s="138">
        <f>S45*P45</f>
        <v>41</v>
      </c>
      <c r="AJ45" s="138">
        <f>AI45*AF45</f>
        <v>1640</v>
      </c>
    </row>
    <row r="46" spans="1:36" x14ac:dyDescent="0.25">
      <c r="A46" s="15">
        <v>21</v>
      </c>
      <c r="B46" s="16" t="s">
        <v>76</v>
      </c>
      <c r="C46" s="89">
        <f>VLOOKUP(A46,[1]Sheet1!$A$2:$O$343,15,FALSE)</f>
        <v>1</v>
      </c>
      <c r="D46" s="16" t="s">
        <v>77</v>
      </c>
      <c r="E46" s="16" t="s">
        <v>348</v>
      </c>
      <c r="F46" s="79">
        <f>VLOOKUP(A46,'[2]Parts List '!$A$3:$I$178,5,)</f>
        <v>7.1349999999999998</v>
      </c>
      <c r="G46" s="79">
        <f>VLOOKUP(A46,'[2]Parts List '!$A$3:$I$178,6,FALSE)</f>
        <v>24.177</v>
      </c>
      <c r="H46" s="79">
        <f>VLOOKUP(A46,'[2]Parts List '!$A$3:$I$178,7,FALSE)</f>
        <v>27.003</v>
      </c>
      <c r="I46" s="79" t="str">
        <f>VLOOKUP(A46,'[2]Parts List '!$A$3:$I$178,8,FALSE)</f>
        <v>718+</v>
      </c>
      <c r="J46" s="79" t="str">
        <f>VLOOKUP(A46,'[2]Parts List '!$A$3:$I$178,9,FALSE)</f>
        <v>C50TF128 CL-A</v>
      </c>
      <c r="K46" s="79" t="s">
        <v>638</v>
      </c>
      <c r="L46" s="16" t="s">
        <v>298</v>
      </c>
      <c r="M46" s="17">
        <v>11470</v>
      </c>
      <c r="N46" s="16" t="s">
        <v>298</v>
      </c>
      <c r="O46" s="16"/>
      <c r="P46" s="16"/>
      <c r="Q46" s="15">
        <v>75</v>
      </c>
      <c r="R46" s="15">
        <v>75</v>
      </c>
      <c r="S46" s="96">
        <v>7923</v>
      </c>
      <c r="T46" s="95">
        <f t="shared" si="0"/>
        <v>7526.85</v>
      </c>
      <c r="U46" s="14">
        <v>0.05</v>
      </c>
      <c r="V46" s="21" t="s">
        <v>428</v>
      </c>
      <c r="W46" s="13"/>
      <c r="X46" s="8"/>
      <c r="Y46" s="85"/>
      <c r="Z46" s="85"/>
      <c r="AA46" s="34" t="s">
        <v>505</v>
      </c>
      <c r="AB46" s="35">
        <v>0.45</v>
      </c>
      <c r="AC46" s="49" t="s">
        <v>556</v>
      </c>
      <c r="AD46" s="11"/>
      <c r="AE46" s="16" t="s">
        <v>452</v>
      </c>
      <c r="AF46" s="135"/>
      <c r="AG46" s="135"/>
      <c r="AH46" s="139"/>
      <c r="AI46" s="135"/>
      <c r="AJ46" s="135"/>
    </row>
    <row r="47" spans="1:36" x14ac:dyDescent="0.25">
      <c r="A47" s="15">
        <v>21</v>
      </c>
      <c r="B47" s="16" t="s">
        <v>76</v>
      </c>
      <c r="C47" s="89">
        <f>VLOOKUP(A47,[1]Sheet1!$A$2:$O$343,15,FALSE)</f>
        <v>1</v>
      </c>
      <c r="D47" s="16" t="s">
        <v>77</v>
      </c>
      <c r="E47" s="16" t="s">
        <v>348</v>
      </c>
      <c r="F47" s="79">
        <f>VLOOKUP(A47,'[2]Parts List '!$A$3:$I$178,5,)</f>
        <v>7.1349999999999998</v>
      </c>
      <c r="G47" s="79">
        <f>VLOOKUP(A47,'[2]Parts List '!$A$3:$I$178,6,FALSE)</f>
        <v>24.177</v>
      </c>
      <c r="H47" s="79">
        <f>VLOOKUP(A47,'[2]Parts List '!$A$3:$I$178,7,FALSE)</f>
        <v>27.003</v>
      </c>
      <c r="I47" s="79" t="str">
        <f>VLOOKUP(A47,'[2]Parts List '!$A$3:$I$178,8,FALSE)</f>
        <v>718+</v>
      </c>
      <c r="J47" s="79" t="str">
        <f>VLOOKUP(A47,'[2]Parts List '!$A$3:$I$178,9,FALSE)</f>
        <v>C50TF128 CL-A</v>
      </c>
      <c r="K47" s="79" t="s">
        <v>638</v>
      </c>
      <c r="L47" s="16" t="s">
        <v>298</v>
      </c>
      <c r="M47" s="17">
        <v>11470</v>
      </c>
      <c r="N47" s="16" t="s">
        <v>305</v>
      </c>
      <c r="O47" s="16"/>
      <c r="P47" s="16"/>
      <c r="Q47" s="15">
        <v>20</v>
      </c>
      <c r="R47" s="15">
        <v>20</v>
      </c>
      <c r="S47" s="96">
        <v>7926</v>
      </c>
      <c r="T47" s="95">
        <f t="shared" si="0"/>
        <v>7529.7</v>
      </c>
      <c r="U47" s="14">
        <v>0.05</v>
      </c>
      <c r="V47" s="21" t="s">
        <v>428</v>
      </c>
      <c r="W47" s="13"/>
      <c r="X47" s="8"/>
      <c r="Y47" s="85"/>
      <c r="Z47" s="85"/>
      <c r="AA47" s="34" t="s">
        <v>475</v>
      </c>
      <c r="AB47" s="35">
        <v>0.25</v>
      </c>
      <c r="AC47" s="49" t="s">
        <v>557</v>
      </c>
      <c r="AD47" s="11"/>
      <c r="AE47" s="16" t="s">
        <v>452</v>
      </c>
      <c r="AF47" s="135"/>
      <c r="AG47" s="135"/>
      <c r="AH47" s="139"/>
      <c r="AI47" s="135"/>
      <c r="AJ47" s="135"/>
    </row>
    <row r="48" spans="1:36" ht="60" x14ac:dyDescent="0.25">
      <c r="A48" s="15">
        <v>36</v>
      </c>
      <c r="B48" s="16" t="s">
        <v>133</v>
      </c>
      <c r="C48" s="89">
        <f>VLOOKUP(A48,[1]Sheet1!$A$2:$O$343,15,FALSE)</f>
        <v>1</v>
      </c>
      <c r="D48" s="16" t="s">
        <v>134</v>
      </c>
      <c r="E48" s="16" t="s">
        <v>355</v>
      </c>
      <c r="F48" s="79">
        <f>VLOOKUP(A48,'[2]Parts List '!$A$3:$I$178,5,)</f>
        <v>0.48</v>
      </c>
      <c r="G48" s="79">
        <f>VLOOKUP(A48,'[2]Parts List '!$A$3:$I$178,6,FALSE)</f>
        <v>20.295000000000002</v>
      </c>
      <c r="H48" s="79">
        <f>VLOOKUP(A48,'[2]Parts List '!$A$3:$I$178,7,FALSE)</f>
        <v>21.344999999999999</v>
      </c>
      <c r="I48" s="79" t="str">
        <f>VLOOKUP(A48,'[2]Parts List '!$A$3:$I$178,8,FALSE)</f>
        <v>17-4PH</v>
      </c>
      <c r="J48" s="79" t="str">
        <f>VLOOKUP(A48,'[2]Parts List '!$A$3:$I$178,9,FALSE)</f>
        <v>AMS 5643 or AMS 5604 (H1150 HT Cond.)</v>
      </c>
      <c r="K48" s="79"/>
      <c r="L48" s="16" t="s">
        <v>330</v>
      </c>
      <c r="M48" s="17">
        <v>132.80000000000001</v>
      </c>
      <c r="N48" s="16" t="s">
        <v>302</v>
      </c>
      <c r="O48" s="122">
        <f>Q48/100</f>
        <v>0.4</v>
      </c>
      <c r="P48" s="122">
        <f>R48/100</f>
        <v>0.5</v>
      </c>
      <c r="Q48" s="44">
        <v>40</v>
      </c>
      <c r="R48" s="15">
        <v>50</v>
      </c>
      <c r="S48" s="96">
        <v>94</v>
      </c>
      <c r="T48" s="95">
        <f t="shared" si="0"/>
        <v>89.3</v>
      </c>
      <c r="U48" s="14">
        <v>0.05</v>
      </c>
      <c r="V48" s="21" t="s">
        <v>433</v>
      </c>
      <c r="W48" s="13"/>
      <c r="X48" s="8"/>
      <c r="Y48" s="20"/>
      <c r="Z48" s="20"/>
      <c r="AA48" s="34" t="s">
        <v>469</v>
      </c>
      <c r="AB48" s="35">
        <v>0.5</v>
      </c>
      <c r="AC48" s="49" t="s">
        <v>549</v>
      </c>
      <c r="AD48" s="11"/>
      <c r="AE48" s="16" t="s">
        <v>452</v>
      </c>
      <c r="AF48" s="135">
        <v>110</v>
      </c>
      <c r="AG48" s="135">
        <f>S48*O48</f>
        <v>37.6</v>
      </c>
      <c r="AH48" s="139">
        <f>AG48*AF48</f>
        <v>4136</v>
      </c>
      <c r="AI48" s="138">
        <f>S48*P48</f>
        <v>47</v>
      </c>
      <c r="AJ48" s="138">
        <f>AI48*AF48</f>
        <v>5170</v>
      </c>
    </row>
    <row r="49" spans="1:36" x14ac:dyDescent="0.25">
      <c r="A49" s="15">
        <v>22</v>
      </c>
      <c r="B49" s="16" t="s">
        <v>103</v>
      </c>
      <c r="C49" s="89">
        <f>VLOOKUP(A49,[1]Sheet1!$A$2:$O$343,15,FALSE)</f>
        <v>1</v>
      </c>
      <c r="D49" s="16" t="s">
        <v>104</v>
      </c>
      <c r="E49" s="16" t="s">
        <v>338</v>
      </c>
      <c r="F49" s="79">
        <f>VLOOKUP(A49,'[2]Parts List '!$A$3:$I$178,5,)</f>
        <v>0.95599999999999996</v>
      </c>
      <c r="G49" s="79">
        <f>VLOOKUP(A49,'[2]Parts List '!$A$3:$I$178,6,FALSE)</f>
        <v>17.262600000000003</v>
      </c>
      <c r="H49" s="79">
        <f>VLOOKUP(A49,'[2]Parts List '!$A$3:$I$178,7,FALSE)</f>
        <v>19.506999999999998</v>
      </c>
      <c r="I49" s="79" t="str">
        <f>VLOOKUP(A49,'[2]Parts List '!$A$3:$I$178,8,FALSE)</f>
        <v>I718</v>
      </c>
      <c r="J49" s="79" t="str">
        <f>VLOOKUP(A49,'[2]Parts List '!$A$3:$I$178,9,FALSE)</f>
        <v>B50TF15 CL-E</v>
      </c>
      <c r="K49" s="79"/>
      <c r="L49" s="16" t="s">
        <v>298</v>
      </c>
      <c r="M49" s="17">
        <v>1403</v>
      </c>
      <c r="N49" s="16" t="s">
        <v>301</v>
      </c>
      <c r="O49" s="16"/>
      <c r="P49" s="16"/>
      <c r="Q49" s="44">
        <v>80</v>
      </c>
      <c r="R49" s="15">
        <v>75</v>
      </c>
      <c r="S49" s="96">
        <v>706</v>
      </c>
      <c r="T49" s="95">
        <f t="shared" si="0"/>
        <v>670.7</v>
      </c>
      <c r="U49" s="14">
        <v>0.05</v>
      </c>
      <c r="V49" s="21" t="s">
        <v>426</v>
      </c>
      <c r="W49" s="13"/>
      <c r="X49" s="8"/>
      <c r="Y49" s="20"/>
      <c r="Z49" s="20"/>
      <c r="AA49" s="34" t="s">
        <v>477</v>
      </c>
      <c r="AB49" s="35">
        <v>0.5</v>
      </c>
      <c r="AC49" s="49" t="s">
        <v>542</v>
      </c>
      <c r="AD49" s="11"/>
      <c r="AE49" s="16" t="s">
        <v>452</v>
      </c>
      <c r="AF49" s="135"/>
      <c r="AG49" s="135"/>
      <c r="AH49" s="139"/>
      <c r="AI49" s="135"/>
      <c r="AJ49" s="135"/>
    </row>
    <row r="50" spans="1:36" ht="60" x14ac:dyDescent="0.25">
      <c r="A50" s="15">
        <v>40</v>
      </c>
      <c r="B50" s="16" t="s">
        <v>141</v>
      </c>
      <c r="C50" s="89">
        <f>VLOOKUP(A50,[1]Sheet1!$A$2:$O$343,15,FALSE)</f>
        <v>1</v>
      </c>
      <c r="D50" s="16" t="s">
        <v>142</v>
      </c>
      <c r="E50" s="16" t="s">
        <v>341</v>
      </c>
      <c r="F50" s="79">
        <f>VLOOKUP(A50,'[2]Parts List '!$A$3:$I$178,5,)</f>
        <v>0.48</v>
      </c>
      <c r="G50" s="79">
        <f>VLOOKUP(A50,'[2]Parts List '!$A$3:$I$178,6,FALSE)</f>
        <v>20.295000000000002</v>
      </c>
      <c r="H50" s="79">
        <f>VLOOKUP(A50,'[2]Parts List '!$A$3:$I$178,7,FALSE)</f>
        <v>21.344999999999999</v>
      </c>
      <c r="I50" s="79" t="str">
        <f>VLOOKUP(A50,'[2]Parts List '!$A$3:$I$178,8,FALSE)</f>
        <v>17-4PH</v>
      </c>
      <c r="J50" s="79" t="str">
        <f>VLOOKUP(A50,'[2]Parts List '!$A$3:$I$178,9,FALSE)</f>
        <v>AMS 5643 or AMS 5604 (H1150 HT Cond.)</v>
      </c>
      <c r="K50" s="79"/>
      <c r="L50" s="16" t="s">
        <v>330</v>
      </c>
      <c r="M50" s="17">
        <v>132.80000000000001</v>
      </c>
      <c r="N50" s="16" t="s">
        <v>302</v>
      </c>
      <c r="O50" s="122">
        <f>Q50/100</f>
        <v>0.4</v>
      </c>
      <c r="P50" s="122">
        <f>R50/100</f>
        <v>0.5</v>
      </c>
      <c r="Q50" s="44">
        <v>40</v>
      </c>
      <c r="R50" s="15">
        <v>50</v>
      </c>
      <c r="S50" s="96">
        <v>94</v>
      </c>
      <c r="T50" s="95">
        <f t="shared" si="0"/>
        <v>89.3</v>
      </c>
      <c r="U50" s="14">
        <v>0.05</v>
      </c>
      <c r="V50" s="21" t="s">
        <v>433</v>
      </c>
      <c r="W50" s="13"/>
      <c r="X50" s="8"/>
      <c r="Y50" s="20"/>
      <c r="Z50" s="20"/>
      <c r="AA50" s="34" t="s">
        <v>469</v>
      </c>
      <c r="AB50" s="35">
        <v>0.5</v>
      </c>
      <c r="AC50" s="49" t="s">
        <v>549</v>
      </c>
      <c r="AD50" s="11"/>
      <c r="AE50" s="16" t="s">
        <v>452</v>
      </c>
      <c r="AF50" s="135">
        <v>110</v>
      </c>
      <c r="AG50" s="135">
        <f>S50*O50</f>
        <v>37.6</v>
      </c>
      <c r="AH50" s="139">
        <f>AG50*AF50</f>
        <v>4136</v>
      </c>
      <c r="AI50" s="138">
        <f>S50*P50</f>
        <v>47</v>
      </c>
      <c r="AJ50" s="138">
        <f>AI50*AF50</f>
        <v>5170</v>
      </c>
    </row>
    <row r="51" spans="1:36" x14ac:dyDescent="0.25">
      <c r="A51" s="15">
        <v>22</v>
      </c>
      <c r="B51" s="16" t="s">
        <v>103</v>
      </c>
      <c r="C51" s="89">
        <f>VLOOKUP(A51,[1]Sheet1!$A$2:$O$343,15,FALSE)</f>
        <v>1</v>
      </c>
      <c r="D51" s="16" t="s">
        <v>104</v>
      </c>
      <c r="E51" s="16"/>
      <c r="F51" s="79">
        <f>VLOOKUP(A51,'[2]Parts List '!$A$3:$I$178,5,)</f>
        <v>0.95599999999999996</v>
      </c>
      <c r="G51" s="79">
        <f>VLOOKUP(A51,'[2]Parts List '!$A$3:$I$178,6,FALSE)</f>
        <v>17.262600000000003</v>
      </c>
      <c r="H51" s="79">
        <f>VLOOKUP(A51,'[2]Parts List '!$A$3:$I$178,7,FALSE)</f>
        <v>19.506999999999998</v>
      </c>
      <c r="I51" s="79" t="str">
        <f>VLOOKUP(A51,'[2]Parts List '!$A$3:$I$178,8,FALSE)</f>
        <v>I718</v>
      </c>
      <c r="J51" s="79" t="str">
        <f>VLOOKUP(A51,'[2]Parts List '!$A$3:$I$178,9,FALSE)</f>
        <v>B50TF15 CL-E</v>
      </c>
      <c r="K51" s="79"/>
      <c r="L51" s="16"/>
      <c r="M51" s="17"/>
      <c r="N51" s="36"/>
      <c r="O51" s="36"/>
      <c r="P51" s="36"/>
      <c r="Q51" s="37"/>
      <c r="R51" s="37"/>
      <c r="S51" s="96"/>
      <c r="T51" s="95">
        <f t="shared" si="0"/>
        <v>0</v>
      </c>
      <c r="U51" s="14">
        <v>0.05</v>
      </c>
      <c r="V51" s="21"/>
      <c r="W51" s="13"/>
      <c r="X51" s="8"/>
      <c r="Y51" s="20"/>
      <c r="Z51" s="20"/>
      <c r="AA51" s="34" t="s">
        <v>476</v>
      </c>
      <c r="AB51" s="35">
        <v>0.25</v>
      </c>
      <c r="AC51" s="49" t="s">
        <v>571</v>
      </c>
      <c r="AD51" s="11"/>
      <c r="AE51" s="16"/>
      <c r="AF51" s="135"/>
      <c r="AG51" s="135"/>
      <c r="AH51" s="139"/>
      <c r="AI51" s="135"/>
      <c r="AJ51" s="135"/>
    </row>
    <row r="52" spans="1:36" ht="30" x14ac:dyDescent="0.25">
      <c r="A52" s="15">
        <v>23</v>
      </c>
      <c r="B52" s="16" t="s">
        <v>105</v>
      </c>
      <c r="C52" s="89">
        <f>VLOOKUP(A52,[1]Sheet1!$A$2:$O$343,15,FALSE)</f>
        <v>1</v>
      </c>
      <c r="D52" s="16" t="s">
        <v>106</v>
      </c>
      <c r="E52" s="16" t="s">
        <v>349</v>
      </c>
      <c r="F52" s="79">
        <f>VLOOKUP(A52,'[2]Parts List '!$A$3:$I$178,5,)</f>
        <v>2.0909999999999997</v>
      </c>
      <c r="G52" s="79">
        <f>VLOOKUP(A52,'[2]Parts List '!$A$3:$I$178,6,FALSE)</f>
        <v>17.1309</v>
      </c>
      <c r="H52" s="79">
        <f>VLOOKUP(A52,'[2]Parts List '!$A$3:$I$178,7,FALSE)</f>
        <v>19.39</v>
      </c>
      <c r="I52" s="79" t="str">
        <f>VLOOKUP(A52,'[2]Parts List '!$A$3:$I$178,8,FALSE)</f>
        <v>I718</v>
      </c>
      <c r="J52" s="79" t="str">
        <f>VLOOKUP(A52,'[2]Parts List '!$A$3:$I$178,9,FALSE)</f>
        <v>B50TF15 CL-E</v>
      </c>
      <c r="K52" s="79"/>
      <c r="L52" s="16" t="s">
        <v>297</v>
      </c>
      <c r="M52" s="17">
        <v>1916</v>
      </c>
      <c r="N52" s="16" t="s">
        <v>301</v>
      </c>
      <c r="O52" s="16"/>
      <c r="P52" s="16"/>
      <c r="Q52" s="44">
        <v>80</v>
      </c>
      <c r="R52" s="15">
        <v>75</v>
      </c>
      <c r="S52" s="96">
        <v>1110</v>
      </c>
      <c r="T52" s="95">
        <f t="shared" si="0"/>
        <v>1054.5</v>
      </c>
      <c r="U52" s="14">
        <v>0.05</v>
      </c>
      <c r="V52" s="21" t="s">
        <v>426</v>
      </c>
      <c r="W52" s="13"/>
      <c r="X52" s="8"/>
      <c r="Y52" s="20"/>
      <c r="Z52" s="20"/>
      <c r="AA52" s="34" t="s">
        <v>477</v>
      </c>
      <c r="AB52" s="35">
        <v>0.5</v>
      </c>
      <c r="AC52" s="49" t="s">
        <v>542</v>
      </c>
      <c r="AD52" s="11"/>
      <c r="AE52" s="16" t="s">
        <v>452</v>
      </c>
      <c r="AF52" s="135"/>
      <c r="AG52" s="135"/>
      <c r="AH52" s="139"/>
      <c r="AI52" s="135"/>
      <c r="AJ52" s="135"/>
    </row>
    <row r="53" spans="1:36" ht="60" x14ac:dyDescent="0.25">
      <c r="A53" s="15">
        <v>34</v>
      </c>
      <c r="B53" s="16" t="s">
        <v>129</v>
      </c>
      <c r="C53" s="89">
        <f>VLOOKUP(A53,[1]Sheet1!$A$2:$O$343,15,FALSE)</f>
        <v>1</v>
      </c>
      <c r="D53" s="16" t="s">
        <v>130</v>
      </c>
      <c r="E53" s="16" t="s">
        <v>355</v>
      </c>
      <c r="F53" s="79">
        <f>VLOOKUP(A53,'[2]Parts List '!$A$3:$I$178,5,)</f>
        <v>0.48</v>
      </c>
      <c r="G53" s="79">
        <f>VLOOKUP(A53,'[2]Parts List '!$A$3:$I$178,6,FALSE)</f>
        <v>21.429000000000002</v>
      </c>
      <c r="H53" s="79">
        <f>VLOOKUP(A53,'[2]Parts List '!$A$3:$I$178,7,FALSE)</f>
        <v>22.478999999999999</v>
      </c>
      <c r="I53" s="79" t="str">
        <f>VLOOKUP(A53,'[2]Parts List '!$A$3:$I$178,8,FALSE)</f>
        <v>17-4PH</v>
      </c>
      <c r="J53" s="79" t="str">
        <f>VLOOKUP(A53,'[2]Parts List '!$A$3:$I$178,9,FALSE)</f>
        <v>AMS 5643 or AMS 5604 (H1150 HT Cond.)</v>
      </c>
      <c r="K53" s="79"/>
      <c r="L53" s="16" t="s">
        <v>356</v>
      </c>
      <c r="M53" s="17">
        <v>143.19999999999999</v>
      </c>
      <c r="N53" s="16" t="s">
        <v>302</v>
      </c>
      <c r="O53" s="122">
        <f>Q53/100</f>
        <v>0.4</v>
      </c>
      <c r="P53" s="122">
        <f>R53/100</f>
        <v>0.5</v>
      </c>
      <c r="Q53" s="44">
        <v>40</v>
      </c>
      <c r="R53" s="15">
        <v>50</v>
      </c>
      <c r="S53" s="96">
        <v>96</v>
      </c>
      <c r="T53" s="95">
        <f t="shared" si="0"/>
        <v>91.2</v>
      </c>
      <c r="U53" s="14">
        <v>0.05</v>
      </c>
      <c r="V53" s="21" t="s">
        <v>433</v>
      </c>
      <c r="W53" s="13"/>
      <c r="X53" s="8"/>
      <c r="Y53" s="20"/>
      <c r="Z53" s="20"/>
      <c r="AA53" s="34" t="s">
        <v>469</v>
      </c>
      <c r="AB53" s="35">
        <v>0.5</v>
      </c>
      <c r="AC53" s="49" t="s">
        <v>549</v>
      </c>
      <c r="AD53" s="11"/>
      <c r="AE53" s="16" t="s">
        <v>452</v>
      </c>
      <c r="AF53" s="135">
        <v>110</v>
      </c>
      <c r="AG53" s="135">
        <f>S53*O53</f>
        <v>38.400000000000006</v>
      </c>
      <c r="AH53" s="139">
        <f>AG53*AF53</f>
        <v>4224.0000000000009</v>
      </c>
      <c r="AI53" s="138">
        <f>S53*P53</f>
        <v>48</v>
      </c>
      <c r="AJ53" s="138">
        <f>AI53*AF53</f>
        <v>5280</v>
      </c>
    </row>
    <row r="54" spans="1:36" x14ac:dyDescent="0.25">
      <c r="A54" s="15">
        <v>23</v>
      </c>
      <c r="B54" s="16" t="s">
        <v>105</v>
      </c>
      <c r="C54" s="89">
        <f>VLOOKUP(A54,[1]Sheet1!$A$2:$O$343,15,FALSE)</f>
        <v>1</v>
      </c>
      <c r="D54" s="16" t="s">
        <v>106</v>
      </c>
      <c r="E54" s="16"/>
      <c r="F54" s="79">
        <f>VLOOKUP(A54,'[2]Parts List '!$A$3:$I$178,5,)</f>
        <v>2.0909999999999997</v>
      </c>
      <c r="G54" s="79">
        <f>VLOOKUP(A54,'[2]Parts List '!$A$3:$I$178,6,FALSE)</f>
        <v>17.1309</v>
      </c>
      <c r="H54" s="79">
        <f>VLOOKUP(A54,'[2]Parts List '!$A$3:$I$178,7,FALSE)</f>
        <v>19.39</v>
      </c>
      <c r="I54" s="79" t="str">
        <f>VLOOKUP(A54,'[2]Parts List '!$A$3:$I$178,8,FALSE)</f>
        <v>I718</v>
      </c>
      <c r="J54" s="79" t="str">
        <f>VLOOKUP(A54,'[2]Parts List '!$A$3:$I$178,9,FALSE)</f>
        <v>B50TF15 CL-E</v>
      </c>
      <c r="K54" s="79"/>
      <c r="L54" s="16"/>
      <c r="M54" s="17"/>
      <c r="N54" s="36"/>
      <c r="O54" s="36"/>
      <c r="P54" s="36"/>
      <c r="Q54" s="37"/>
      <c r="R54" s="37"/>
      <c r="S54" s="96"/>
      <c r="T54" s="95">
        <f t="shared" si="0"/>
        <v>0</v>
      </c>
      <c r="U54" s="14">
        <v>0.05</v>
      </c>
      <c r="V54" s="21"/>
      <c r="W54" s="13"/>
      <c r="X54" s="8"/>
      <c r="Y54" s="20"/>
      <c r="Z54" s="20"/>
      <c r="AA54" s="34" t="s">
        <v>476</v>
      </c>
      <c r="AB54" s="35">
        <v>0.25</v>
      </c>
      <c r="AC54" s="49" t="s">
        <v>571</v>
      </c>
      <c r="AD54" s="11"/>
      <c r="AE54" s="16"/>
      <c r="AF54" s="135"/>
      <c r="AG54" s="135"/>
      <c r="AH54" s="139"/>
      <c r="AI54" s="135"/>
      <c r="AJ54" s="135"/>
    </row>
    <row r="55" spans="1:36" ht="60" x14ac:dyDescent="0.25">
      <c r="A55" s="15">
        <v>37</v>
      </c>
      <c r="B55" s="16" t="s">
        <v>135</v>
      </c>
      <c r="C55" s="89">
        <f>VLOOKUP(A55,[1]Sheet1!$A$2:$O$343,15,FALSE)</f>
        <v>1</v>
      </c>
      <c r="D55" s="16" t="s">
        <v>136</v>
      </c>
      <c r="E55" s="16" t="s">
        <v>355</v>
      </c>
      <c r="F55" s="79">
        <f>VLOOKUP(A55,'[2]Parts List '!$A$3:$I$178,5,)</f>
        <v>0.48</v>
      </c>
      <c r="G55" s="79">
        <f>VLOOKUP(A55,'[2]Parts List '!$A$3:$I$178,6,FALSE)</f>
        <v>20.903000000000002</v>
      </c>
      <c r="H55" s="79">
        <f>VLOOKUP(A55,'[2]Parts List '!$A$3:$I$178,7,FALSE)</f>
        <v>21.952999999999999</v>
      </c>
      <c r="I55" s="79" t="str">
        <f>VLOOKUP(A55,'[2]Parts List '!$A$3:$I$178,8,FALSE)</f>
        <v>17-4PH</v>
      </c>
      <c r="J55" s="79" t="str">
        <f>VLOOKUP(A55,'[2]Parts List '!$A$3:$I$178,9,FALSE)</f>
        <v>AMS 5643 or AMS 5604 (H1150 HT Cond.)</v>
      </c>
      <c r="K55" s="79"/>
      <c r="L55" s="16" t="s">
        <v>300</v>
      </c>
      <c r="M55" s="17">
        <v>134</v>
      </c>
      <c r="N55" s="16" t="s">
        <v>302</v>
      </c>
      <c r="O55" s="122">
        <f>Q55/100</f>
        <v>0.4</v>
      </c>
      <c r="P55" s="122">
        <f>R55/100</f>
        <v>0.5</v>
      </c>
      <c r="Q55" s="44">
        <v>40</v>
      </c>
      <c r="R55" s="15">
        <v>50</v>
      </c>
      <c r="S55" s="96">
        <v>96</v>
      </c>
      <c r="T55" s="95">
        <f t="shared" si="0"/>
        <v>91.2</v>
      </c>
      <c r="U55" s="14">
        <v>0.05</v>
      </c>
      <c r="V55" s="21" t="s">
        <v>433</v>
      </c>
      <c r="W55" s="13"/>
      <c r="X55" s="8"/>
      <c r="Y55" s="20"/>
      <c r="Z55" s="20"/>
      <c r="AA55" s="34" t="s">
        <v>469</v>
      </c>
      <c r="AB55" s="35">
        <v>0.5</v>
      </c>
      <c r="AC55" s="49" t="s">
        <v>549</v>
      </c>
      <c r="AD55" s="11"/>
      <c r="AE55" s="16" t="s">
        <v>452</v>
      </c>
      <c r="AF55" s="135">
        <v>110</v>
      </c>
      <c r="AG55" s="135">
        <f>S55*O55</f>
        <v>38.400000000000006</v>
      </c>
      <c r="AH55" s="139">
        <f>AG55*AF55</f>
        <v>4224.0000000000009</v>
      </c>
      <c r="AI55" s="138">
        <f>S55*P55</f>
        <v>48</v>
      </c>
      <c r="AJ55" s="138">
        <f>AI55*AF55</f>
        <v>5280</v>
      </c>
    </row>
    <row r="56" spans="1:36" ht="30" x14ac:dyDescent="0.25">
      <c r="A56" s="15">
        <v>24</v>
      </c>
      <c r="B56" s="16" t="s">
        <v>111</v>
      </c>
      <c r="C56" s="89">
        <f>VLOOKUP(A56,[1]Sheet1!$A$2:$O$343,15,FALSE)</f>
        <v>1</v>
      </c>
      <c r="D56" s="16" t="s">
        <v>112</v>
      </c>
      <c r="E56" s="16" t="s">
        <v>342</v>
      </c>
      <c r="F56" s="79">
        <f>VLOOKUP(A56,'[2]Parts List '!$A$3:$I$178,5,)</f>
        <v>0.51</v>
      </c>
      <c r="G56" s="79">
        <f>VLOOKUP(A56,'[2]Parts List '!$A$3:$I$178,6,FALSE)</f>
        <v>22.685000000000002</v>
      </c>
      <c r="H56" s="79">
        <f>VLOOKUP(A56,'[2]Parts List '!$A$3:$I$178,7,FALSE)</f>
        <v>23.695</v>
      </c>
      <c r="I56" s="79" t="str">
        <f>VLOOKUP(A56,'[2]Parts List '!$A$3:$I$178,8,FALSE)</f>
        <v>Ti 6-4</v>
      </c>
      <c r="J56" s="79" t="str">
        <f>VLOOKUP(A56,'[2]Parts List '!$A$3:$I$178,9,FALSE)</f>
        <v>AMS 4911 or AMS 4928</v>
      </c>
      <c r="K56" s="79"/>
      <c r="L56" s="16" t="s">
        <v>300</v>
      </c>
      <c r="M56" s="17">
        <v>329</v>
      </c>
      <c r="N56" s="16" t="s">
        <v>301</v>
      </c>
      <c r="O56" s="16"/>
      <c r="P56" s="16"/>
      <c r="Q56" s="44">
        <v>60</v>
      </c>
      <c r="R56" s="15">
        <v>50</v>
      </c>
      <c r="S56" s="96">
        <v>258</v>
      </c>
      <c r="T56" s="95">
        <f t="shared" si="0"/>
        <v>245.1</v>
      </c>
      <c r="U56" s="14">
        <v>0.05</v>
      </c>
      <c r="V56" s="21" t="s">
        <v>435</v>
      </c>
      <c r="W56" s="13"/>
      <c r="X56" s="8"/>
      <c r="Y56" s="20"/>
      <c r="Z56" s="20"/>
      <c r="AA56" s="34" t="s">
        <v>469</v>
      </c>
      <c r="AB56" s="35">
        <v>0.5</v>
      </c>
      <c r="AC56" s="49" t="s">
        <v>549</v>
      </c>
      <c r="AD56" s="11"/>
      <c r="AE56" s="16" t="s">
        <v>453</v>
      </c>
      <c r="AF56" s="135"/>
      <c r="AG56" s="135"/>
      <c r="AH56" s="139"/>
      <c r="AI56" s="135"/>
      <c r="AJ56" s="135"/>
    </row>
    <row r="57" spans="1:36" ht="30" x14ac:dyDescent="0.25">
      <c r="A57" s="15">
        <v>25</v>
      </c>
      <c r="B57" s="16" t="s">
        <v>113</v>
      </c>
      <c r="C57" s="89">
        <f>VLOOKUP(A57,[1]Sheet1!$A$2:$O$343,15,FALSE)</f>
        <v>1</v>
      </c>
      <c r="D57" s="16" t="s">
        <v>114</v>
      </c>
      <c r="E57" s="16" t="s">
        <v>350</v>
      </c>
      <c r="F57" s="79">
        <f>VLOOKUP(A57,'[2]Parts List '!$A$3:$I$178,5,)</f>
        <v>0.51</v>
      </c>
      <c r="G57" s="79">
        <f>VLOOKUP(A57,'[2]Parts List '!$A$3:$I$178,6,FALSE)</f>
        <v>22.685000000000002</v>
      </c>
      <c r="H57" s="79">
        <f>VLOOKUP(A57,'[2]Parts List '!$A$3:$I$178,7,FALSE)</f>
        <v>23.695</v>
      </c>
      <c r="I57" s="79" t="str">
        <f>VLOOKUP(A57,'[2]Parts List '!$A$3:$I$178,8,FALSE)</f>
        <v>Ti 6-4</v>
      </c>
      <c r="J57" s="79" t="str">
        <f>VLOOKUP(A57,'[2]Parts List '!$A$3:$I$178,9,FALSE)</f>
        <v>AMS 4911 or AMS 4928</v>
      </c>
      <c r="K57" s="79"/>
      <c r="L57" s="16" t="s">
        <v>300</v>
      </c>
      <c r="M57" s="17">
        <v>329</v>
      </c>
      <c r="N57" s="16" t="s">
        <v>301</v>
      </c>
      <c r="O57" s="16"/>
      <c r="P57" s="16"/>
      <c r="Q57" s="44">
        <v>60</v>
      </c>
      <c r="R57" s="15">
        <v>50</v>
      </c>
      <c r="S57" s="96">
        <v>250</v>
      </c>
      <c r="T57" s="95">
        <f t="shared" si="0"/>
        <v>237.5</v>
      </c>
      <c r="U57" s="14">
        <v>0.05</v>
      </c>
      <c r="V57" s="21" t="s">
        <v>435</v>
      </c>
      <c r="W57" s="13"/>
      <c r="X57" s="8"/>
      <c r="Y57" s="20"/>
      <c r="Z57" s="20"/>
      <c r="AA57" s="34" t="s">
        <v>470</v>
      </c>
      <c r="AB57" s="35">
        <v>0.5</v>
      </c>
      <c r="AC57" s="49" t="s">
        <v>542</v>
      </c>
      <c r="AD57" s="11"/>
      <c r="AE57" s="16" t="s">
        <v>453</v>
      </c>
      <c r="AF57" s="135"/>
      <c r="AG57" s="135"/>
      <c r="AH57" s="139"/>
      <c r="AI57" s="135"/>
      <c r="AJ57" s="135"/>
    </row>
    <row r="58" spans="1:36" ht="60" x14ac:dyDescent="0.25">
      <c r="A58" s="15">
        <v>41</v>
      </c>
      <c r="B58" s="16" t="s">
        <v>143</v>
      </c>
      <c r="C58" s="89">
        <f>VLOOKUP(A58,[1]Sheet1!$A$2:$O$343,15,FALSE)</f>
        <v>1</v>
      </c>
      <c r="D58" s="16" t="s">
        <v>144</v>
      </c>
      <c r="E58" s="16" t="s">
        <v>341</v>
      </c>
      <c r="F58" s="79">
        <f>VLOOKUP(A58,'[2]Parts List '!$A$3:$I$178,5,)</f>
        <v>0.48</v>
      </c>
      <c r="G58" s="79">
        <f>VLOOKUP(A58,'[2]Parts List '!$A$3:$I$178,6,FALSE)</f>
        <v>20.903000000000002</v>
      </c>
      <c r="H58" s="79">
        <f>VLOOKUP(A58,'[2]Parts List '!$A$3:$I$178,7,FALSE)</f>
        <v>21.952999999999999</v>
      </c>
      <c r="I58" s="79" t="str">
        <f>VLOOKUP(A58,'[2]Parts List '!$A$3:$I$178,8,FALSE)</f>
        <v>17-4PH</v>
      </c>
      <c r="J58" s="79" t="str">
        <f>VLOOKUP(A58,'[2]Parts List '!$A$3:$I$178,9,FALSE)</f>
        <v>AMS 5643 or AMS 5604 (H1150 HT Cond.)</v>
      </c>
      <c r="K58" s="79"/>
      <c r="L58" s="16" t="s">
        <v>330</v>
      </c>
      <c r="M58" s="17">
        <v>134.69999999999999</v>
      </c>
      <c r="N58" s="16" t="s">
        <v>302</v>
      </c>
      <c r="O58" s="122">
        <f>Q58/100</f>
        <v>0.4</v>
      </c>
      <c r="P58" s="122">
        <f>R58/100</f>
        <v>0.5</v>
      </c>
      <c r="Q58" s="44">
        <v>40</v>
      </c>
      <c r="R58" s="15">
        <v>50</v>
      </c>
      <c r="S58" s="96">
        <v>96</v>
      </c>
      <c r="T58" s="95">
        <f t="shared" si="0"/>
        <v>91.2</v>
      </c>
      <c r="U58" s="14">
        <v>0.05</v>
      </c>
      <c r="V58" s="21" t="s">
        <v>433</v>
      </c>
      <c r="W58" s="13"/>
      <c r="X58" s="8"/>
      <c r="Y58" s="20"/>
      <c r="Z58" s="20"/>
      <c r="AA58" s="34" t="s">
        <v>469</v>
      </c>
      <c r="AB58" s="35">
        <v>0.5</v>
      </c>
      <c r="AC58" s="49" t="s">
        <v>549</v>
      </c>
      <c r="AD58" s="11"/>
      <c r="AE58" s="16" t="s">
        <v>452</v>
      </c>
      <c r="AF58" s="135">
        <v>110</v>
      </c>
      <c r="AG58" s="135">
        <f>S58*O58</f>
        <v>38.400000000000006</v>
      </c>
      <c r="AH58" s="139">
        <f>AG58*AF58</f>
        <v>4224.0000000000009</v>
      </c>
      <c r="AI58" s="138">
        <f>S58*P58</f>
        <v>48</v>
      </c>
      <c r="AJ58" s="138">
        <f>AI58*AF58</f>
        <v>5280</v>
      </c>
    </row>
    <row r="59" spans="1:36" ht="30" x14ac:dyDescent="0.25">
      <c r="A59" s="15">
        <v>26</v>
      </c>
      <c r="B59" s="16" t="s">
        <v>115</v>
      </c>
      <c r="C59" s="89">
        <f>VLOOKUP(A59,[1]Sheet1!$A$2:$O$343,15,FALSE)</f>
        <v>1</v>
      </c>
      <c r="D59" s="16" t="s">
        <v>116</v>
      </c>
      <c r="E59" s="16" t="s">
        <v>351</v>
      </c>
      <c r="F59" s="79">
        <f>VLOOKUP(A59,'[2]Parts List '!$A$3:$I$178,5,)</f>
        <v>0.51</v>
      </c>
      <c r="G59" s="79">
        <f>VLOOKUP(A59,'[2]Parts List '!$A$3:$I$178,6,FALSE)</f>
        <v>20.853000000000002</v>
      </c>
      <c r="H59" s="79">
        <f>VLOOKUP(A59,'[2]Parts List '!$A$3:$I$178,7,FALSE)</f>
        <v>21.863</v>
      </c>
      <c r="I59" s="79" t="str">
        <f>VLOOKUP(A59,'[2]Parts List '!$A$3:$I$178,8,FALSE)</f>
        <v>Ti 6-4</v>
      </c>
      <c r="J59" s="79" t="str">
        <f>VLOOKUP(A59,'[2]Parts List '!$A$3:$I$178,9,FALSE)</f>
        <v>AMS 4911 or AMS 4928</v>
      </c>
      <c r="K59" s="79"/>
      <c r="L59" s="16" t="s">
        <v>300</v>
      </c>
      <c r="M59" s="17">
        <v>314.86</v>
      </c>
      <c r="N59" s="16" t="s">
        <v>301</v>
      </c>
      <c r="O59" s="16"/>
      <c r="P59" s="16"/>
      <c r="Q59" s="44">
        <v>60</v>
      </c>
      <c r="R59" s="15">
        <v>50</v>
      </c>
      <c r="S59" s="96">
        <v>236</v>
      </c>
      <c r="T59" s="95">
        <f t="shared" si="0"/>
        <v>224.2</v>
      </c>
      <c r="U59" s="14">
        <v>0.05</v>
      </c>
      <c r="V59" s="21" t="s">
        <v>435</v>
      </c>
      <c r="W59" s="13"/>
      <c r="X59" s="8"/>
      <c r="Y59" s="20"/>
      <c r="Z59" s="20"/>
      <c r="AA59" s="34" t="s">
        <v>470</v>
      </c>
      <c r="AB59" s="35">
        <v>0.5</v>
      </c>
      <c r="AC59" s="49" t="s">
        <v>542</v>
      </c>
      <c r="AD59" s="11"/>
      <c r="AE59" s="16" t="s">
        <v>453</v>
      </c>
      <c r="AF59" s="135"/>
      <c r="AG59" s="135"/>
      <c r="AH59" s="139"/>
      <c r="AI59" s="135"/>
      <c r="AJ59" s="135"/>
    </row>
    <row r="60" spans="1:36" ht="60" x14ac:dyDescent="0.25">
      <c r="A60" s="15">
        <v>35</v>
      </c>
      <c r="B60" s="16" t="s">
        <v>131</v>
      </c>
      <c r="C60" s="89">
        <f>VLOOKUP(A60,[1]Sheet1!$A$2:$O$343,15,FALSE)</f>
        <v>1</v>
      </c>
      <c r="D60" s="16" t="s">
        <v>132</v>
      </c>
      <c r="E60" s="16" t="s">
        <v>355</v>
      </c>
      <c r="F60" s="79">
        <f>VLOOKUP(A60,'[2]Parts List '!$A$3:$I$178,5,)</f>
        <v>0.48</v>
      </c>
      <c r="G60" s="79">
        <f>VLOOKUP(A60,'[2]Parts List '!$A$3:$I$178,6,FALSE)</f>
        <v>20.631</v>
      </c>
      <c r="H60" s="79">
        <f>VLOOKUP(A60,'[2]Parts List '!$A$3:$I$178,7,FALSE)</f>
        <v>21.721</v>
      </c>
      <c r="I60" s="79" t="str">
        <f>VLOOKUP(A60,'[2]Parts List '!$A$3:$I$178,8,FALSE)</f>
        <v>17-4PH</v>
      </c>
      <c r="J60" s="79" t="str">
        <f>VLOOKUP(A60,'[2]Parts List '!$A$3:$I$178,9,FALSE)</f>
        <v>AMS 5643 or AMS 5604 (H1150 HT Cond.)</v>
      </c>
      <c r="K60" s="79"/>
      <c r="L60" s="16" t="s">
        <v>330</v>
      </c>
      <c r="M60" s="17">
        <v>135.9</v>
      </c>
      <c r="N60" s="16" t="s">
        <v>302</v>
      </c>
      <c r="O60" s="122">
        <f>Q60/100</f>
        <v>0.4</v>
      </c>
      <c r="P60" s="122">
        <f>R60/100</f>
        <v>0.5</v>
      </c>
      <c r="Q60" s="44">
        <v>40</v>
      </c>
      <c r="R60" s="15">
        <v>50</v>
      </c>
      <c r="S60" s="96">
        <v>97</v>
      </c>
      <c r="T60" s="95">
        <f t="shared" si="0"/>
        <v>92.15</v>
      </c>
      <c r="U60" s="14">
        <v>0.05</v>
      </c>
      <c r="V60" s="21" t="s">
        <v>433</v>
      </c>
      <c r="W60" s="13"/>
      <c r="X60" s="8"/>
      <c r="Y60" s="20"/>
      <c r="Z60" s="20"/>
      <c r="AA60" s="34" t="s">
        <v>469</v>
      </c>
      <c r="AB60" s="35">
        <v>0.5</v>
      </c>
      <c r="AC60" s="49" t="s">
        <v>549</v>
      </c>
      <c r="AD60" s="11"/>
      <c r="AE60" s="16" t="s">
        <v>452</v>
      </c>
      <c r="AF60" s="135">
        <v>110</v>
      </c>
      <c r="AG60" s="135">
        <f>S60*O60</f>
        <v>38.800000000000004</v>
      </c>
      <c r="AH60" s="139">
        <f>AG60*AF60</f>
        <v>4268.0000000000009</v>
      </c>
      <c r="AI60" s="138">
        <f>S60*P60</f>
        <v>48.5</v>
      </c>
      <c r="AJ60" s="138">
        <f>AI60*AF60</f>
        <v>5335</v>
      </c>
    </row>
    <row r="61" spans="1:36" ht="30" x14ac:dyDescent="0.25">
      <c r="A61" s="15">
        <v>27</v>
      </c>
      <c r="B61" s="16" t="s">
        <v>117</v>
      </c>
      <c r="C61" s="89">
        <f>VLOOKUP(A61,[1]Sheet1!$A$2:$O$343,15,FALSE)</f>
        <v>1</v>
      </c>
      <c r="D61" s="16" t="s">
        <v>118</v>
      </c>
      <c r="E61" s="16" t="s">
        <v>352</v>
      </c>
      <c r="F61" s="79">
        <f>VLOOKUP(A61,'[2]Parts List '!$A$3:$I$178,5,)</f>
        <v>0.51</v>
      </c>
      <c r="G61" s="79">
        <f>VLOOKUP(A61,'[2]Parts List '!$A$3:$I$178,6,FALSE)</f>
        <v>20.115000000000002</v>
      </c>
      <c r="H61" s="79">
        <f>VLOOKUP(A61,'[2]Parts List '!$A$3:$I$178,7,FALSE)</f>
        <v>21.125</v>
      </c>
      <c r="I61" s="79" t="str">
        <f>VLOOKUP(A61,'[2]Parts List '!$A$3:$I$178,8,FALSE)</f>
        <v>Ti 6-4</v>
      </c>
      <c r="J61" s="79" t="str">
        <f>VLOOKUP(A61,'[2]Parts List '!$A$3:$I$178,9,FALSE)</f>
        <v>AMS 4911 or AMS 4928</v>
      </c>
      <c r="K61" s="79"/>
      <c r="L61" s="16" t="s">
        <v>300</v>
      </c>
      <c r="M61" s="17">
        <v>325.29000000000002</v>
      </c>
      <c r="N61" s="16" t="s">
        <v>301</v>
      </c>
      <c r="O61" s="16"/>
      <c r="P61" s="16"/>
      <c r="Q61" s="44">
        <v>60</v>
      </c>
      <c r="R61" s="15">
        <v>50</v>
      </c>
      <c r="S61" s="96">
        <v>230</v>
      </c>
      <c r="T61" s="95">
        <f t="shared" si="0"/>
        <v>218.5</v>
      </c>
      <c r="U61" s="14">
        <v>0.05</v>
      </c>
      <c r="V61" s="21" t="s">
        <v>435</v>
      </c>
      <c r="W61" s="13"/>
      <c r="X61" s="8"/>
      <c r="Y61" s="20"/>
      <c r="Z61" s="20"/>
      <c r="AA61" s="34" t="s">
        <v>470</v>
      </c>
      <c r="AB61" s="35">
        <v>0.5</v>
      </c>
      <c r="AC61" s="49" t="s">
        <v>542</v>
      </c>
      <c r="AD61" s="11"/>
      <c r="AE61" s="16" t="s">
        <v>453</v>
      </c>
      <c r="AF61" s="135"/>
      <c r="AG61" s="135"/>
      <c r="AH61" s="139"/>
      <c r="AI61" s="135"/>
      <c r="AJ61" s="135"/>
    </row>
    <row r="62" spans="1:36" ht="60" x14ac:dyDescent="0.25">
      <c r="A62" s="15">
        <v>39</v>
      </c>
      <c r="B62" s="16" t="s">
        <v>139</v>
      </c>
      <c r="C62" s="89">
        <f>VLOOKUP(A62,[1]Sheet1!$A$2:$O$343,15,FALSE)</f>
        <v>1</v>
      </c>
      <c r="D62" s="16" t="s">
        <v>140</v>
      </c>
      <c r="E62" s="16" t="s">
        <v>357</v>
      </c>
      <c r="F62" s="79">
        <f>VLOOKUP(A62,'[2]Parts List '!$A$3:$I$178,5,)</f>
        <v>0.48</v>
      </c>
      <c r="G62" s="79">
        <f>VLOOKUP(A62,'[2]Parts List '!$A$3:$I$178,6,FALSE)</f>
        <v>20.631</v>
      </c>
      <c r="H62" s="79">
        <f>VLOOKUP(A62,'[2]Parts List '!$A$3:$I$178,7,FALSE)</f>
        <v>21.721</v>
      </c>
      <c r="I62" s="79" t="str">
        <f>VLOOKUP(A62,'[2]Parts List '!$A$3:$I$178,8,FALSE)</f>
        <v>17-4PH</v>
      </c>
      <c r="J62" s="79" t="str">
        <f>VLOOKUP(A62,'[2]Parts List '!$A$3:$I$178,9,FALSE)</f>
        <v>AMS 5643 or AMS 5604 (H1150 HT Cond.)</v>
      </c>
      <c r="K62" s="79"/>
      <c r="L62" s="16" t="s">
        <v>300</v>
      </c>
      <c r="M62" s="17">
        <v>135.9</v>
      </c>
      <c r="N62" s="16" t="s">
        <v>302</v>
      </c>
      <c r="O62" s="122">
        <f>Q62/100</f>
        <v>0.4</v>
      </c>
      <c r="P62" s="122">
        <f>R62/100</f>
        <v>0.5</v>
      </c>
      <c r="Q62" s="44">
        <v>40</v>
      </c>
      <c r="R62" s="15">
        <v>50</v>
      </c>
      <c r="S62" s="96">
        <v>97</v>
      </c>
      <c r="T62" s="95">
        <f t="shared" si="0"/>
        <v>92.15</v>
      </c>
      <c r="U62" s="14">
        <v>0.05</v>
      </c>
      <c r="V62" s="21" t="s">
        <v>433</v>
      </c>
      <c r="W62" s="13"/>
      <c r="X62" s="8"/>
      <c r="Y62" s="20"/>
      <c r="Z62" s="20"/>
      <c r="AA62" s="34" t="s">
        <v>469</v>
      </c>
      <c r="AB62" s="35">
        <v>0.5</v>
      </c>
      <c r="AC62" s="49" t="s">
        <v>549</v>
      </c>
      <c r="AD62" s="11"/>
      <c r="AE62" s="16" t="s">
        <v>452</v>
      </c>
      <c r="AF62" s="135">
        <v>110</v>
      </c>
      <c r="AG62" s="135">
        <f>S62*O62</f>
        <v>38.800000000000004</v>
      </c>
      <c r="AH62" s="139">
        <f>AG62*AF62</f>
        <v>4268.0000000000009</v>
      </c>
      <c r="AI62" s="138">
        <f>S62*P62</f>
        <v>48.5</v>
      </c>
      <c r="AJ62" s="138">
        <f>AI62*AF62</f>
        <v>5335</v>
      </c>
    </row>
    <row r="63" spans="1:36" ht="30" x14ac:dyDescent="0.25">
      <c r="A63" s="15">
        <v>28</v>
      </c>
      <c r="B63" s="16" t="s">
        <v>119</v>
      </c>
      <c r="C63" s="89">
        <f>VLOOKUP(A63,[1]Sheet1!$A$2:$O$343,15,FALSE)</f>
        <v>1</v>
      </c>
      <c r="D63" s="16" t="s">
        <v>120</v>
      </c>
      <c r="E63" s="16" t="s">
        <v>353</v>
      </c>
      <c r="F63" s="79">
        <f>VLOOKUP(A63,'[2]Parts List '!$A$3:$I$178,5,)</f>
        <v>0.51</v>
      </c>
      <c r="G63" s="79">
        <f>VLOOKUP(A63,'[2]Parts List '!$A$3:$I$178,6,FALSE)</f>
        <v>19.755000000000003</v>
      </c>
      <c r="H63" s="79">
        <f>VLOOKUP(A63,'[2]Parts List '!$A$3:$I$178,7,FALSE)</f>
        <v>20.765000000000001</v>
      </c>
      <c r="I63" s="79" t="str">
        <f>VLOOKUP(A63,'[2]Parts List '!$A$3:$I$178,8,FALSE)</f>
        <v>Ti 6-4</v>
      </c>
      <c r="J63" s="79" t="str">
        <f>VLOOKUP(A63,'[2]Parts List '!$A$3:$I$178,9,FALSE)</f>
        <v>AMS 4911 or AMS 4928</v>
      </c>
      <c r="K63" s="79"/>
      <c r="L63" s="16" t="s">
        <v>300</v>
      </c>
      <c r="M63" s="17">
        <v>304</v>
      </c>
      <c r="N63" s="16" t="s">
        <v>301</v>
      </c>
      <c r="O63" s="16"/>
      <c r="P63" s="16"/>
      <c r="Q63" s="44">
        <v>60</v>
      </c>
      <c r="R63" s="15">
        <v>50</v>
      </c>
      <c r="S63" s="96">
        <v>230</v>
      </c>
      <c r="T63" s="95">
        <f t="shared" si="0"/>
        <v>218.5</v>
      </c>
      <c r="U63" s="14">
        <v>0.05</v>
      </c>
      <c r="V63" s="21" t="s">
        <v>435</v>
      </c>
      <c r="W63" s="13"/>
      <c r="X63" s="8"/>
      <c r="Y63" s="20"/>
      <c r="Z63" s="20"/>
      <c r="AA63" s="34" t="s">
        <v>470</v>
      </c>
      <c r="AB63" s="35">
        <v>0.5</v>
      </c>
      <c r="AC63" s="49" t="s">
        <v>542</v>
      </c>
      <c r="AD63" s="11"/>
      <c r="AE63" s="16" t="s">
        <v>453</v>
      </c>
      <c r="AF63" s="135"/>
      <c r="AG63" s="135"/>
      <c r="AH63" s="139"/>
      <c r="AI63" s="135"/>
      <c r="AJ63" s="135"/>
    </row>
    <row r="64" spans="1:36" ht="60" x14ac:dyDescent="0.25">
      <c r="A64" s="15">
        <v>38</v>
      </c>
      <c r="B64" s="16" t="s">
        <v>137</v>
      </c>
      <c r="C64" s="89">
        <f>VLOOKUP(A64,[1]Sheet1!$A$2:$O$343,15,FALSE)</f>
        <v>1</v>
      </c>
      <c r="D64" s="16" t="s">
        <v>138</v>
      </c>
      <c r="E64" s="16" t="s">
        <v>357</v>
      </c>
      <c r="F64" s="79">
        <f>VLOOKUP(A64,'[2]Parts List '!$A$3:$I$178,5,)</f>
        <v>0.48</v>
      </c>
      <c r="G64" s="79">
        <f>VLOOKUP(A64,'[2]Parts List '!$A$3:$I$178,6,FALSE)</f>
        <v>21.429000000000002</v>
      </c>
      <c r="H64" s="79">
        <f>VLOOKUP(A64,'[2]Parts List '!$A$3:$I$178,7,FALSE)</f>
        <v>22.478999999999999</v>
      </c>
      <c r="I64" s="79" t="str">
        <f>VLOOKUP(A64,'[2]Parts List '!$A$3:$I$178,8,FALSE)</f>
        <v>17-4PH</v>
      </c>
      <c r="J64" s="79" t="str">
        <f>VLOOKUP(A64,'[2]Parts List '!$A$3:$I$178,9,FALSE)</f>
        <v>AMS 5643 or AMS 5604 (H1150 HT Cond.)</v>
      </c>
      <c r="K64" s="79"/>
      <c r="L64" s="16" t="s">
        <v>300</v>
      </c>
      <c r="M64" s="17">
        <v>143.19999999999999</v>
      </c>
      <c r="N64" s="16" t="s">
        <v>302</v>
      </c>
      <c r="O64" s="122">
        <f>Q64/100</f>
        <v>0.4</v>
      </c>
      <c r="P64" s="122">
        <f>R64/100</f>
        <v>0.5</v>
      </c>
      <c r="Q64" s="44">
        <v>40</v>
      </c>
      <c r="R64" s="15">
        <v>50</v>
      </c>
      <c r="S64" s="96">
        <v>98</v>
      </c>
      <c r="T64" s="95">
        <f t="shared" si="0"/>
        <v>93.1</v>
      </c>
      <c r="U64" s="14">
        <v>0.05</v>
      </c>
      <c r="V64" s="21" t="s">
        <v>433</v>
      </c>
      <c r="W64" s="13"/>
      <c r="X64" s="8"/>
      <c r="Y64" s="20"/>
      <c r="Z64" s="20"/>
      <c r="AA64" s="34" t="s">
        <v>469</v>
      </c>
      <c r="AB64" s="35">
        <v>0.5</v>
      </c>
      <c r="AC64" s="49" t="s">
        <v>549</v>
      </c>
      <c r="AD64" s="11"/>
      <c r="AE64" s="16" t="s">
        <v>452</v>
      </c>
      <c r="AF64" s="135">
        <v>110</v>
      </c>
      <c r="AG64" s="135">
        <f>S64*O64</f>
        <v>39.200000000000003</v>
      </c>
      <c r="AH64" s="139">
        <f>AG64*AF64</f>
        <v>4312</v>
      </c>
      <c r="AI64" s="138">
        <f>S64*P64</f>
        <v>49</v>
      </c>
      <c r="AJ64" s="138">
        <f>AI64*AF64</f>
        <v>5390</v>
      </c>
    </row>
    <row r="65" spans="1:36" ht="60" x14ac:dyDescent="0.25">
      <c r="A65" s="15">
        <v>134</v>
      </c>
      <c r="B65" s="16" t="s">
        <v>243</v>
      </c>
      <c r="C65" s="89">
        <f>VLOOKUP(A65,[1]Sheet1!$A$2:$O$343,15,FALSE)</f>
        <v>2</v>
      </c>
      <c r="D65" s="16" t="s">
        <v>244</v>
      </c>
      <c r="E65" s="16" t="s">
        <v>399</v>
      </c>
      <c r="F65" s="79">
        <f>VLOOKUP(A65,'[2]Parts List '!$A$3:$I$178,5,)</f>
        <v>1.046</v>
      </c>
      <c r="G65" s="79">
        <f>VLOOKUP(A65,'[2]Parts List '!$A$3:$I$178,6,FALSE)</f>
        <v>14.045</v>
      </c>
      <c r="H65" s="79">
        <f>VLOOKUP(A65,'[2]Parts List '!$A$3:$I$178,7,FALSE)</f>
        <v>15.0063</v>
      </c>
      <c r="I65" s="79" t="str">
        <f>VLOOKUP(A65,'[2]Parts List '!$A$3:$I$178,8,FALSE)</f>
        <v>17-4 PH</v>
      </c>
      <c r="J65" s="79" t="str">
        <f>VLOOKUP(A65,'[2]Parts List '!$A$3:$I$178,9,FALSE)</f>
        <v>AMS 5643
or AMS 5604</v>
      </c>
      <c r="K65" s="79"/>
      <c r="L65" s="16" t="s">
        <v>396</v>
      </c>
      <c r="M65" s="17">
        <v>222.2</v>
      </c>
      <c r="N65" s="16" t="s">
        <v>302</v>
      </c>
      <c r="O65" s="122">
        <f>Q65/100</f>
        <v>0.7</v>
      </c>
      <c r="P65" s="122">
        <f>R65/100</f>
        <v>0.5</v>
      </c>
      <c r="Q65" s="44">
        <v>70</v>
      </c>
      <c r="R65" s="15">
        <v>50</v>
      </c>
      <c r="S65" s="96">
        <v>102</v>
      </c>
      <c r="T65" s="95">
        <f t="shared" si="0"/>
        <v>96.9</v>
      </c>
      <c r="U65" s="14">
        <v>0.05</v>
      </c>
      <c r="V65" s="21" t="s">
        <v>433</v>
      </c>
      <c r="W65" s="13"/>
      <c r="X65" s="8"/>
      <c r="Y65" s="20"/>
      <c r="Z65" s="20"/>
      <c r="AA65" s="34" t="s">
        <v>471</v>
      </c>
      <c r="AB65" s="35">
        <v>0.5</v>
      </c>
      <c r="AC65" s="49" t="s">
        <v>542</v>
      </c>
      <c r="AD65" s="11"/>
      <c r="AE65" s="16" t="s">
        <v>453</v>
      </c>
      <c r="AF65" s="135">
        <v>40</v>
      </c>
      <c r="AG65" s="135">
        <f>S65*O65</f>
        <v>71.399999999999991</v>
      </c>
      <c r="AH65" s="139">
        <f>AG65*AF65</f>
        <v>2855.9999999999995</v>
      </c>
      <c r="AI65" s="138">
        <f>S65*P65</f>
        <v>51</v>
      </c>
      <c r="AJ65" s="138">
        <f>AI65*AF65</f>
        <v>2040</v>
      </c>
    </row>
    <row r="66" spans="1:36" ht="30" x14ac:dyDescent="0.25">
      <c r="A66" s="15">
        <v>29</v>
      </c>
      <c r="B66" s="16" t="s">
        <v>121</v>
      </c>
      <c r="C66" s="89">
        <f>VLOOKUP(A66,[1]Sheet1!$A$2:$O$343,15,FALSE)</f>
        <v>1</v>
      </c>
      <c r="D66" s="16" t="s">
        <v>122</v>
      </c>
      <c r="E66" s="16" t="s">
        <v>354</v>
      </c>
      <c r="F66" s="79">
        <f>VLOOKUP(A66,'[2]Parts List '!$A$3:$I$178,5,)</f>
        <v>0.51</v>
      </c>
      <c r="G66" s="79">
        <f>VLOOKUP(A66,'[2]Parts List '!$A$3:$I$178,6,FALSE)</f>
        <v>20.375</v>
      </c>
      <c r="H66" s="79">
        <f>VLOOKUP(A66,'[2]Parts List '!$A$3:$I$178,7,FALSE)</f>
        <v>21.384999999999998</v>
      </c>
      <c r="I66" s="79" t="str">
        <f>VLOOKUP(A66,'[2]Parts List '!$A$3:$I$178,8,FALSE)</f>
        <v>Ti 6-4</v>
      </c>
      <c r="J66" s="79" t="str">
        <f>VLOOKUP(A66,'[2]Parts List '!$A$3:$I$178,9,FALSE)</f>
        <v>AMS 4911 or AMS 4928</v>
      </c>
      <c r="K66" s="79"/>
      <c r="L66" s="16" t="s">
        <v>300</v>
      </c>
      <c r="M66" s="17">
        <v>312</v>
      </c>
      <c r="N66" s="16" t="s">
        <v>301</v>
      </c>
      <c r="O66" s="16"/>
      <c r="P66" s="16"/>
      <c r="Q66" s="44">
        <v>60</v>
      </c>
      <c r="R66" s="15">
        <v>50</v>
      </c>
      <c r="S66" s="96">
        <v>233</v>
      </c>
      <c r="T66" s="95">
        <f t="shared" ref="T66:T129" si="1">S66-(S66*U66)</f>
        <v>221.35</v>
      </c>
      <c r="U66" s="14">
        <v>0.05</v>
      </c>
      <c r="V66" s="21" t="s">
        <v>435</v>
      </c>
      <c r="W66" s="13"/>
      <c r="X66" s="8"/>
      <c r="Y66" s="20"/>
      <c r="Z66" s="20"/>
      <c r="AA66" s="34" t="s">
        <v>469</v>
      </c>
      <c r="AB66" s="35">
        <v>0.5</v>
      </c>
      <c r="AC66" s="49" t="s">
        <v>549</v>
      </c>
      <c r="AD66" s="11"/>
      <c r="AE66" s="16" t="s">
        <v>453</v>
      </c>
      <c r="AF66" s="135"/>
      <c r="AG66" s="135"/>
      <c r="AH66" s="139"/>
      <c r="AI66" s="135"/>
      <c r="AJ66" s="135"/>
    </row>
    <row r="67" spans="1:36" ht="30" x14ac:dyDescent="0.25">
      <c r="A67" s="15">
        <v>30</v>
      </c>
      <c r="B67" s="16" t="s">
        <v>512</v>
      </c>
      <c r="C67" s="89">
        <f>VLOOKUP(A67,[1]Sheet1!$A$2:$O$343,15,FALSE)</f>
        <v>1</v>
      </c>
      <c r="D67" s="16" t="s">
        <v>296</v>
      </c>
      <c r="E67" s="16" t="s">
        <v>351</v>
      </c>
      <c r="F67" s="79">
        <f>VLOOKUP(A67,'[2]Parts List '!$A$3:$I$178,5,)</f>
        <v>0.51</v>
      </c>
      <c r="G67" s="79">
        <f>VLOOKUP(A67,'[2]Parts List '!$A$3:$I$178,6,FALSE)</f>
        <v>20.853000000000002</v>
      </c>
      <c r="H67" s="79">
        <f>VLOOKUP(A67,'[2]Parts List '!$A$3:$I$178,7,FALSE)</f>
        <v>21.863</v>
      </c>
      <c r="I67" s="79" t="str">
        <f>VLOOKUP(A67,'[2]Parts List '!$A$3:$I$178,8,FALSE)</f>
        <v>Ti 6-4</v>
      </c>
      <c r="J67" s="79" t="str">
        <f>VLOOKUP(A67,'[2]Parts List '!$A$3:$I$178,9,FALSE)</f>
        <v>AMS 4911 or AMS 4928</v>
      </c>
      <c r="K67" s="79"/>
      <c r="L67" s="16" t="s">
        <v>300</v>
      </c>
      <c r="M67" s="17">
        <v>314.86</v>
      </c>
      <c r="N67" s="16" t="s">
        <v>301</v>
      </c>
      <c r="O67" s="16"/>
      <c r="P67" s="16"/>
      <c r="Q67" s="15">
        <v>60</v>
      </c>
      <c r="R67" s="15">
        <v>60</v>
      </c>
      <c r="S67" s="96">
        <v>237</v>
      </c>
      <c r="T67" s="95">
        <f t="shared" si="1"/>
        <v>225.15</v>
      </c>
      <c r="U67" s="14">
        <v>0.05</v>
      </c>
      <c r="V67" s="21" t="s">
        <v>435</v>
      </c>
      <c r="W67" s="13"/>
      <c r="X67" s="8"/>
      <c r="Y67" s="20"/>
      <c r="Z67" s="20"/>
      <c r="AA67" s="34" t="s">
        <v>469</v>
      </c>
      <c r="AB67" s="35">
        <v>0.5</v>
      </c>
      <c r="AC67" s="49" t="s">
        <v>631</v>
      </c>
      <c r="AD67" s="11"/>
      <c r="AE67" s="16" t="s">
        <v>453</v>
      </c>
      <c r="AF67" s="135"/>
      <c r="AG67" s="135"/>
      <c r="AH67" s="139"/>
      <c r="AI67" s="135"/>
      <c r="AJ67" s="135"/>
    </row>
    <row r="68" spans="1:36" ht="75" x14ac:dyDescent="0.25">
      <c r="A68" s="118">
        <v>17</v>
      </c>
      <c r="B68" s="119" t="s">
        <v>63</v>
      </c>
      <c r="C68" s="120">
        <f>VLOOKUP(A68,[1]Sheet1!$A$2:$O$343,15,FALSE)</f>
        <v>2</v>
      </c>
      <c r="D68" s="119" t="s">
        <v>64</v>
      </c>
      <c r="E68" s="119" t="s">
        <v>347</v>
      </c>
      <c r="F68" s="79">
        <f>VLOOKUP(A68,'[2]Parts List '!$A$3:$I$178,5,)</f>
        <v>1.046</v>
      </c>
      <c r="G68" s="79">
        <f>VLOOKUP(A68,'[2]Parts List '!$A$3:$I$178,6,FALSE)</f>
        <v>13.981</v>
      </c>
      <c r="H68" s="79">
        <f>VLOOKUP(A68,'[2]Parts List '!$A$3:$I$178,7,FALSE)</f>
        <v>15.129000000000001</v>
      </c>
      <c r="I68" s="121" t="str">
        <f>VLOOKUP(A68,'[2]Parts List '!$A$3:$I$178,8,FALSE)</f>
        <v>17-4PH</v>
      </c>
      <c r="J68" s="79" t="str">
        <f>VLOOKUP(A68,'[2]Parts List '!$A$3:$I$178,9,FALSE)</f>
        <v>AMS 5643 (H1150 HT Cond.) or AMS 5604 (H1150 HT Cond.)</v>
      </c>
      <c r="K68" s="79"/>
      <c r="L68" s="16" t="s">
        <v>298</v>
      </c>
      <c r="M68" s="17">
        <v>238.75</v>
      </c>
      <c r="N68" s="122" t="s">
        <v>302</v>
      </c>
      <c r="O68" s="122">
        <f>Q68/100</f>
        <v>0.7</v>
      </c>
      <c r="P68" s="122">
        <f>R68/100</f>
        <v>0.5</v>
      </c>
      <c r="Q68" s="44">
        <v>70</v>
      </c>
      <c r="R68" s="118">
        <v>50</v>
      </c>
      <c r="S68" s="123">
        <v>104</v>
      </c>
      <c r="T68" s="124">
        <f t="shared" si="1"/>
        <v>98.8</v>
      </c>
      <c r="U68" s="125">
        <v>0.05</v>
      </c>
      <c r="V68" s="126" t="s">
        <v>433</v>
      </c>
      <c r="W68" s="127"/>
      <c r="X68" s="128"/>
      <c r="Y68" s="129"/>
      <c r="Z68" s="129"/>
      <c r="AA68" s="130" t="s">
        <v>470</v>
      </c>
      <c r="AB68" s="35">
        <v>0.5</v>
      </c>
      <c r="AC68" s="49" t="s">
        <v>551</v>
      </c>
      <c r="AD68" s="11"/>
      <c r="AE68" s="16" t="s">
        <v>452</v>
      </c>
      <c r="AF68" s="135">
        <v>110</v>
      </c>
      <c r="AG68" s="135">
        <f>S68*O68</f>
        <v>72.8</v>
      </c>
      <c r="AH68" s="139">
        <f>AG68*AF68</f>
        <v>8008</v>
      </c>
      <c r="AI68" s="138">
        <f>S68*P68</f>
        <v>52</v>
      </c>
      <c r="AJ68" s="138">
        <f>AI68*AF68</f>
        <v>5720</v>
      </c>
    </row>
    <row r="69" spans="1:36" ht="30" x14ac:dyDescent="0.25">
      <c r="A69" s="15">
        <v>31</v>
      </c>
      <c r="B69" s="16" t="s">
        <v>123</v>
      </c>
      <c r="C69" s="89">
        <f>VLOOKUP(A69,[1]Sheet1!$A$2:$O$343,15,FALSE)</f>
        <v>1</v>
      </c>
      <c r="D69" s="16" t="s">
        <v>124</v>
      </c>
      <c r="E69" s="16" t="s">
        <v>352</v>
      </c>
      <c r="F69" s="79">
        <f>VLOOKUP(A69,'[2]Parts List '!$A$3:$I$178,5,)</f>
        <v>0.51</v>
      </c>
      <c r="G69" s="79">
        <f>VLOOKUP(A69,'[2]Parts List '!$A$3:$I$178,6,FALSE)</f>
        <v>20.115000000000002</v>
      </c>
      <c r="H69" s="79">
        <f>VLOOKUP(A69,'[2]Parts List '!$A$3:$I$178,7,FALSE)</f>
        <v>21.125</v>
      </c>
      <c r="I69" s="79" t="str">
        <f>VLOOKUP(A69,'[2]Parts List '!$A$3:$I$178,8,FALSE)</f>
        <v>Ti 6-4</v>
      </c>
      <c r="J69" s="79" t="str">
        <f>VLOOKUP(A69,'[2]Parts List '!$A$3:$I$178,9,FALSE)</f>
        <v>AMS 4911 or AMS 4928</v>
      </c>
      <c r="K69" s="79"/>
      <c r="L69" s="16" t="s">
        <v>300</v>
      </c>
      <c r="M69" s="17">
        <v>325.29000000000002</v>
      </c>
      <c r="N69" s="16" t="s">
        <v>301</v>
      </c>
      <c r="O69" s="16"/>
      <c r="P69" s="16"/>
      <c r="Q69" s="44">
        <v>60</v>
      </c>
      <c r="R69" s="15">
        <v>50</v>
      </c>
      <c r="S69" s="96">
        <v>230</v>
      </c>
      <c r="T69" s="95">
        <f t="shared" si="1"/>
        <v>218.5</v>
      </c>
      <c r="U69" s="14">
        <v>0.05</v>
      </c>
      <c r="V69" s="21" t="s">
        <v>435</v>
      </c>
      <c r="W69" s="13"/>
      <c r="X69" s="8"/>
      <c r="Y69" s="20"/>
      <c r="Z69" s="20"/>
      <c r="AA69" s="34" t="s">
        <v>470</v>
      </c>
      <c r="AB69" s="35">
        <v>0.5</v>
      </c>
      <c r="AC69" s="49" t="s">
        <v>542</v>
      </c>
      <c r="AD69" s="11"/>
      <c r="AE69" s="16" t="s">
        <v>453</v>
      </c>
      <c r="AF69" s="135"/>
      <c r="AG69" s="135"/>
      <c r="AH69" s="139"/>
      <c r="AI69" s="135"/>
      <c r="AJ69" s="135"/>
    </row>
    <row r="70" spans="1:36" s="30" customFormat="1" ht="75" x14ac:dyDescent="0.25">
      <c r="A70" s="118">
        <v>18</v>
      </c>
      <c r="B70" s="119" t="s">
        <v>65</v>
      </c>
      <c r="C70" s="120">
        <f>VLOOKUP(A70,[1]Sheet1!$A$2:$O$343,15,FALSE)</f>
        <v>4</v>
      </c>
      <c r="D70" s="119" t="s">
        <v>66</v>
      </c>
      <c r="E70" s="119" t="s">
        <v>347</v>
      </c>
      <c r="F70" s="79">
        <f>VLOOKUP(A70,'[2]Parts List '!$A$3:$I$178,5,)</f>
        <v>1.046</v>
      </c>
      <c r="G70" s="79">
        <f>VLOOKUP(A70,'[2]Parts List '!$A$3:$I$178,6,FALSE)</f>
        <v>13.981</v>
      </c>
      <c r="H70" s="79">
        <f>VLOOKUP(A70,'[2]Parts List '!$A$3:$I$178,7,FALSE)</f>
        <v>15.129000000000001</v>
      </c>
      <c r="I70" s="121" t="str">
        <f>VLOOKUP(A70,'[2]Parts List '!$A$3:$I$178,8,FALSE)</f>
        <v>17-4PH</v>
      </c>
      <c r="J70" s="79" t="str">
        <f>VLOOKUP(A70,'[2]Parts List '!$A$3:$I$178,9,FALSE)</f>
        <v>AMS 5643 (H1150 HT Cond.) or AMS 5604 (H1150 HT Cond.)</v>
      </c>
      <c r="K70" s="79"/>
      <c r="L70" s="16" t="s">
        <v>298</v>
      </c>
      <c r="M70" s="17">
        <v>238.75</v>
      </c>
      <c r="N70" s="122" t="s">
        <v>302</v>
      </c>
      <c r="O70" s="122">
        <f>Q70/100</f>
        <v>0.7</v>
      </c>
      <c r="P70" s="122">
        <f>R70/100</f>
        <v>0.5</v>
      </c>
      <c r="Q70" s="44">
        <v>70</v>
      </c>
      <c r="R70" s="118">
        <v>50</v>
      </c>
      <c r="S70" s="123">
        <v>104</v>
      </c>
      <c r="T70" s="124">
        <f t="shared" si="1"/>
        <v>98.8</v>
      </c>
      <c r="U70" s="125">
        <v>0.05</v>
      </c>
      <c r="V70" s="126" t="s">
        <v>433</v>
      </c>
      <c r="W70" s="127"/>
      <c r="X70" s="128"/>
      <c r="Y70" s="129"/>
      <c r="Z70" s="129"/>
      <c r="AA70" s="130" t="s">
        <v>471</v>
      </c>
      <c r="AB70" s="35">
        <v>0.5</v>
      </c>
      <c r="AC70" s="49" t="s">
        <v>552</v>
      </c>
      <c r="AD70" s="11"/>
      <c r="AE70" s="16" t="s">
        <v>452</v>
      </c>
      <c r="AF70" s="135">
        <v>110</v>
      </c>
      <c r="AG70" s="135">
        <f>S70*O70</f>
        <v>72.8</v>
      </c>
      <c r="AH70" s="139">
        <f>AG70*AF70</f>
        <v>8008</v>
      </c>
      <c r="AI70" s="138">
        <f>S70*P70</f>
        <v>52</v>
      </c>
      <c r="AJ70" s="138">
        <f>AI70*AF70</f>
        <v>5720</v>
      </c>
    </row>
    <row r="71" spans="1:36" ht="30" x14ac:dyDescent="0.25">
      <c r="A71" s="15">
        <v>32</v>
      </c>
      <c r="B71" s="16" t="s">
        <v>125</v>
      </c>
      <c r="C71" s="89">
        <f>VLOOKUP(A71,[1]Sheet1!$A$2:$O$343,15,FALSE)</f>
        <v>1</v>
      </c>
      <c r="D71" s="16" t="s">
        <v>126</v>
      </c>
      <c r="E71" s="16" t="s">
        <v>353</v>
      </c>
      <c r="F71" s="79">
        <f>VLOOKUP(A71,'[2]Parts List '!$A$3:$I$178,5,)</f>
        <v>0.51</v>
      </c>
      <c r="G71" s="79">
        <f>VLOOKUP(A71,'[2]Parts List '!$A$3:$I$178,6,FALSE)</f>
        <v>19.755000000000003</v>
      </c>
      <c r="H71" s="79">
        <f>VLOOKUP(A71,'[2]Parts List '!$A$3:$I$178,7,FALSE)</f>
        <v>20.765000000000001</v>
      </c>
      <c r="I71" s="79" t="str">
        <f>VLOOKUP(A71,'[2]Parts List '!$A$3:$I$178,8,FALSE)</f>
        <v>Ti 6-4</v>
      </c>
      <c r="J71" s="79" t="str">
        <f>VLOOKUP(A71,'[2]Parts List '!$A$3:$I$178,9,FALSE)</f>
        <v>AMS 4911 or AMS 4928</v>
      </c>
      <c r="K71" s="79"/>
      <c r="L71" s="16" t="s">
        <v>330</v>
      </c>
      <c r="M71" s="17">
        <v>304</v>
      </c>
      <c r="N71" s="16" t="s">
        <v>301</v>
      </c>
      <c r="O71" s="16"/>
      <c r="P71" s="16"/>
      <c r="Q71" s="44">
        <v>60</v>
      </c>
      <c r="R71" s="15">
        <v>50</v>
      </c>
      <c r="S71" s="96">
        <v>230</v>
      </c>
      <c r="T71" s="95">
        <f t="shared" si="1"/>
        <v>218.5</v>
      </c>
      <c r="U71" s="14">
        <v>0.05</v>
      </c>
      <c r="V71" s="21" t="s">
        <v>435</v>
      </c>
      <c r="W71" s="13"/>
      <c r="X71" s="8"/>
      <c r="Y71" s="20"/>
      <c r="Z71" s="20"/>
      <c r="AA71" s="34" t="s">
        <v>470</v>
      </c>
      <c r="AB71" s="35">
        <v>0.5</v>
      </c>
      <c r="AC71" s="49" t="s">
        <v>542</v>
      </c>
      <c r="AD71" s="11"/>
      <c r="AE71" s="16" t="s">
        <v>453</v>
      </c>
      <c r="AF71" s="135"/>
      <c r="AG71" s="135"/>
      <c r="AH71" s="139"/>
      <c r="AI71" s="135"/>
      <c r="AJ71" s="135"/>
    </row>
    <row r="72" spans="1:36" ht="75" x14ac:dyDescent="0.25">
      <c r="A72" s="118">
        <v>19</v>
      </c>
      <c r="B72" s="119" t="s">
        <v>67</v>
      </c>
      <c r="C72" s="120">
        <f>VLOOKUP(A72,[1]Sheet1!$A$2:$O$343,15,FALSE)</f>
        <v>5</v>
      </c>
      <c r="D72" s="119" t="s">
        <v>68</v>
      </c>
      <c r="E72" s="119" t="s">
        <v>347</v>
      </c>
      <c r="F72" s="79">
        <f>VLOOKUP(A72,'[2]Parts List '!$A$3:$I$178,5,)</f>
        <v>1.046</v>
      </c>
      <c r="G72" s="79">
        <f>VLOOKUP(A72,'[2]Parts List '!$A$3:$I$178,6,FALSE)</f>
        <v>13.981</v>
      </c>
      <c r="H72" s="79">
        <f>VLOOKUP(A72,'[2]Parts List '!$A$3:$I$178,7,FALSE)</f>
        <v>15.129000000000001</v>
      </c>
      <c r="I72" s="121" t="str">
        <f>VLOOKUP(A72,'[2]Parts List '!$A$3:$I$178,8,FALSE)</f>
        <v>17-4PH</v>
      </c>
      <c r="J72" s="79" t="str">
        <f>VLOOKUP(A72,'[2]Parts List '!$A$3:$I$178,9,FALSE)</f>
        <v>AMS 5643 (H1150 HT Cond.) or AMS 5604 (H1150 HT Cond.)</v>
      </c>
      <c r="K72" s="79"/>
      <c r="L72" s="16" t="s">
        <v>298</v>
      </c>
      <c r="M72" s="17">
        <v>238.75</v>
      </c>
      <c r="N72" s="122" t="s">
        <v>302</v>
      </c>
      <c r="O72" s="122">
        <f>Q72/100</f>
        <v>0.7</v>
      </c>
      <c r="P72" s="122">
        <f>R72/100</f>
        <v>0.5</v>
      </c>
      <c r="Q72" s="44">
        <v>70</v>
      </c>
      <c r="R72" s="118">
        <v>50</v>
      </c>
      <c r="S72" s="123">
        <v>104</v>
      </c>
      <c r="T72" s="124">
        <f t="shared" si="1"/>
        <v>98.8</v>
      </c>
      <c r="U72" s="125">
        <v>0.05</v>
      </c>
      <c r="V72" s="126" t="s">
        <v>433</v>
      </c>
      <c r="W72" s="127"/>
      <c r="X72" s="128"/>
      <c r="Y72" s="129"/>
      <c r="Z72" s="129"/>
      <c r="AA72" s="130" t="s">
        <v>471</v>
      </c>
      <c r="AB72" s="35">
        <v>0.5</v>
      </c>
      <c r="AC72" s="49" t="s">
        <v>552</v>
      </c>
      <c r="AD72" s="11"/>
      <c r="AE72" s="16" t="s">
        <v>452</v>
      </c>
      <c r="AF72" s="135">
        <v>110</v>
      </c>
      <c r="AG72" s="135">
        <f>S72*O72</f>
        <v>72.8</v>
      </c>
      <c r="AH72" s="139">
        <f>AG72*AF72</f>
        <v>8008</v>
      </c>
      <c r="AI72" s="138">
        <f>S72*P72</f>
        <v>52</v>
      </c>
      <c r="AJ72" s="138">
        <f>AI72*AF72</f>
        <v>5720</v>
      </c>
    </row>
    <row r="73" spans="1:36" ht="30" x14ac:dyDescent="0.25">
      <c r="A73" s="15">
        <v>33</v>
      </c>
      <c r="B73" s="16" t="s">
        <v>127</v>
      </c>
      <c r="C73" s="89">
        <f>VLOOKUP(A73,[1]Sheet1!$A$2:$O$343,15,FALSE)</f>
        <v>1</v>
      </c>
      <c r="D73" s="16" t="s">
        <v>128</v>
      </c>
      <c r="E73" s="16" t="s">
        <v>354</v>
      </c>
      <c r="F73" s="79">
        <f>VLOOKUP(A73,'[2]Parts List '!$A$3:$I$178,5,)</f>
        <v>0.51</v>
      </c>
      <c r="G73" s="79">
        <f>VLOOKUP(A73,'[2]Parts List '!$A$3:$I$178,6,FALSE)</f>
        <v>20.375</v>
      </c>
      <c r="H73" s="79">
        <f>VLOOKUP(A73,'[2]Parts List '!$A$3:$I$178,7,FALSE)</f>
        <v>21.384999999999998</v>
      </c>
      <c r="I73" s="79" t="str">
        <f>VLOOKUP(A73,'[2]Parts List '!$A$3:$I$178,8,FALSE)</f>
        <v>Ti 6-4</v>
      </c>
      <c r="J73" s="79" t="str">
        <f>VLOOKUP(A73,'[2]Parts List '!$A$3:$I$178,9,FALSE)</f>
        <v>AMS 4911 or AMS 4928</v>
      </c>
      <c r="K73" s="79"/>
      <c r="L73" s="16" t="s">
        <v>300</v>
      </c>
      <c r="M73" s="17">
        <v>312</v>
      </c>
      <c r="N73" s="16" t="s">
        <v>301</v>
      </c>
      <c r="O73" s="16"/>
      <c r="P73" s="16"/>
      <c r="Q73" s="44">
        <v>60</v>
      </c>
      <c r="R73" s="15">
        <v>50</v>
      </c>
      <c r="S73" s="96">
        <v>233</v>
      </c>
      <c r="T73" s="95">
        <f t="shared" si="1"/>
        <v>221.35</v>
      </c>
      <c r="U73" s="14">
        <v>0.05</v>
      </c>
      <c r="V73" s="21" t="s">
        <v>435</v>
      </c>
      <c r="W73" s="13"/>
      <c r="X73" s="8"/>
      <c r="Y73" s="20"/>
      <c r="Z73" s="20"/>
      <c r="AA73" s="34" t="s">
        <v>470</v>
      </c>
      <c r="AB73" s="35">
        <v>0.5</v>
      </c>
      <c r="AC73" s="49" t="s">
        <v>542</v>
      </c>
      <c r="AD73" s="11"/>
      <c r="AE73" s="16" t="s">
        <v>453</v>
      </c>
      <c r="AF73" s="135"/>
      <c r="AG73" s="135"/>
      <c r="AH73" s="139"/>
      <c r="AI73" s="135"/>
      <c r="AJ73" s="135"/>
    </row>
    <row r="74" spans="1:36" ht="75" x14ac:dyDescent="0.25">
      <c r="A74" s="118">
        <v>20</v>
      </c>
      <c r="B74" s="119" t="s">
        <v>69</v>
      </c>
      <c r="C74" s="120">
        <f>VLOOKUP(A74,[1]Sheet1!$A$2:$O$343,15,FALSE)</f>
        <v>1</v>
      </c>
      <c r="D74" s="119" t="s">
        <v>70</v>
      </c>
      <c r="E74" s="119" t="s">
        <v>347</v>
      </c>
      <c r="F74" s="79">
        <f>VLOOKUP(A74,'[2]Parts List '!$A$3:$I$178,5,)</f>
        <v>1.046</v>
      </c>
      <c r="G74" s="79">
        <f>VLOOKUP(A74,'[2]Parts List '!$A$3:$I$178,6,FALSE)</f>
        <v>13.981</v>
      </c>
      <c r="H74" s="79">
        <f>VLOOKUP(A74,'[2]Parts List '!$A$3:$I$178,7,FALSE)</f>
        <v>15.129000000000001</v>
      </c>
      <c r="I74" s="121" t="str">
        <f>VLOOKUP(A74,'[2]Parts List '!$A$3:$I$178,8,FALSE)</f>
        <v>17-4PH</v>
      </c>
      <c r="J74" s="79" t="str">
        <f>VLOOKUP(A74,'[2]Parts List '!$A$3:$I$178,9,FALSE)</f>
        <v>AMS 5643 (H1150 HT Cond.) or AMS 5604 (H1150 HT Cond.)</v>
      </c>
      <c r="K74" s="79"/>
      <c r="L74" s="16" t="s">
        <v>298</v>
      </c>
      <c r="M74" s="17">
        <v>238.75</v>
      </c>
      <c r="N74" s="122" t="s">
        <v>302</v>
      </c>
      <c r="O74" s="122">
        <f>Q74/100</f>
        <v>0.7</v>
      </c>
      <c r="P74" s="122">
        <f>R74/100</f>
        <v>0.5</v>
      </c>
      <c r="Q74" s="44">
        <v>70</v>
      </c>
      <c r="R74" s="118">
        <v>50</v>
      </c>
      <c r="S74" s="123">
        <v>104</v>
      </c>
      <c r="T74" s="124">
        <f t="shared" si="1"/>
        <v>98.8</v>
      </c>
      <c r="U74" s="125">
        <v>0.05</v>
      </c>
      <c r="V74" s="126" t="s">
        <v>433</v>
      </c>
      <c r="W74" s="127"/>
      <c r="X74" s="128"/>
      <c r="Y74" s="129"/>
      <c r="Z74" s="129"/>
      <c r="AA74" s="130" t="s">
        <v>471</v>
      </c>
      <c r="AB74" s="35">
        <v>0.5</v>
      </c>
      <c r="AC74" s="49" t="s">
        <v>552</v>
      </c>
      <c r="AD74" s="11"/>
      <c r="AE74" s="16" t="s">
        <v>452</v>
      </c>
      <c r="AF74" s="135">
        <v>110</v>
      </c>
      <c r="AG74" s="135">
        <f>S74*O74</f>
        <v>72.8</v>
      </c>
      <c r="AH74" s="139">
        <f>AG74*AF74</f>
        <v>8008</v>
      </c>
      <c r="AI74" s="138">
        <f>S74*P74</f>
        <v>52</v>
      </c>
      <c r="AJ74" s="138">
        <f>AI74*AF74</f>
        <v>5720</v>
      </c>
    </row>
    <row r="75" spans="1:36" ht="60" x14ac:dyDescent="0.25">
      <c r="A75" s="15">
        <v>34</v>
      </c>
      <c r="B75" s="16" t="s">
        <v>129</v>
      </c>
      <c r="C75" s="89">
        <f>VLOOKUP(A75,[1]Sheet1!$A$2:$O$343,15,FALSE)</f>
        <v>1</v>
      </c>
      <c r="D75" s="16" t="s">
        <v>130</v>
      </c>
      <c r="E75" s="16" t="s">
        <v>355</v>
      </c>
      <c r="F75" s="79">
        <f>VLOOKUP(A75,'[2]Parts List '!$A$3:$I$178,5,)</f>
        <v>0.48</v>
      </c>
      <c r="G75" s="79">
        <f>VLOOKUP(A75,'[2]Parts List '!$A$3:$I$178,6,FALSE)</f>
        <v>21.429000000000002</v>
      </c>
      <c r="H75" s="79">
        <f>VLOOKUP(A75,'[2]Parts List '!$A$3:$I$178,7,FALSE)</f>
        <v>22.478999999999999</v>
      </c>
      <c r="I75" s="79" t="str">
        <f>VLOOKUP(A75,'[2]Parts List '!$A$3:$I$178,8,FALSE)</f>
        <v>17-4PH</v>
      </c>
      <c r="J75" s="79" t="str">
        <f>VLOOKUP(A75,'[2]Parts List '!$A$3:$I$178,9,FALSE)</f>
        <v>AMS 5643 or AMS 5604 (H1150 HT Cond.)</v>
      </c>
      <c r="K75" s="79"/>
      <c r="L75" s="16" t="s">
        <v>356</v>
      </c>
      <c r="M75" s="17">
        <v>143.19999999999999</v>
      </c>
      <c r="N75" s="16" t="s">
        <v>301</v>
      </c>
      <c r="O75" s="16"/>
      <c r="P75" s="16"/>
      <c r="Q75" s="44">
        <v>60</v>
      </c>
      <c r="R75" s="15">
        <v>50</v>
      </c>
      <c r="S75" s="96">
        <v>156</v>
      </c>
      <c r="T75" s="95">
        <f t="shared" si="1"/>
        <v>148.19999999999999</v>
      </c>
      <c r="U75" s="14">
        <v>0.05</v>
      </c>
      <c r="V75" s="21" t="s">
        <v>433</v>
      </c>
      <c r="W75" s="13"/>
      <c r="X75" s="8"/>
      <c r="Y75" s="20"/>
      <c r="Z75" s="20"/>
      <c r="AA75" s="34" t="s">
        <v>470</v>
      </c>
      <c r="AB75" s="35">
        <v>0.5</v>
      </c>
      <c r="AC75" s="49" t="s">
        <v>542</v>
      </c>
      <c r="AD75" s="11"/>
      <c r="AE75" s="16" t="s">
        <v>452</v>
      </c>
      <c r="AF75" s="135"/>
      <c r="AG75" s="135"/>
      <c r="AH75" s="139"/>
      <c r="AI75" s="135"/>
      <c r="AJ75" s="135"/>
    </row>
    <row r="76" spans="1:36" x14ac:dyDescent="0.25">
      <c r="A76" s="118">
        <v>5</v>
      </c>
      <c r="B76" s="119" t="s">
        <v>38</v>
      </c>
      <c r="C76" s="120">
        <f>VLOOKUP(A76,[1]Sheet1!$A$2:$O$343,15,FALSE)</f>
        <v>1</v>
      </c>
      <c r="D76" s="119" t="s">
        <v>39</v>
      </c>
      <c r="E76" s="119" t="s">
        <v>343</v>
      </c>
      <c r="F76" s="79">
        <f>VLOOKUP(A76,'[2]Parts List '!$A$3:$I$178,5,)</f>
        <v>2.81</v>
      </c>
      <c r="G76" s="79">
        <f>VLOOKUP(A76,'[2]Parts List '!$A$3:$I$178,6,FALSE)</f>
        <v>5.8369999999999997</v>
      </c>
      <c r="H76" s="79">
        <f>VLOOKUP(A76,'[2]Parts List '!$A$3:$I$178,7,FALSE)</f>
        <v>10.012</v>
      </c>
      <c r="I76" s="121" t="str">
        <f>VLOOKUP(A76,'[2]Parts List '!$A$3:$I$178,8,FALSE)</f>
        <v>Al</v>
      </c>
      <c r="J76" s="79" t="str">
        <f>VLOOKUP(A76,'[2]Parts List '!$A$3:$I$178,9,FALSE)</f>
        <v>AMS 4132</v>
      </c>
      <c r="K76" s="79"/>
      <c r="L76" s="16" t="s">
        <v>298</v>
      </c>
      <c r="M76" s="17">
        <v>317</v>
      </c>
      <c r="N76" s="122" t="s">
        <v>302</v>
      </c>
      <c r="O76" s="122">
        <f>Q76/100</f>
        <v>0.7</v>
      </c>
      <c r="P76" s="122">
        <f>R76/100</f>
        <v>0.5</v>
      </c>
      <c r="Q76" s="44">
        <v>70</v>
      </c>
      <c r="R76" s="118">
        <v>50</v>
      </c>
      <c r="S76" s="123">
        <v>108.41800000000001</v>
      </c>
      <c r="T76" s="124">
        <f t="shared" si="1"/>
        <v>102.9971</v>
      </c>
      <c r="U76" s="125">
        <v>0.05</v>
      </c>
      <c r="V76" s="126" t="s">
        <v>434</v>
      </c>
      <c r="W76" s="127"/>
      <c r="X76" s="128"/>
      <c r="Y76" s="129"/>
      <c r="Z76" s="129"/>
      <c r="AA76" s="130" t="s">
        <v>465</v>
      </c>
      <c r="AB76" s="35">
        <v>0.5</v>
      </c>
      <c r="AC76" s="49" t="s">
        <v>552</v>
      </c>
      <c r="AD76" s="11"/>
      <c r="AE76" s="16" t="s">
        <v>452</v>
      </c>
      <c r="AF76" s="135">
        <v>110</v>
      </c>
      <c r="AG76" s="135">
        <f>S76*O76</f>
        <v>75.892600000000002</v>
      </c>
      <c r="AH76" s="139">
        <f>AG76*AF76</f>
        <v>8348.1859999999997</v>
      </c>
      <c r="AI76" s="138">
        <f>S76*P76</f>
        <v>54.209000000000003</v>
      </c>
      <c r="AJ76" s="138">
        <f>AI76*AF76</f>
        <v>5962.9900000000007</v>
      </c>
    </row>
    <row r="77" spans="1:36" ht="60" x14ac:dyDescent="0.25">
      <c r="A77" s="15">
        <v>35</v>
      </c>
      <c r="B77" s="16" t="s">
        <v>131</v>
      </c>
      <c r="C77" s="89">
        <f>VLOOKUP(A77,[1]Sheet1!$A$2:$O$343,15,FALSE)</f>
        <v>1</v>
      </c>
      <c r="D77" s="16" t="s">
        <v>132</v>
      </c>
      <c r="E77" s="16" t="s">
        <v>355</v>
      </c>
      <c r="F77" s="79">
        <f>VLOOKUP(A77,'[2]Parts List '!$A$3:$I$178,5,)</f>
        <v>0.48</v>
      </c>
      <c r="G77" s="79">
        <f>VLOOKUP(A77,'[2]Parts List '!$A$3:$I$178,6,FALSE)</f>
        <v>20.631</v>
      </c>
      <c r="H77" s="79">
        <f>VLOOKUP(A77,'[2]Parts List '!$A$3:$I$178,7,FALSE)</f>
        <v>21.721</v>
      </c>
      <c r="I77" s="79" t="str">
        <f>VLOOKUP(A77,'[2]Parts List '!$A$3:$I$178,8,FALSE)</f>
        <v>17-4PH</v>
      </c>
      <c r="J77" s="79" t="str">
        <f>VLOOKUP(A77,'[2]Parts List '!$A$3:$I$178,9,FALSE)</f>
        <v>AMS 5643 or AMS 5604 (H1150 HT Cond.)</v>
      </c>
      <c r="K77" s="79"/>
      <c r="L77" s="16" t="s">
        <v>330</v>
      </c>
      <c r="M77" s="17">
        <v>135.9</v>
      </c>
      <c r="N77" s="16" t="s">
        <v>301</v>
      </c>
      <c r="O77" s="16"/>
      <c r="P77" s="16"/>
      <c r="Q77" s="44">
        <v>60</v>
      </c>
      <c r="R77" s="15">
        <v>50</v>
      </c>
      <c r="S77" s="96">
        <v>155</v>
      </c>
      <c r="T77" s="95">
        <f t="shared" si="1"/>
        <v>147.25</v>
      </c>
      <c r="U77" s="14">
        <v>0.05</v>
      </c>
      <c r="V77" s="21" t="s">
        <v>433</v>
      </c>
      <c r="W77" s="13"/>
      <c r="X77" s="8"/>
      <c r="Y77" s="20"/>
      <c r="Z77" s="20"/>
      <c r="AA77" s="34" t="s">
        <v>470</v>
      </c>
      <c r="AB77" s="35">
        <v>0.5</v>
      </c>
      <c r="AC77" s="49" t="s">
        <v>542</v>
      </c>
      <c r="AD77" s="11"/>
      <c r="AE77" s="16" t="s">
        <v>452</v>
      </c>
      <c r="AF77" s="135"/>
      <c r="AG77" s="135"/>
      <c r="AH77" s="139"/>
      <c r="AI77" s="135"/>
      <c r="AJ77" s="135"/>
    </row>
    <row r="78" spans="1:36" ht="45" x14ac:dyDescent="0.25">
      <c r="A78" s="118">
        <v>161</v>
      </c>
      <c r="B78" s="119" t="s">
        <v>107</v>
      </c>
      <c r="C78" s="120">
        <f>VLOOKUP(A78,[1]Sheet1!$A$2:$O$343,15,FALSE)</f>
        <v>1</v>
      </c>
      <c r="D78" s="119" t="s">
        <v>108</v>
      </c>
      <c r="E78" s="119" t="s">
        <v>416</v>
      </c>
      <c r="F78" s="79">
        <f>VLOOKUP(A78,'[2]Parts List '!$A$3:$I$178,5,)</f>
        <v>3.1739999999999999</v>
      </c>
      <c r="G78" s="79">
        <f>VLOOKUP(A78,'[2]Parts List '!$A$3:$I$178,6,FALSE)</f>
        <v>4.3419999999999996</v>
      </c>
      <c r="H78" s="79">
        <f>VLOOKUP(A78,'[2]Parts List '!$A$3:$I$178,7,FALSE)</f>
        <v>5.74</v>
      </c>
      <c r="I78" s="121" t="str">
        <f>VLOOKUP(A78,'[2]Parts List '!$A$3:$I$178,8,FALSE)</f>
        <v>410 Stainless</v>
      </c>
      <c r="J78" s="79" t="str">
        <f>VLOOKUP(A78,'[2]Parts List '!$A$3:$I$178,9,FALSE)</f>
        <v>AMS 5613</v>
      </c>
      <c r="K78" s="79"/>
      <c r="L78" s="16" t="s">
        <v>396</v>
      </c>
      <c r="M78" s="17">
        <v>139.93</v>
      </c>
      <c r="N78" s="122" t="s">
        <v>302</v>
      </c>
      <c r="O78" s="122">
        <f>Q78/100</f>
        <v>0</v>
      </c>
      <c r="P78" s="122">
        <f>R78/100</f>
        <v>0.5</v>
      </c>
      <c r="Q78" s="44">
        <v>0</v>
      </c>
      <c r="R78" s="118">
        <v>50</v>
      </c>
      <c r="S78" s="123">
        <v>110.471</v>
      </c>
      <c r="T78" s="124">
        <f t="shared" si="1"/>
        <v>104.94745</v>
      </c>
      <c r="U78" s="125">
        <v>0.05</v>
      </c>
      <c r="V78" s="126" t="s">
        <v>447</v>
      </c>
      <c r="W78" s="127"/>
      <c r="X78" s="128"/>
      <c r="Y78" s="129"/>
      <c r="Z78" s="129"/>
      <c r="AA78" s="130" t="s">
        <v>483</v>
      </c>
      <c r="AB78" s="35">
        <v>0.3</v>
      </c>
      <c r="AC78" s="49" t="s">
        <v>560</v>
      </c>
      <c r="AD78" s="11"/>
      <c r="AE78" s="16" t="s">
        <v>452</v>
      </c>
      <c r="AF78" s="135">
        <v>110</v>
      </c>
      <c r="AG78" s="135">
        <f>S78*O78</f>
        <v>0</v>
      </c>
      <c r="AH78" s="139">
        <f>AG78*AF78</f>
        <v>0</v>
      </c>
      <c r="AI78" s="138">
        <f>S78*P78</f>
        <v>55.235500000000002</v>
      </c>
      <c r="AJ78" s="138">
        <f>AI78*AF78</f>
        <v>6075.9050000000007</v>
      </c>
    </row>
    <row r="79" spans="1:36" ht="60" x14ac:dyDescent="0.25">
      <c r="A79" s="15">
        <v>36</v>
      </c>
      <c r="B79" s="16" t="s">
        <v>133</v>
      </c>
      <c r="C79" s="89">
        <f>VLOOKUP(A79,[1]Sheet1!$A$2:$O$343,15,FALSE)</f>
        <v>1</v>
      </c>
      <c r="D79" s="16" t="s">
        <v>134</v>
      </c>
      <c r="E79" s="16" t="s">
        <v>355</v>
      </c>
      <c r="F79" s="79">
        <f>VLOOKUP(A79,'[2]Parts List '!$A$3:$I$178,5,)</f>
        <v>0.48</v>
      </c>
      <c r="G79" s="79">
        <f>VLOOKUP(A79,'[2]Parts List '!$A$3:$I$178,6,FALSE)</f>
        <v>20.295000000000002</v>
      </c>
      <c r="H79" s="79">
        <f>VLOOKUP(A79,'[2]Parts List '!$A$3:$I$178,7,FALSE)</f>
        <v>21.344999999999999</v>
      </c>
      <c r="I79" s="79" t="str">
        <f>VLOOKUP(A79,'[2]Parts List '!$A$3:$I$178,8,FALSE)</f>
        <v>17-4PH</v>
      </c>
      <c r="J79" s="79" t="str">
        <f>VLOOKUP(A79,'[2]Parts List '!$A$3:$I$178,9,FALSE)</f>
        <v>AMS 5643 or AMS 5604 (H1150 HT Cond.)</v>
      </c>
      <c r="K79" s="79"/>
      <c r="L79" s="16" t="s">
        <v>330</v>
      </c>
      <c r="M79" s="17">
        <v>132.80000000000001</v>
      </c>
      <c r="N79" s="16" t="s">
        <v>301</v>
      </c>
      <c r="O79" s="16"/>
      <c r="P79" s="16"/>
      <c r="Q79" s="44">
        <v>60</v>
      </c>
      <c r="R79" s="15">
        <v>50</v>
      </c>
      <c r="S79" s="96">
        <v>140</v>
      </c>
      <c r="T79" s="95">
        <f t="shared" si="1"/>
        <v>133</v>
      </c>
      <c r="U79" s="14">
        <v>0.05</v>
      </c>
      <c r="V79" s="21" t="s">
        <v>433</v>
      </c>
      <c r="W79" s="13"/>
      <c r="X79" s="8"/>
      <c r="Y79" s="20"/>
      <c r="Z79" s="20"/>
      <c r="AA79" s="34" t="s">
        <v>470</v>
      </c>
      <c r="AB79" s="35">
        <v>0.5</v>
      </c>
      <c r="AC79" s="49" t="s">
        <v>542</v>
      </c>
      <c r="AD79" s="11"/>
      <c r="AE79" s="16" t="s">
        <v>452</v>
      </c>
      <c r="AF79" s="135"/>
      <c r="AG79" s="135"/>
      <c r="AH79" s="139"/>
      <c r="AI79" s="135"/>
      <c r="AJ79" s="135"/>
    </row>
    <row r="80" spans="1:36" ht="60" x14ac:dyDescent="0.25">
      <c r="A80" s="15">
        <v>113</v>
      </c>
      <c r="B80" s="16" t="s">
        <v>194</v>
      </c>
      <c r="C80" s="89" t="str">
        <f>VLOOKUP(A80,[1]Sheet1!$A$2:$O$343,15,FALSE)</f>
        <v>1</v>
      </c>
      <c r="D80" s="16" t="s">
        <v>195</v>
      </c>
      <c r="E80" s="16" t="s">
        <v>383</v>
      </c>
      <c r="F80" s="79">
        <f>VLOOKUP(A80,'[2]Parts List '!$A$3:$I$178,5,)</f>
        <v>1.665</v>
      </c>
      <c r="G80" s="79">
        <f>VLOOKUP(A80,'[2]Parts List '!$A$3:$I$178,6,FALSE)</f>
        <v>4.3600000000000003</v>
      </c>
      <c r="H80" s="79">
        <f>VLOOKUP(A80,'[2]Parts List '!$A$3:$I$178,7,FALSE)</f>
        <v>6.399</v>
      </c>
      <c r="I80" s="79" t="str">
        <f>VLOOKUP(A80,'[2]Parts List '!$A$3:$I$178,8,FALSE)</f>
        <v>15-5 PH</v>
      </c>
      <c r="J80" s="79" t="str">
        <f>VLOOKUP(A80,'[2]Parts List '!$A$3:$I$178,9,FALSE)</f>
        <v>AMS 5659</v>
      </c>
      <c r="K80" s="79"/>
      <c r="L80" s="16" t="s">
        <v>300</v>
      </c>
      <c r="M80" s="17">
        <v>187</v>
      </c>
      <c r="N80" s="16" t="s">
        <v>302</v>
      </c>
      <c r="O80" s="122">
        <f>Q80/100</f>
        <v>0.3</v>
      </c>
      <c r="P80" s="122">
        <f>R80/100</f>
        <v>0.3</v>
      </c>
      <c r="Q80" s="15">
        <v>30</v>
      </c>
      <c r="R80" s="15">
        <v>30</v>
      </c>
      <c r="S80" s="96">
        <v>125</v>
      </c>
      <c r="T80" s="95">
        <f t="shared" si="1"/>
        <v>118.75</v>
      </c>
      <c r="U80" s="14">
        <v>0.05</v>
      </c>
      <c r="V80" s="21" t="s">
        <v>437</v>
      </c>
      <c r="W80" s="13"/>
      <c r="X80" s="8"/>
      <c r="Y80" s="20"/>
      <c r="Z80" s="20"/>
      <c r="AA80" s="34" t="s">
        <v>462</v>
      </c>
      <c r="AB80" s="35">
        <v>0.3</v>
      </c>
      <c r="AC80" s="49" t="s">
        <v>644</v>
      </c>
      <c r="AD80" s="11"/>
      <c r="AE80" s="16" t="s">
        <v>453</v>
      </c>
      <c r="AF80" s="135">
        <v>40</v>
      </c>
      <c r="AG80" s="135">
        <f>S80*O80</f>
        <v>37.5</v>
      </c>
      <c r="AH80" s="139">
        <f>AG80*AF80</f>
        <v>1500</v>
      </c>
      <c r="AI80" s="138">
        <f>S80*P80</f>
        <v>37.5</v>
      </c>
      <c r="AJ80" s="138">
        <f>AI80*AF80</f>
        <v>1500</v>
      </c>
    </row>
    <row r="81" spans="1:37" ht="60" x14ac:dyDescent="0.25">
      <c r="A81" s="15">
        <v>37</v>
      </c>
      <c r="B81" s="16" t="s">
        <v>135</v>
      </c>
      <c r="C81" s="89">
        <f>VLOOKUP(A81,[1]Sheet1!$A$2:$O$343,15,FALSE)</f>
        <v>1</v>
      </c>
      <c r="D81" s="16" t="s">
        <v>136</v>
      </c>
      <c r="E81" s="16" t="s">
        <v>355</v>
      </c>
      <c r="F81" s="79">
        <f>VLOOKUP(A81,'[2]Parts List '!$A$3:$I$178,5,)</f>
        <v>0.48</v>
      </c>
      <c r="G81" s="79">
        <f>VLOOKUP(A81,'[2]Parts List '!$A$3:$I$178,6,FALSE)</f>
        <v>20.903000000000002</v>
      </c>
      <c r="H81" s="79">
        <f>VLOOKUP(A81,'[2]Parts List '!$A$3:$I$178,7,FALSE)</f>
        <v>21.952999999999999</v>
      </c>
      <c r="I81" s="79" t="str">
        <f>VLOOKUP(A81,'[2]Parts List '!$A$3:$I$178,8,FALSE)</f>
        <v>17-4PH</v>
      </c>
      <c r="J81" s="79" t="str">
        <f>VLOOKUP(A81,'[2]Parts List '!$A$3:$I$178,9,FALSE)</f>
        <v>AMS 5643 or AMS 5604 (H1150 HT Cond.)</v>
      </c>
      <c r="K81" s="79"/>
      <c r="L81" s="16" t="s">
        <v>300</v>
      </c>
      <c r="M81" s="17">
        <v>134</v>
      </c>
      <c r="N81" s="16" t="s">
        <v>301</v>
      </c>
      <c r="O81" s="16"/>
      <c r="P81" s="16"/>
      <c r="Q81" s="44">
        <v>60</v>
      </c>
      <c r="R81" s="15">
        <v>50</v>
      </c>
      <c r="S81" s="96">
        <v>143</v>
      </c>
      <c r="T81" s="95">
        <f t="shared" si="1"/>
        <v>135.85</v>
      </c>
      <c r="U81" s="14">
        <v>0.05</v>
      </c>
      <c r="V81" s="21" t="s">
        <v>433</v>
      </c>
      <c r="W81" s="13"/>
      <c r="X81" s="8"/>
      <c r="Y81" s="20"/>
      <c r="Z81" s="20"/>
      <c r="AA81" s="34" t="s">
        <v>470</v>
      </c>
      <c r="AB81" s="35">
        <v>0.5</v>
      </c>
      <c r="AC81" s="49" t="s">
        <v>542</v>
      </c>
      <c r="AD81" s="11"/>
      <c r="AE81" s="16" t="s">
        <v>452</v>
      </c>
      <c r="AF81" s="135"/>
      <c r="AG81" s="135"/>
      <c r="AH81" s="139"/>
      <c r="AI81" s="135"/>
      <c r="AJ81" s="135"/>
    </row>
    <row r="82" spans="1:37" ht="60" x14ac:dyDescent="0.25">
      <c r="A82" s="15">
        <v>136</v>
      </c>
      <c r="B82" s="16" t="s">
        <v>32</v>
      </c>
      <c r="C82" s="89" t="str">
        <f>VLOOKUP(A82,[1]Sheet1!$A$2:$O$343,15,FALSE)</f>
        <v>1</v>
      </c>
      <c r="D82" s="16" t="s">
        <v>33</v>
      </c>
      <c r="E82" s="16" t="s">
        <v>383</v>
      </c>
      <c r="F82" s="79">
        <f>VLOOKUP(A82,'[2]Parts List '!$A$3:$I$178,5,)</f>
        <v>1.659</v>
      </c>
      <c r="G82" s="79">
        <f>VLOOKUP(A82,'[2]Parts List '!$A$3:$I$178,6,FALSE)</f>
        <v>4.5510000000000002</v>
      </c>
      <c r="H82" s="79">
        <f>VLOOKUP(A82,'[2]Parts List '!$A$3:$I$178,7,FALSE)</f>
        <v>6.3390000000000004</v>
      </c>
      <c r="I82" s="79" t="str">
        <f>VLOOKUP(A82,'[2]Parts List '!$A$3:$I$178,8,FALSE)</f>
        <v>15-5 PH</v>
      </c>
      <c r="J82" s="79" t="str">
        <f>VLOOKUP(A82,'[2]Parts List '!$A$3:$I$178,9,FALSE)</f>
        <v>AMS 2759/4</v>
      </c>
      <c r="K82" s="79"/>
      <c r="L82" s="16" t="s">
        <v>401</v>
      </c>
      <c r="M82" s="17">
        <v>128</v>
      </c>
      <c r="N82" s="16" t="s">
        <v>302</v>
      </c>
      <c r="O82" s="122">
        <f>Q82/100</f>
        <v>0.2</v>
      </c>
      <c r="P82" s="122">
        <f>R82/100</f>
        <v>0.2</v>
      </c>
      <c r="Q82" s="15">
        <v>20</v>
      </c>
      <c r="R82" s="15">
        <v>20</v>
      </c>
      <c r="S82" s="96">
        <v>125</v>
      </c>
      <c r="T82" s="95">
        <f t="shared" si="1"/>
        <v>118.75</v>
      </c>
      <c r="U82" s="14">
        <v>0.05</v>
      </c>
      <c r="V82" s="21" t="s">
        <v>437</v>
      </c>
      <c r="W82" s="13"/>
      <c r="X82" s="8"/>
      <c r="Y82" s="20"/>
      <c r="Z82" s="20"/>
      <c r="AA82" s="34" t="s">
        <v>464</v>
      </c>
      <c r="AB82" s="35">
        <v>0.5</v>
      </c>
      <c r="AC82" s="49" t="s">
        <v>550</v>
      </c>
      <c r="AD82" s="11"/>
      <c r="AE82" s="16" t="s">
        <v>455</v>
      </c>
      <c r="AF82" s="135">
        <v>150</v>
      </c>
      <c r="AG82" s="135">
        <f>S82*O82</f>
        <v>25</v>
      </c>
      <c r="AH82" s="139">
        <f>AG82*AF82</f>
        <v>3750</v>
      </c>
      <c r="AI82" s="138">
        <f>S82*P82</f>
        <v>25</v>
      </c>
      <c r="AJ82" s="138">
        <f>AI82*AF82</f>
        <v>3750</v>
      </c>
    </row>
    <row r="83" spans="1:37" ht="60" x14ac:dyDescent="0.25">
      <c r="A83" s="15">
        <v>38</v>
      </c>
      <c r="B83" s="16" t="s">
        <v>137</v>
      </c>
      <c r="C83" s="89">
        <f>VLOOKUP(A83,[1]Sheet1!$A$2:$O$343,15,FALSE)</f>
        <v>1</v>
      </c>
      <c r="D83" s="16" t="s">
        <v>138</v>
      </c>
      <c r="E83" s="16" t="s">
        <v>357</v>
      </c>
      <c r="F83" s="79">
        <f>VLOOKUP(A83,'[2]Parts List '!$A$3:$I$178,5,)</f>
        <v>0.48</v>
      </c>
      <c r="G83" s="79">
        <f>VLOOKUP(A83,'[2]Parts List '!$A$3:$I$178,6,FALSE)</f>
        <v>21.429000000000002</v>
      </c>
      <c r="H83" s="79">
        <f>VLOOKUP(A83,'[2]Parts List '!$A$3:$I$178,7,FALSE)</f>
        <v>22.478999999999999</v>
      </c>
      <c r="I83" s="79" t="str">
        <f>VLOOKUP(A83,'[2]Parts List '!$A$3:$I$178,8,FALSE)</f>
        <v>17-4PH</v>
      </c>
      <c r="J83" s="79" t="str">
        <f>VLOOKUP(A83,'[2]Parts List '!$A$3:$I$178,9,FALSE)</f>
        <v>AMS 5643 or AMS 5604 (H1150 HT Cond.)</v>
      </c>
      <c r="K83" s="79"/>
      <c r="L83" s="16" t="s">
        <v>300</v>
      </c>
      <c r="M83" s="17">
        <v>143.19999999999999</v>
      </c>
      <c r="N83" s="16" t="s">
        <v>301</v>
      </c>
      <c r="O83" s="16"/>
      <c r="P83" s="16"/>
      <c r="Q83" s="44">
        <v>60</v>
      </c>
      <c r="R83" s="15">
        <v>50</v>
      </c>
      <c r="S83" s="96">
        <v>144</v>
      </c>
      <c r="T83" s="95">
        <f t="shared" si="1"/>
        <v>136.80000000000001</v>
      </c>
      <c r="U83" s="14">
        <v>0.05</v>
      </c>
      <c r="V83" s="21" t="s">
        <v>433</v>
      </c>
      <c r="W83" s="13"/>
      <c r="X83" s="8"/>
      <c r="Y83" s="20"/>
      <c r="Z83" s="20"/>
      <c r="AA83" s="34" t="s">
        <v>470</v>
      </c>
      <c r="AB83" s="35">
        <v>0.5</v>
      </c>
      <c r="AC83" s="49" t="s">
        <v>542</v>
      </c>
      <c r="AD83" s="11"/>
      <c r="AE83" s="16" t="s">
        <v>452</v>
      </c>
      <c r="AF83" s="135"/>
      <c r="AG83" s="135"/>
      <c r="AH83" s="139"/>
      <c r="AI83" s="135"/>
      <c r="AJ83" s="135"/>
    </row>
    <row r="84" spans="1:37" ht="45" x14ac:dyDescent="0.25">
      <c r="A84" s="15">
        <v>112</v>
      </c>
      <c r="B84" s="16" t="s">
        <v>190</v>
      </c>
      <c r="C84" s="89" t="str">
        <f>VLOOKUP(A84,[1]Sheet1!$A$2:$O$343,15,FALSE)</f>
        <v>1</v>
      </c>
      <c r="D84" s="16" t="s">
        <v>191</v>
      </c>
      <c r="E84" s="16" t="s">
        <v>382</v>
      </c>
      <c r="F84" s="79">
        <f>VLOOKUP(A84,'[2]Parts List '!$A$3:$I$178,5,)</f>
        <v>0.71</v>
      </c>
      <c r="G84" s="79">
        <f>VLOOKUP(A84,'[2]Parts List '!$A$3:$I$178,6,FALSE)</f>
        <v>3.9550000000000001</v>
      </c>
      <c r="H84" s="79">
        <f>VLOOKUP(A84,'[2]Parts List '!$A$3:$I$178,7,FALSE)</f>
        <v>4.2610000000000001</v>
      </c>
      <c r="I84" s="79" t="str">
        <f>VLOOKUP(A84,'[2]Parts List '!$A$3:$I$178,8,FALSE)</f>
        <v>IN750</v>
      </c>
      <c r="J84" s="79" t="str">
        <f>VLOOKUP(A84,'[2]Parts List '!$A$3:$I$178,9,FALSE)</f>
        <v>AMS 5670 OR AMS 5667</v>
      </c>
      <c r="K84" s="79"/>
      <c r="L84" s="16" t="s">
        <v>378</v>
      </c>
      <c r="M84" s="17">
        <v>100.71</v>
      </c>
      <c r="N84" s="16" t="s">
        <v>302</v>
      </c>
      <c r="O84" s="122">
        <f>Q84/100</f>
        <v>0.3</v>
      </c>
      <c r="P84" s="122">
        <f>R84/100</f>
        <v>0.3</v>
      </c>
      <c r="Q84" s="15">
        <v>30</v>
      </c>
      <c r="R84" s="15">
        <v>30</v>
      </c>
      <c r="S84" s="96">
        <v>180</v>
      </c>
      <c r="T84" s="95">
        <f t="shared" si="1"/>
        <v>171</v>
      </c>
      <c r="U84" s="14">
        <v>0.05</v>
      </c>
      <c r="V84" s="21" t="s">
        <v>438</v>
      </c>
      <c r="W84" s="13"/>
      <c r="X84" s="8"/>
      <c r="Y84" s="20"/>
      <c r="Z84" s="20"/>
      <c r="AA84" s="34" t="s">
        <v>481</v>
      </c>
      <c r="AB84" s="35">
        <v>0.45</v>
      </c>
      <c r="AC84" s="49" t="s">
        <v>606</v>
      </c>
      <c r="AD84" s="11"/>
      <c r="AE84" s="16" t="s">
        <v>453</v>
      </c>
      <c r="AF84" s="135">
        <v>40</v>
      </c>
      <c r="AG84" s="135">
        <f>S84*O84</f>
        <v>54</v>
      </c>
      <c r="AH84" s="139">
        <f>AG84*AF84</f>
        <v>2160</v>
      </c>
      <c r="AI84" s="138">
        <f>S84*P84</f>
        <v>54</v>
      </c>
      <c r="AJ84" s="138">
        <f>AI84*AF84</f>
        <v>2160</v>
      </c>
    </row>
    <row r="85" spans="1:37" ht="60" x14ac:dyDescent="0.25">
      <c r="A85" s="15">
        <v>39</v>
      </c>
      <c r="B85" s="16" t="s">
        <v>139</v>
      </c>
      <c r="C85" s="89">
        <f>VLOOKUP(A85,[1]Sheet1!$A$2:$O$343,15,FALSE)</f>
        <v>1</v>
      </c>
      <c r="D85" s="16" t="s">
        <v>140</v>
      </c>
      <c r="E85" s="16" t="s">
        <v>357</v>
      </c>
      <c r="F85" s="79">
        <f>VLOOKUP(A85,'[2]Parts List '!$A$3:$I$178,5,)</f>
        <v>0.48</v>
      </c>
      <c r="G85" s="79">
        <f>VLOOKUP(A85,'[2]Parts List '!$A$3:$I$178,6,FALSE)</f>
        <v>20.631</v>
      </c>
      <c r="H85" s="79">
        <f>VLOOKUP(A85,'[2]Parts List '!$A$3:$I$178,7,FALSE)</f>
        <v>21.721</v>
      </c>
      <c r="I85" s="79" t="str">
        <f>VLOOKUP(A85,'[2]Parts List '!$A$3:$I$178,8,FALSE)</f>
        <v>17-4PH</v>
      </c>
      <c r="J85" s="79" t="str">
        <f>VLOOKUP(A85,'[2]Parts List '!$A$3:$I$178,9,FALSE)</f>
        <v>AMS 5643 or AMS 5604 (H1150 HT Cond.)</v>
      </c>
      <c r="K85" s="79"/>
      <c r="L85" s="16" t="s">
        <v>300</v>
      </c>
      <c r="M85" s="17">
        <v>135.9</v>
      </c>
      <c r="N85" s="16" t="s">
        <v>301</v>
      </c>
      <c r="O85" s="16"/>
      <c r="P85" s="16"/>
      <c r="Q85" s="44">
        <v>60</v>
      </c>
      <c r="R85" s="15">
        <v>50</v>
      </c>
      <c r="S85" s="96">
        <v>143</v>
      </c>
      <c r="T85" s="95">
        <f t="shared" si="1"/>
        <v>135.85</v>
      </c>
      <c r="U85" s="14">
        <v>0.05</v>
      </c>
      <c r="V85" s="21" t="s">
        <v>433</v>
      </c>
      <c r="W85" s="13"/>
      <c r="X85" s="8"/>
      <c r="Y85" s="20"/>
      <c r="Z85" s="20"/>
      <c r="AA85" s="34" t="s">
        <v>470</v>
      </c>
      <c r="AB85" s="35">
        <v>0.5</v>
      </c>
      <c r="AC85" s="49" t="s">
        <v>542</v>
      </c>
      <c r="AD85" s="11"/>
      <c r="AE85" s="16" t="s">
        <v>452</v>
      </c>
      <c r="AF85" s="135"/>
      <c r="AG85" s="135"/>
      <c r="AH85" s="139"/>
      <c r="AI85" s="135"/>
      <c r="AJ85" s="135"/>
    </row>
    <row r="86" spans="1:37" ht="30" x14ac:dyDescent="0.25">
      <c r="A86" s="118">
        <v>28</v>
      </c>
      <c r="B86" s="119" t="s">
        <v>119</v>
      </c>
      <c r="C86" s="120">
        <f>VLOOKUP(A86,[1]Sheet1!$A$2:$O$343,15,FALSE)</f>
        <v>1</v>
      </c>
      <c r="D86" s="119" t="s">
        <v>120</v>
      </c>
      <c r="E86" s="119" t="s">
        <v>353</v>
      </c>
      <c r="F86" s="79">
        <f>VLOOKUP(A86,'[2]Parts List '!$A$3:$I$178,5,)</f>
        <v>0.51</v>
      </c>
      <c r="G86" s="79">
        <f>VLOOKUP(A86,'[2]Parts List '!$A$3:$I$178,6,FALSE)</f>
        <v>19.755000000000003</v>
      </c>
      <c r="H86" s="79">
        <f>VLOOKUP(A86,'[2]Parts List '!$A$3:$I$178,7,FALSE)</f>
        <v>20.765000000000001</v>
      </c>
      <c r="I86" s="121" t="str">
        <f>VLOOKUP(A86,'[2]Parts List '!$A$3:$I$178,8,FALSE)</f>
        <v>Ti 6-4</v>
      </c>
      <c r="J86" s="79" t="str">
        <f>VLOOKUP(A86,'[2]Parts List '!$A$3:$I$178,9,FALSE)</f>
        <v>AMS 4911 or AMS 4928</v>
      </c>
      <c r="K86" s="79"/>
      <c r="L86" s="16" t="s">
        <v>300</v>
      </c>
      <c r="M86" s="17">
        <v>304</v>
      </c>
      <c r="N86" s="119" t="s">
        <v>302</v>
      </c>
      <c r="O86" s="122">
        <f>Q86/100</f>
        <v>0.4</v>
      </c>
      <c r="P86" s="122">
        <f>R86/100</f>
        <v>0.5</v>
      </c>
      <c r="Q86" s="44">
        <v>40</v>
      </c>
      <c r="R86" s="118">
        <v>50</v>
      </c>
      <c r="S86" s="123">
        <v>189</v>
      </c>
      <c r="T86" s="124">
        <f t="shared" si="1"/>
        <v>179.55</v>
      </c>
      <c r="U86" s="125">
        <v>0.05</v>
      </c>
      <c r="V86" s="126" t="s">
        <v>435</v>
      </c>
      <c r="W86" s="127"/>
      <c r="X86" s="128"/>
      <c r="Y86" s="129"/>
      <c r="Z86" s="129"/>
      <c r="AA86" s="130" t="s">
        <v>469</v>
      </c>
      <c r="AB86" s="35">
        <v>0.5</v>
      </c>
      <c r="AC86" s="49" t="s">
        <v>549</v>
      </c>
      <c r="AD86" s="11"/>
      <c r="AE86" s="16" t="s">
        <v>453</v>
      </c>
      <c r="AF86" s="135">
        <v>40</v>
      </c>
      <c r="AG86" s="135">
        <f>S86*O86</f>
        <v>75.600000000000009</v>
      </c>
      <c r="AH86" s="139">
        <f>AG86*AF86</f>
        <v>3024.0000000000005</v>
      </c>
      <c r="AI86" s="138">
        <f>S86*P86</f>
        <v>94.5</v>
      </c>
      <c r="AJ86" s="138">
        <f>AI86*AF86</f>
        <v>3780</v>
      </c>
    </row>
    <row r="87" spans="1:37" ht="60" x14ac:dyDescent="0.25">
      <c r="A87" s="15">
        <v>40</v>
      </c>
      <c r="B87" s="16" t="s">
        <v>141</v>
      </c>
      <c r="C87" s="89">
        <f>VLOOKUP(A87,[1]Sheet1!$A$2:$O$343,15,FALSE)</f>
        <v>1</v>
      </c>
      <c r="D87" s="16" t="s">
        <v>142</v>
      </c>
      <c r="E87" s="16" t="s">
        <v>341</v>
      </c>
      <c r="F87" s="79">
        <f>VLOOKUP(A87,'[2]Parts List '!$A$3:$I$178,5,)</f>
        <v>0.48</v>
      </c>
      <c r="G87" s="79">
        <f>VLOOKUP(A87,'[2]Parts List '!$A$3:$I$178,6,FALSE)</f>
        <v>20.295000000000002</v>
      </c>
      <c r="H87" s="79">
        <f>VLOOKUP(A87,'[2]Parts List '!$A$3:$I$178,7,FALSE)</f>
        <v>21.344999999999999</v>
      </c>
      <c r="I87" s="79" t="str">
        <f>VLOOKUP(A87,'[2]Parts List '!$A$3:$I$178,8,FALSE)</f>
        <v>17-4PH</v>
      </c>
      <c r="J87" s="79" t="str">
        <f>VLOOKUP(A87,'[2]Parts List '!$A$3:$I$178,9,FALSE)</f>
        <v>AMS 5643 or AMS 5604 (H1150 HT Cond.)</v>
      </c>
      <c r="K87" s="79"/>
      <c r="L87" s="16" t="s">
        <v>330</v>
      </c>
      <c r="M87" s="17">
        <v>132.80000000000001</v>
      </c>
      <c r="N87" s="16" t="s">
        <v>301</v>
      </c>
      <c r="O87" s="16"/>
      <c r="P87" s="16"/>
      <c r="Q87" s="44">
        <v>60</v>
      </c>
      <c r="R87" s="15">
        <v>50</v>
      </c>
      <c r="S87" s="96">
        <v>140</v>
      </c>
      <c r="T87" s="95">
        <f t="shared" si="1"/>
        <v>133</v>
      </c>
      <c r="U87" s="14">
        <v>0.05</v>
      </c>
      <c r="V87" s="21" t="s">
        <v>433</v>
      </c>
      <c r="W87" s="13"/>
      <c r="X87" s="8"/>
      <c r="Y87" s="20"/>
      <c r="Z87" s="20"/>
      <c r="AA87" s="34" t="s">
        <v>470</v>
      </c>
      <c r="AB87" s="35">
        <v>0.5</v>
      </c>
      <c r="AC87" s="49" t="s">
        <v>542</v>
      </c>
      <c r="AD87" s="11"/>
      <c r="AE87" s="16" t="s">
        <v>452</v>
      </c>
      <c r="AF87" s="135"/>
      <c r="AG87" s="135"/>
      <c r="AH87" s="139"/>
      <c r="AI87" s="135"/>
      <c r="AJ87" s="135"/>
    </row>
    <row r="88" spans="1:37" ht="30" x14ac:dyDescent="0.25">
      <c r="A88" s="118">
        <v>26</v>
      </c>
      <c r="B88" s="119" t="s">
        <v>115</v>
      </c>
      <c r="C88" s="120">
        <f>VLOOKUP(A88,[1]Sheet1!$A$2:$O$343,15,FALSE)</f>
        <v>1</v>
      </c>
      <c r="D88" s="119" t="s">
        <v>116</v>
      </c>
      <c r="E88" s="119" t="s">
        <v>351</v>
      </c>
      <c r="F88" s="79">
        <f>VLOOKUP(A88,'[2]Parts List '!$A$3:$I$178,5,)</f>
        <v>0.51</v>
      </c>
      <c r="G88" s="79">
        <f>VLOOKUP(A88,'[2]Parts List '!$A$3:$I$178,6,FALSE)</f>
        <v>20.853000000000002</v>
      </c>
      <c r="H88" s="79">
        <f>VLOOKUP(A88,'[2]Parts List '!$A$3:$I$178,7,FALSE)</f>
        <v>21.863</v>
      </c>
      <c r="I88" s="121" t="str">
        <f>VLOOKUP(A88,'[2]Parts List '!$A$3:$I$178,8,FALSE)</f>
        <v>Ti 6-4</v>
      </c>
      <c r="J88" s="79" t="str">
        <f>VLOOKUP(A88,'[2]Parts List '!$A$3:$I$178,9,FALSE)</f>
        <v>AMS 4911 or AMS 4928</v>
      </c>
      <c r="K88" s="79"/>
      <c r="L88" s="16" t="s">
        <v>300</v>
      </c>
      <c r="M88" s="17">
        <v>314.86</v>
      </c>
      <c r="N88" s="119" t="s">
        <v>302</v>
      </c>
      <c r="O88" s="122">
        <f>Q88/100</f>
        <v>0.4</v>
      </c>
      <c r="P88" s="122">
        <f>R88/100</f>
        <v>0.5</v>
      </c>
      <c r="Q88" s="44">
        <v>40</v>
      </c>
      <c r="R88" s="118">
        <v>50</v>
      </c>
      <c r="S88" s="123">
        <v>199</v>
      </c>
      <c r="T88" s="124">
        <f t="shared" si="1"/>
        <v>189.05</v>
      </c>
      <c r="U88" s="125">
        <v>0.05</v>
      </c>
      <c r="V88" s="126" t="s">
        <v>435</v>
      </c>
      <c r="W88" s="127"/>
      <c r="X88" s="128"/>
      <c r="Y88" s="129"/>
      <c r="Z88" s="129"/>
      <c r="AA88" s="130" t="s">
        <v>469</v>
      </c>
      <c r="AB88" s="35">
        <v>0.5</v>
      </c>
      <c r="AC88" s="49" t="s">
        <v>549</v>
      </c>
      <c r="AD88" s="11"/>
      <c r="AE88" s="16" t="s">
        <v>453</v>
      </c>
      <c r="AF88" s="135">
        <v>40</v>
      </c>
      <c r="AG88" s="135">
        <f>S88*O88</f>
        <v>79.600000000000009</v>
      </c>
      <c r="AH88" s="139">
        <f>AG88*AF88</f>
        <v>3184.0000000000005</v>
      </c>
      <c r="AI88" s="138">
        <f>S88*P88</f>
        <v>99.5</v>
      </c>
      <c r="AJ88" s="138">
        <f>AI88*AF88</f>
        <v>3980</v>
      </c>
    </row>
    <row r="89" spans="1:37" ht="60" x14ac:dyDescent="0.25">
      <c r="A89" s="15">
        <v>41</v>
      </c>
      <c r="B89" s="16" t="s">
        <v>143</v>
      </c>
      <c r="C89" s="89">
        <f>VLOOKUP(A89,[1]Sheet1!$A$2:$O$343,15,FALSE)</f>
        <v>1</v>
      </c>
      <c r="D89" s="16" t="s">
        <v>144</v>
      </c>
      <c r="E89" s="16" t="s">
        <v>341</v>
      </c>
      <c r="F89" s="79">
        <f>VLOOKUP(A89,'[2]Parts List '!$A$3:$I$178,5,)</f>
        <v>0.48</v>
      </c>
      <c r="G89" s="79">
        <f>VLOOKUP(A89,'[2]Parts List '!$A$3:$I$178,6,FALSE)</f>
        <v>20.903000000000002</v>
      </c>
      <c r="H89" s="79">
        <f>VLOOKUP(A89,'[2]Parts List '!$A$3:$I$178,7,FALSE)</f>
        <v>21.952999999999999</v>
      </c>
      <c r="I89" s="79" t="str">
        <f>VLOOKUP(A89,'[2]Parts List '!$A$3:$I$178,8,FALSE)</f>
        <v>17-4PH</v>
      </c>
      <c r="J89" s="79" t="str">
        <f>VLOOKUP(A89,'[2]Parts List '!$A$3:$I$178,9,FALSE)</f>
        <v>AMS 5643 or AMS 5604 (H1150 HT Cond.)</v>
      </c>
      <c r="K89" s="79"/>
      <c r="L89" s="16" t="s">
        <v>330</v>
      </c>
      <c r="M89" s="17">
        <v>134.69999999999999</v>
      </c>
      <c r="N89" s="16" t="s">
        <v>301</v>
      </c>
      <c r="O89" s="16"/>
      <c r="P89" s="16"/>
      <c r="Q89" s="44">
        <v>60</v>
      </c>
      <c r="R89" s="15">
        <v>50</v>
      </c>
      <c r="S89" s="96">
        <v>143</v>
      </c>
      <c r="T89" s="95">
        <f t="shared" si="1"/>
        <v>135.85</v>
      </c>
      <c r="U89" s="14">
        <v>0.05</v>
      </c>
      <c r="V89" s="21" t="s">
        <v>433</v>
      </c>
      <c r="W89" s="13"/>
      <c r="X89" s="8"/>
      <c r="Y89" s="20"/>
      <c r="Z89" s="20"/>
      <c r="AA89" s="34" t="s">
        <v>470</v>
      </c>
      <c r="AB89" s="35">
        <v>0.5</v>
      </c>
      <c r="AC89" s="49" t="s">
        <v>542</v>
      </c>
      <c r="AD89" s="11"/>
      <c r="AE89" s="16" t="s">
        <v>452</v>
      </c>
      <c r="AF89" s="135"/>
      <c r="AG89" s="135"/>
      <c r="AH89" s="139"/>
      <c r="AI89" s="135"/>
      <c r="AJ89" s="135"/>
    </row>
    <row r="90" spans="1:37" ht="30" x14ac:dyDescent="0.25">
      <c r="A90" s="118">
        <v>27</v>
      </c>
      <c r="B90" s="119" t="s">
        <v>117</v>
      </c>
      <c r="C90" s="120">
        <f>VLOOKUP(A90,[1]Sheet1!$A$2:$O$343,15,FALSE)</f>
        <v>1</v>
      </c>
      <c r="D90" s="119" t="s">
        <v>118</v>
      </c>
      <c r="E90" s="119" t="s">
        <v>352</v>
      </c>
      <c r="F90" s="79">
        <f>VLOOKUP(A90,'[2]Parts List '!$A$3:$I$178,5,)</f>
        <v>0.51</v>
      </c>
      <c r="G90" s="79">
        <f>VLOOKUP(A90,'[2]Parts List '!$A$3:$I$178,6,FALSE)</f>
        <v>20.115000000000002</v>
      </c>
      <c r="H90" s="79">
        <f>VLOOKUP(A90,'[2]Parts List '!$A$3:$I$178,7,FALSE)</f>
        <v>21.125</v>
      </c>
      <c r="I90" s="121" t="str">
        <f>VLOOKUP(A90,'[2]Parts List '!$A$3:$I$178,8,FALSE)</f>
        <v>Ti 6-4</v>
      </c>
      <c r="J90" s="79" t="str">
        <f>VLOOKUP(A90,'[2]Parts List '!$A$3:$I$178,9,FALSE)</f>
        <v>AMS 4911 or AMS 4928</v>
      </c>
      <c r="K90" s="79"/>
      <c r="L90" s="16" t="s">
        <v>300</v>
      </c>
      <c r="M90" s="17">
        <v>325.29000000000002</v>
      </c>
      <c r="N90" s="119" t="s">
        <v>302</v>
      </c>
      <c r="O90" s="122">
        <f>Q90/100</f>
        <v>0.4</v>
      </c>
      <c r="P90" s="122">
        <f>R90/100</f>
        <v>0.5</v>
      </c>
      <c r="Q90" s="44">
        <v>40</v>
      </c>
      <c r="R90" s="118">
        <v>50</v>
      </c>
      <c r="S90" s="123">
        <v>203</v>
      </c>
      <c r="T90" s="124">
        <f t="shared" si="1"/>
        <v>192.85</v>
      </c>
      <c r="U90" s="125">
        <v>0.05</v>
      </c>
      <c r="V90" s="126" t="s">
        <v>435</v>
      </c>
      <c r="W90" s="127"/>
      <c r="X90" s="128"/>
      <c r="Y90" s="129"/>
      <c r="Z90" s="129"/>
      <c r="AA90" s="130" t="s">
        <v>469</v>
      </c>
      <c r="AB90" s="35">
        <v>0.5</v>
      </c>
      <c r="AC90" s="49" t="s">
        <v>549</v>
      </c>
      <c r="AD90" s="11"/>
      <c r="AE90" s="16" t="s">
        <v>453</v>
      </c>
      <c r="AF90" s="135">
        <v>40</v>
      </c>
      <c r="AG90" s="135">
        <f>S90*O90</f>
        <v>81.2</v>
      </c>
      <c r="AH90" s="139">
        <f>AG90*AF90</f>
        <v>3248</v>
      </c>
      <c r="AI90" s="138">
        <f>S90*P90</f>
        <v>101.5</v>
      </c>
      <c r="AJ90" s="138">
        <f>AI90*AF90</f>
        <v>4060</v>
      </c>
    </row>
    <row r="91" spans="1:37" ht="30" x14ac:dyDescent="0.25">
      <c r="A91" s="15">
        <v>42</v>
      </c>
      <c r="B91" s="16" t="s">
        <v>163</v>
      </c>
      <c r="C91" s="89">
        <f>VLOOKUP(A91,[1]Sheet1!$A$2:$O$343,15,FALSE)</f>
        <v>1</v>
      </c>
      <c r="D91" s="16" t="s">
        <v>164</v>
      </c>
      <c r="E91" s="16" t="s">
        <v>358</v>
      </c>
      <c r="F91" s="79">
        <f>VLOOKUP(A91,'[2]Parts List '!$A$3:$I$178,5,)</f>
        <v>6.9850000000000003</v>
      </c>
      <c r="G91" s="79">
        <f>VLOOKUP(A91,'[2]Parts List '!$A$3:$I$178,6,FALSE)</f>
        <v>9.9949999999999992</v>
      </c>
      <c r="H91" s="79">
        <f>VLOOKUP(A91,'[2]Parts List '!$A$3:$I$178,7,FALSE)</f>
        <v>20.605</v>
      </c>
      <c r="I91" s="79" t="str">
        <f>VLOOKUP(A91,'[2]Parts List '!$A$3:$I$178,8,FALSE)</f>
        <v>718+</v>
      </c>
      <c r="J91" s="79" t="str">
        <f>VLOOKUP(A91,'[2]Parts List '!$A$3:$I$178,9,FALSE)</f>
        <v>B50TF317 CL-A</v>
      </c>
      <c r="K91" s="79" t="str">
        <f>VLOOKUP(A91,'[2]Parts List '!$A$2:$J$178,10,FALSE)</f>
        <v xml:space="preserve">Yes </v>
      </c>
      <c r="L91" s="16" t="s">
        <v>297</v>
      </c>
      <c r="M91" s="17">
        <v>23450</v>
      </c>
      <c r="N91" s="16" t="s">
        <v>298</v>
      </c>
      <c r="O91" s="16"/>
      <c r="P91" s="16"/>
      <c r="Q91" s="15">
        <v>10</v>
      </c>
      <c r="R91" s="15">
        <v>10</v>
      </c>
      <c r="S91" s="96">
        <v>9894</v>
      </c>
      <c r="T91" s="95">
        <f t="shared" si="1"/>
        <v>9399.2999999999993</v>
      </c>
      <c r="U91" s="14">
        <v>0.05</v>
      </c>
      <c r="V91" s="21" t="s">
        <v>428</v>
      </c>
      <c r="W91" s="13"/>
      <c r="X91" s="8"/>
      <c r="Y91" s="20"/>
      <c r="Z91" s="20"/>
      <c r="AA91" s="34" t="s">
        <v>481</v>
      </c>
      <c r="AB91" s="35">
        <v>0.25</v>
      </c>
      <c r="AC91" s="49" t="s">
        <v>564</v>
      </c>
      <c r="AD91" s="11" t="s">
        <v>594</v>
      </c>
      <c r="AE91" s="16" t="s">
        <v>452</v>
      </c>
      <c r="AF91" s="135"/>
      <c r="AG91" s="135"/>
      <c r="AH91" s="139"/>
      <c r="AI91" s="135"/>
      <c r="AJ91" s="135"/>
    </row>
    <row r="92" spans="1:37" ht="30" x14ac:dyDescent="0.25">
      <c r="A92" s="15">
        <v>42</v>
      </c>
      <c r="B92" s="16" t="s">
        <v>163</v>
      </c>
      <c r="C92" s="89">
        <f>VLOOKUP(A92,[1]Sheet1!$A$2:$O$343,15,FALSE)</f>
        <v>1</v>
      </c>
      <c r="D92" s="16" t="s">
        <v>164</v>
      </c>
      <c r="E92" s="16" t="s">
        <v>358</v>
      </c>
      <c r="F92" s="79">
        <f>VLOOKUP(A92,'[2]Parts List '!$A$3:$I$178,5,)</f>
        <v>6.9850000000000003</v>
      </c>
      <c r="G92" s="79">
        <f>VLOOKUP(A92,'[2]Parts List '!$A$3:$I$178,6,FALSE)</f>
        <v>9.9949999999999992</v>
      </c>
      <c r="H92" s="79">
        <f>VLOOKUP(A92,'[2]Parts List '!$A$3:$I$178,7,FALSE)</f>
        <v>20.605</v>
      </c>
      <c r="I92" s="79" t="str">
        <f>VLOOKUP(A92,'[2]Parts List '!$A$3:$I$178,8,FALSE)</f>
        <v>718+</v>
      </c>
      <c r="J92" s="79" t="str">
        <f>VLOOKUP(A92,'[2]Parts List '!$A$3:$I$178,9,FALSE)</f>
        <v>B50TF317 CL-A</v>
      </c>
      <c r="K92" s="79" t="str">
        <f>VLOOKUP(A92,'[2]Parts List '!$A$2:$J$178,10,FALSE)</f>
        <v xml:space="preserve">Yes </v>
      </c>
      <c r="L92" s="16" t="s">
        <v>297</v>
      </c>
      <c r="M92" s="17">
        <v>23450</v>
      </c>
      <c r="N92" s="16" t="s">
        <v>306</v>
      </c>
      <c r="O92" s="16"/>
      <c r="P92" s="16"/>
      <c r="Q92" s="15">
        <v>90</v>
      </c>
      <c r="R92" s="15">
        <v>90</v>
      </c>
      <c r="S92" s="96">
        <v>10908</v>
      </c>
      <c r="T92" s="95">
        <f t="shared" si="1"/>
        <v>10689.84</v>
      </c>
      <c r="U92" s="14">
        <v>0.02</v>
      </c>
      <c r="V92" s="21" t="s">
        <v>428</v>
      </c>
      <c r="W92" s="13"/>
      <c r="X92" s="8"/>
      <c r="Y92" s="20"/>
      <c r="Z92" s="20"/>
      <c r="AA92" s="34" t="s">
        <v>488</v>
      </c>
      <c r="AB92" s="35">
        <v>0.35</v>
      </c>
      <c r="AC92" s="49" t="s">
        <v>593</v>
      </c>
      <c r="AD92" s="11"/>
      <c r="AE92" s="16" t="s">
        <v>452</v>
      </c>
      <c r="AF92" s="135"/>
      <c r="AG92" s="135"/>
      <c r="AH92" s="139"/>
      <c r="AI92" s="135"/>
      <c r="AJ92" s="135"/>
    </row>
    <row r="93" spans="1:37" ht="12" customHeight="1" x14ac:dyDescent="0.25">
      <c r="A93" s="15">
        <v>42</v>
      </c>
      <c r="B93" s="16" t="s">
        <v>163</v>
      </c>
      <c r="C93" s="89">
        <f>VLOOKUP(A93,[1]Sheet1!$A$2:$O$343,15,FALSE)</f>
        <v>1</v>
      </c>
      <c r="D93" s="16" t="s">
        <v>164</v>
      </c>
      <c r="E93" s="16" t="s">
        <v>358</v>
      </c>
      <c r="F93" s="79">
        <f>VLOOKUP(A93,'[2]Parts List '!$A$3:$I$178,5,)</f>
        <v>6.9850000000000003</v>
      </c>
      <c r="G93" s="79">
        <f>VLOOKUP(A93,'[2]Parts List '!$A$3:$I$178,6,FALSE)</f>
        <v>9.9949999999999992</v>
      </c>
      <c r="H93" s="79">
        <f>VLOOKUP(A93,'[2]Parts List '!$A$3:$I$178,7,FALSE)</f>
        <v>20.605</v>
      </c>
      <c r="I93" s="79" t="str">
        <f>VLOOKUP(A93,'[2]Parts List '!$A$3:$I$178,8,FALSE)</f>
        <v>718+</v>
      </c>
      <c r="J93" s="79" t="str">
        <f>VLOOKUP(A93,'[2]Parts List '!$A$3:$I$178,9,FALSE)</f>
        <v>B50TF317 CL-A</v>
      </c>
      <c r="K93" s="79" t="str">
        <f>VLOOKUP(A93,'[2]Parts List '!$A$2:$J$178,10,FALSE)</f>
        <v xml:space="preserve">Yes </v>
      </c>
      <c r="L93" s="16"/>
      <c r="M93" s="17"/>
      <c r="N93" s="36"/>
      <c r="O93" s="36"/>
      <c r="P93" s="36"/>
      <c r="Q93" s="37"/>
      <c r="R93" s="37"/>
      <c r="S93" s="96"/>
      <c r="T93" s="95">
        <f t="shared" si="1"/>
        <v>0</v>
      </c>
      <c r="U93" s="14">
        <v>0.05</v>
      </c>
      <c r="V93" s="21"/>
      <c r="W93" s="13"/>
      <c r="X93" s="8"/>
      <c r="Y93" s="20"/>
      <c r="Z93" s="20"/>
      <c r="AA93" s="34" t="s">
        <v>489</v>
      </c>
      <c r="AB93" s="35">
        <v>0.4</v>
      </c>
      <c r="AC93" s="49" t="s">
        <v>592</v>
      </c>
      <c r="AD93" s="11"/>
      <c r="AE93" s="16"/>
      <c r="AF93" s="135"/>
      <c r="AG93" s="135"/>
      <c r="AH93" s="139"/>
      <c r="AI93" s="135"/>
      <c r="AJ93" s="135"/>
    </row>
    <row r="94" spans="1:37" x14ac:dyDescent="0.25">
      <c r="A94" s="15">
        <v>43</v>
      </c>
      <c r="B94" s="16" t="s">
        <v>168</v>
      </c>
      <c r="C94" s="89">
        <f>VLOOKUP(A94,[1]Sheet1!$A$2:$O$343,15,FALSE)</f>
        <v>1</v>
      </c>
      <c r="D94" s="16" t="s">
        <v>169</v>
      </c>
      <c r="E94" s="16" t="s">
        <v>359</v>
      </c>
      <c r="F94" s="79">
        <f>VLOOKUP(A94,'[2]Parts List '!$A$3:$I$178,5,)</f>
        <v>1.9370000000000001</v>
      </c>
      <c r="G94" s="79">
        <f>VLOOKUP(A94,'[2]Parts List '!$A$3:$I$178,6,FALSE)</f>
        <v>22.172000000000001</v>
      </c>
      <c r="H94" s="79">
        <f>VLOOKUP(A94,'[2]Parts List '!$A$3:$I$178,7,FALSE)</f>
        <v>25.895</v>
      </c>
      <c r="I94" s="79" t="str">
        <f>VLOOKUP(A94,'[2]Parts List '!$A$3:$I$178,8,FALSE)</f>
        <v>R41</v>
      </c>
      <c r="J94" s="79" t="str">
        <f>VLOOKUP(A94,'[2]Parts List '!$A$3:$I$178,9,FALSE)</f>
        <v>B50TF110 CL-D</v>
      </c>
      <c r="K94" s="79"/>
      <c r="L94" s="16" t="s">
        <v>298</v>
      </c>
      <c r="M94" s="17">
        <v>3823</v>
      </c>
      <c r="N94" s="16" t="s">
        <v>304</v>
      </c>
      <c r="O94" s="16"/>
      <c r="P94" s="16"/>
      <c r="Q94" s="44">
        <v>60</v>
      </c>
      <c r="R94" s="15">
        <v>50</v>
      </c>
      <c r="S94" s="96">
        <v>2665</v>
      </c>
      <c r="T94" s="95">
        <f t="shared" si="1"/>
        <v>2531.75</v>
      </c>
      <c r="U94" s="14">
        <v>0.05</v>
      </c>
      <c r="V94" s="21" t="s">
        <v>431</v>
      </c>
      <c r="W94" s="13"/>
      <c r="X94" s="8"/>
      <c r="Y94" s="20"/>
      <c r="Z94" s="20"/>
      <c r="AA94" s="34" t="s">
        <v>464</v>
      </c>
      <c r="AB94" s="35">
        <v>0.5</v>
      </c>
      <c r="AC94" s="49" t="s">
        <v>551</v>
      </c>
      <c r="AD94" s="11"/>
      <c r="AE94" s="16" t="s">
        <v>453</v>
      </c>
      <c r="AF94" s="135"/>
      <c r="AG94" s="135"/>
      <c r="AH94" s="139"/>
      <c r="AI94" s="135"/>
      <c r="AJ94" s="135"/>
    </row>
    <row r="95" spans="1:37" s="30" customFormat="1" x14ac:dyDescent="0.25">
      <c r="A95" s="15">
        <v>43</v>
      </c>
      <c r="B95" s="16" t="s">
        <v>168</v>
      </c>
      <c r="C95" s="89">
        <f>VLOOKUP(A95,[1]Sheet1!$A$2:$O$343,15,FALSE)</f>
        <v>1</v>
      </c>
      <c r="D95" s="16" t="s">
        <v>169</v>
      </c>
      <c r="E95" s="16" t="s">
        <v>359</v>
      </c>
      <c r="F95" s="79">
        <f>VLOOKUP(A95,'[2]Parts List '!$A$3:$I$178,5,)</f>
        <v>1.9370000000000001</v>
      </c>
      <c r="G95" s="79">
        <f>VLOOKUP(A95,'[2]Parts List '!$A$3:$I$178,6,FALSE)</f>
        <v>22.172000000000001</v>
      </c>
      <c r="H95" s="79">
        <f>VLOOKUP(A95,'[2]Parts List '!$A$3:$I$178,7,FALSE)</f>
        <v>25.895</v>
      </c>
      <c r="I95" s="79" t="str">
        <f>VLOOKUP(A95,'[2]Parts List '!$A$3:$I$178,8,FALSE)</f>
        <v>R41</v>
      </c>
      <c r="J95" s="79" t="str">
        <f>VLOOKUP(A95,'[2]Parts List '!$A$3:$I$178,9,FALSE)</f>
        <v>B50TF110 CL-D</v>
      </c>
      <c r="K95" s="79"/>
      <c r="L95" s="16" t="s">
        <v>298</v>
      </c>
      <c r="M95" s="17">
        <v>3823</v>
      </c>
      <c r="N95" s="16" t="s">
        <v>298</v>
      </c>
      <c r="O95" s="16"/>
      <c r="P95" s="16"/>
      <c r="Q95" s="44">
        <v>40</v>
      </c>
      <c r="R95" s="15">
        <v>50</v>
      </c>
      <c r="S95" s="96">
        <v>3050</v>
      </c>
      <c r="T95" s="95">
        <f t="shared" si="1"/>
        <v>2897.5</v>
      </c>
      <c r="U95" s="14">
        <v>0.05</v>
      </c>
      <c r="V95" s="21" t="s">
        <v>431</v>
      </c>
      <c r="W95" s="13"/>
      <c r="X95" s="8"/>
      <c r="Y95" s="20"/>
      <c r="Z95" s="20"/>
      <c r="AA95" s="34" t="s">
        <v>484</v>
      </c>
      <c r="AB95" s="35">
        <v>0.5</v>
      </c>
      <c r="AC95" s="49" t="s">
        <v>597</v>
      </c>
      <c r="AD95" s="11"/>
      <c r="AE95" s="16" t="s">
        <v>453</v>
      </c>
      <c r="AF95" s="135"/>
      <c r="AG95" s="135"/>
      <c r="AH95" s="139"/>
      <c r="AI95" s="135"/>
      <c r="AJ95" s="135"/>
    </row>
    <row r="96" spans="1:37" x14ac:dyDescent="0.25">
      <c r="A96" s="15">
        <v>44</v>
      </c>
      <c r="B96" s="16" t="s">
        <v>206</v>
      </c>
      <c r="C96" s="89">
        <f>VLOOKUP(A96,[1]Sheet1!$A$2:$O$343,15,FALSE)</f>
        <v>1</v>
      </c>
      <c r="D96" s="16" t="s">
        <v>208</v>
      </c>
      <c r="E96" s="16" t="s">
        <v>360</v>
      </c>
      <c r="F96" s="79">
        <f>VLOOKUP(A96,'[2]Parts List '!$A$3:$I$178,5,)</f>
        <v>1.415</v>
      </c>
      <c r="G96" s="79">
        <f>VLOOKUP(A96,'[2]Parts List '!$A$3:$I$178,6,FALSE)</f>
        <v>9.7989999999999995</v>
      </c>
      <c r="H96" s="79">
        <f>VLOOKUP(A96,'[2]Parts List '!$A$3:$I$178,7,FALSE)</f>
        <v>11.901000000000002</v>
      </c>
      <c r="I96" s="79" t="str">
        <f>VLOOKUP(A96,'[2]Parts List '!$A$3:$I$178,8,FALSE)</f>
        <v>718+</v>
      </c>
      <c r="J96" s="79" t="str">
        <f>VLOOKUP(A96,'[2]Parts List '!$A$3:$I$178,9,FALSE)</f>
        <v>B50TF317 CL-A</v>
      </c>
      <c r="K96" s="79"/>
      <c r="L96" s="16" t="s">
        <v>298</v>
      </c>
      <c r="M96" s="17">
        <v>2340</v>
      </c>
      <c r="N96" s="16" t="s">
        <v>301</v>
      </c>
      <c r="O96" s="16"/>
      <c r="P96" s="16"/>
      <c r="Q96" s="15">
        <v>90</v>
      </c>
      <c r="R96" s="15">
        <v>90</v>
      </c>
      <c r="S96" s="96">
        <v>733</v>
      </c>
      <c r="T96" s="95">
        <f t="shared" si="1"/>
        <v>718.34</v>
      </c>
      <c r="U96" s="14">
        <v>0.02</v>
      </c>
      <c r="V96" s="21" t="s">
        <v>428</v>
      </c>
      <c r="W96" s="13"/>
      <c r="X96" s="8"/>
      <c r="Y96" s="20"/>
      <c r="Z96" s="20"/>
      <c r="AA96" s="34" t="s">
        <v>497</v>
      </c>
      <c r="AB96" s="35">
        <v>0.4</v>
      </c>
      <c r="AC96" s="49" t="s">
        <v>599</v>
      </c>
      <c r="AD96" s="11"/>
      <c r="AE96" s="16" t="s">
        <v>453</v>
      </c>
      <c r="AF96" s="135"/>
      <c r="AG96" s="135"/>
      <c r="AH96" s="139"/>
      <c r="AI96" s="135"/>
      <c r="AJ96" s="135"/>
      <c r="AK96" s="30"/>
    </row>
    <row r="97" spans="1:37" ht="30" x14ac:dyDescent="0.25">
      <c r="A97" s="118">
        <v>29</v>
      </c>
      <c r="B97" s="119" t="s">
        <v>121</v>
      </c>
      <c r="C97" s="120">
        <f>VLOOKUP(A97,[1]Sheet1!$A$2:$O$343,15,FALSE)</f>
        <v>1</v>
      </c>
      <c r="D97" s="119" t="s">
        <v>122</v>
      </c>
      <c r="E97" s="119" t="s">
        <v>354</v>
      </c>
      <c r="F97" s="79">
        <f>VLOOKUP(A97,'[2]Parts List '!$A$3:$I$178,5,)</f>
        <v>0.51</v>
      </c>
      <c r="G97" s="79">
        <f>VLOOKUP(A97,'[2]Parts List '!$A$3:$I$178,6,FALSE)</f>
        <v>20.375</v>
      </c>
      <c r="H97" s="79">
        <f>VLOOKUP(A97,'[2]Parts List '!$A$3:$I$178,7,FALSE)</f>
        <v>21.384999999999998</v>
      </c>
      <c r="I97" s="121" t="str">
        <f>VLOOKUP(A97,'[2]Parts List '!$A$3:$I$178,8,FALSE)</f>
        <v>Ti 6-4</v>
      </c>
      <c r="J97" s="79" t="str">
        <f>VLOOKUP(A97,'[2]Parts List '!$A$3:$I$178,9,FALSE)</f>
        <v>AMS 4911 or AMS 4928</v>
      </c>
      <c r="K97" s="79"/>
      <c r="L97" s="16" t="s">
        <v>300</v>
      </c>
      <c r="M97" s="17">
        <v>312</v>
      </c>
      <c r="N97" s="119" t="s">
        <v>302</v>
      </c>
      <c r="O97" s="122">
        <f>Q97/100</f>
        <v>0.4</v>
      </c>
      <c r="P97" s="122">
        <f>R97/100</f>
        <v>0.5</v>
      </c>
      <c r="Q97" s="44">
        <v>40</v>
      </c>
      <c r="R97" s="118">
        <v>50</v>
      </c>
      <c r="S97" s="123">
        <v>203</v>
      </c>
      <c r="T97" s="124">
        <f t="shared" si="1"/>
        <v>192.85</v>
      </c>
      <c r="U97" s="125">
        <v>0.05</v>
      </c>
      <c r="V97" s="126" t="s">
        <v>435</v>
      </c>
      <c r="W97" s="127"/>
      <c r="X97" s="128"/>
      <c r="Y97" s="129"/>
      <c r="Z97" s="129"/>
      <c r="AA97" s="130" t="s">
        <v>470</v>
      </c>
      <c r="AB97" s="35">
        <v>0.5</v>
      </c>
      <c r="AC97" s="49" t="s">
        <v>542</v>
      </c>
      <c r="AD97" s="11"/>
      <c r="AE97" s="16" t="s">
        <v>453</v>
      </c>
      <c r="AF97" s="135">
        <v>40</v>
      </c>
      <c r="AG97" s="135">
        <f>S97*O97</f>
        <v>81.2</v>
      </c>
      <c r="AH97" s="139">
        <f>AG97*AF97</f>
        <v>3248</v>
      </c>
      <c r="AI97" s="138">
        <f>S97*P97</f>
        <v>101.5</v>
      </c>
      <c r="AJ97" s="138">
        <f>AI97*AF97</f>
        <v>4060</v>
      </c>
      <c r="AK97" s="30"/>
    </row>
    <row r="98" spans="1:37" s="30" customFormat="1" x14ac:dyDescent="0.25">
      <c r="A98" s="15">
        <v>44</v>
      </c>
      <c r="B98" s="16" t="s">
        <v>206</v>
      </c>
      <c r="C98" s="89">
        <f>VLOOKUP(A98,[1]Sheet1!$A$2:$O$343,15,FALSE)</f>
        <v>1</v>
      </c>
      <c r="D98" s="16" t="s">
        <v>208</v>
      </c>
      <c r="E98" s="16"/>
      <c r="F98" s="79">
        <f>VLOOKUP(A98,'[2]Parts List '!$A$3:$I$178,5,)</f>
        <v>1.415</v>
      </c>
      <c r="G98" s="79">
        <f>VLOOKUP(A98,'[2]Parts List '!$A$3:$I$178,6,FALSE)</f>
        <v>9.7989999999999995</v>
      </c>
      <c r="H98" s="79">
        <f>VLOOKUP(A98,'[2]Parts List '!$A$3:$I$178,7,FALSE)</f>
        <v>11.901000000000002</v>
      </c>
      <c r="I98" s="79" t="str">
        <f>VLOOKUP(A98,'[2]Parts List '!$A$3:$I$178,8,FALSE)</f>
        <v>718+</v>
      </c>
      <c r="J98" s="79" t="str">
        <f>VLOOKUP(A98,'[2]Parts List '!$A$3:$I$178,9,FALSE)</f>
        <v>B50TF317 CL-A</v>
      </c>
      <c r="K98" s="79"/>
      <c r="L98" s="16"/>
      <c r="M98" s="17"/>
      <c r="N98" s="36"/>
      <c r="O98" s="36"/>
      <c r="P98" s="36"/>
      <c r="Q98" s="37"/>
      <c r="R98" s="37"/>
      <c r="S98" s="96"/>
      <c r="T98" s="95">
        <f t="shared" si="1"/>
        <v>0</v>
      </c>
      <c r="U98" s="14">
        <v>0.05</v>
      </c>
      <c r="V98" s="21"/>
      <c r="W98" s="13"/>
      <c r="X98" s="8"/>
      <c r="Y98" s="20"/>
      <c r="Z98" s="20"/>
      <c r="AA98" s="34" t="s">
        <v>498</v>
      </c>
      <c r="AB98" s="35">
        <v>0.25</v>
      </c>
      <c r="AC98" s="49" t="s">
        <v>564</v>
      </c>
      <c r="AD98" s="11"/>
      <c r="AE98" s="16"/>
      <c r="AF98" s="135"/>
      <c r="AG98" s="135"/>
      <c r="AH98" s="139"/>
      <c r="AI98" s="135"/>
      <c r="AJ98" s="135"/>
    </row>
    <row r="99" spans="1:37" x14ac:dyDescent="0.25">
      <c r="A99" s="15">
        <v>45</v>
      </c>
      <c r="B99" s="16" t="s">
        <v>206</v>
      </c>
      <c r="C99" s="89">
        <f>VLOOKUP(A99,[1]Sheet1!$A$2:$O$343,15,FALSE)</f>
        <v>1</v>
      </c>
      <c r="D99" s="16" t="s">
        <v>207</v>
      </c>
      <c r="E99" s="16" t="s">
        <v>360</v>
      </c>
      <c r="F99" s="79">
        <f>VLOOKUP(A99,'[2]Parts List '!$A$3:$I$178,5,)</f>
        <v>2.0229999999999997</v>
      </c>
      <c r="G99" s="79">
        <f>VLOOKUP(A99,'[2]Parts List '!$A$3:$I$178,6,FALSE)</f>
        <v>13.997</v>
      </c>
      <c r="H99" s="79">
        <f>VLOOKUP(A99,'[2]Parts List '!$A$3:$I$178,7,FALSE)</f>
        <v>17.779</v>
      </c>
      <c r="I99" s="79" t="str">
        <f>VLOOKUP(A99,'[2]Parts List '!$A$3:$I$178,8,FALSE)</f>
        <v>GTD222</v>
      </c>
      <c r="J99" s="79" t="str">
        <f>VLOOKUP(A99,'[2]Parts List '!$A$3:$I$178,9,FALSE)</f>
        <v>B50TF279 CL-C</v>
      </c>
      <c r="K99" s="79"/>
      <c r="L99" s="16" t="s">
        <v>298</v>
      </c>
      <c r="M99" s="17">
        <v>6280</v>
      </c>
      <c r="N99" s="16" t="s">
        <v>301</v>
      </c>
      <c r="O99" s="16"/>
      <c r="P99" s="16"/>
      <c r="Q99" s="15">
        <v>20</v>
      </c>
      <c r="R99" s="15">
        <v>20</v>
      </c>
      <c r="S99" s="96">
        <v>3057</v>
      </c>
      <c r="T99" s="95">
        <f t="shared" si="1"/>
        <v>2904.15</v>
      </c>
      <c r="U99" s="14">
        <v>0.05</v>
      </c>
      <c r="V99" s="21" t="s">
        <v>430</v>
      </c>
      <c r="W99" s="13"/>
      <c r="X99" s="8"/>
      <c r="Y99" s="20"/>
      <c r="Z99" s="20"/>
      <c r="AA99" s="34" t="s">
        <v>497</v>
      </c>
      <c r="AB99" s="35">
        <v>0.4</v>
      </c>
      <c r="AC99" s="49" t="s">
        <v>603</v>
      </c>
      <c r="AD99" s="11"/>
      <c r="AE99" s="16" t="s">
        <v>453</v>
      </c>
      <c r="AF99" s="135"/>
      <c r="AG99" s="135"/>
      <c r="AH99" s="139"/>
      <c r="AI99" s="135"/>
      <c r="AJ99" s="135"/>
    </row>
    <row r="100" spans="1:37" x14ac:dyDescent="0.25">
      <c r="A100" s="15">
        <v>45</v>
      </c>
      <c r="B100" s="16" t="s">
        <v>206</v>
      </c>
      <c r="C100" s="89">
        <f>VLOOKUP(A100,[1]Sheet1!$A$2:$O$343,15,FALSE)</f>
        <v>1</v>
      </c>
      <c r="D100" s="16" t="s">
        <v>207</v>
      </c>
      <c r="E100" s="16" t="s">
        <v>360</v>
      </c>
      <c r="F100" s="79">
        <f>VLOOKUP(A100,'[2]Parts List '!$A$3:$I$178,5,)</f>
        <v>2.0229999999999997</v>
      </c>
      <c r="G100" s="79">
        <f>VLOOKUP(A100,'[2]Parts List '!$A$3:$I$178,6,FALSE)</f>
        <v>13.997</v>
      </c>
      <c r="H100" s="79">
        <f>VLOOKUP(A100,'[2]Parts List '!$A$3:$I$178,7,FALSE)</f>
        <v>17.779</v>
      </c>
      <c r="I100" s="79" t="str">
        <f>VLOOKUP(A100,'[2]Parts List '!$A$3:$I$178,8,FALSE)</f>
        <v>GTD222</v>
      </c>
      <c r="J100" s="79" t="str">
        <f>VLOOKUP(A100,'[2]Parts List '!$A$3:$I$178,9,FALSE)</f>
        <v>B50TF279 CL-C</v>
      </c>
      <c r="K100" s="79"/>
      <c r="L100" s="16" t="s">
        <v>298</v>
      </c>
      <c r="M100" s="17">
        <v>6280</v>
      </c>
      <c r="N100" s="16" t="s">
        <v>298</v>
      </c>
      <c r="O100" s="16"/>
      <c r="P100" s="16"/>
      <c r="Q100" s="15">
        <v>80</v>
      </c>
      <c r="R100" s="15">
        <v>80</v>
      </c>
      <c r="S100" s="96">
        <v>1740</v>
      </c>
      <c r="T100" s="95">
        <f t="shared" si="1"/>
        <v>1653</v>
      </c>
      <c r="U100" s="14">
        <v>0.05</v>
      </c>
      <c r="V100" s="21" t="s">
        <v>430</v>
      </c>
      <c r="W100" s="13"/>
      <c r="X100" s="8"/>
      <c r="Y100" s="20"/>
      <c r="Z100" s="20"/>
      <c r="AA100" s="34" t="s">
        <v>462</v>
      </c>
      <c r="AB100" s="35">
        <v>0.35</v>
      </c>
      <c r="AC100" s="49" t="s">
        <v>611</v>
      </c>
      <c r="AD100" s="11"/>
      <c r="AE100" s="16" t="s">
        <v>453</v>
      </c>
      <c r="AF100" s="135"/>
      <c r="AG100" s="135"/>
      <c r="AH100" s="139"/>
      <c r="AI100" s="135"/>
      <c r="AJ100" s="135"/>
    </row>
    <row r="101" spans="1:37" s="30" customFormat="1" x14ac:dyDescent="0.25">
      <c r="A101" s="15">
        <v>45</v>
      </c>
      <c r="B101" s="16" t="s">
        <v>206</v>
      </c>
      <c r="C101" s="89">
        <f>VLOOKUP(A101,[1]Sheet1!$A$2:$O$343,15,FALSE)</f>
        <v>1</v>
      </c>
      <c r="D101" s="16" t="s">
        <v>207</v>
      </c>
      <c r="E101" s="16"/>
      <c r="F101" s="79">
        <f>VLOOKUP(A101,'[2]Parts List '!$A$3:$I$178,5,)</f>
        <v>2.0229999999999997</v>
      </c>
      <c r="G101" s="79">
        <f>VLOOKUP(A101,'[2]Parts List '!$A$3:$I$178,6,FALSE)</f>
        <v>13.997</v>
      </c>
      <c r="H101" s="79">
        <f>VLOOKUP(A101,'[2]Parts List '!$A$3:$I$178,7,FALSE)</f>
        <v>17.779</v>
      </c>
      <c r="I101" s="79" t="str">
        <f>VLOOKUP(A101,'[2]Parts List '!$A$3:$I$178,8,FALSE)</f>
        <v>GTD222</v>
      </c>
      <c r="J101" s="79" t="str">
        <f>VLOOKUP(A101,'[2]Parts List '!$A$3:$I$178,9,FALSE)</f>
        <v>B50TF279 CL-C</v>
      </c>
      <c r="K101" s="79"/>
      <c r="L101" s="16"/>
      <c r="M101" s="17"/>
      <c r="N101" s="36"/>
      <c r="O101" s="36"/>
      <c r="P101" s="36"/>
      <c r="Q101" s="37"/>
      <c r="R101" s="37"/>
      <c r="S101" s="96"/>
      <c r="T101" s="95">
        <f t="shared" si="1"/>
        <v>0</v>
      </c>
      <c r="U101" s="14">
        <v>0.05</v>
      </c>
      <c r="V101" s="21"/>
      <c r="W101" s="13"/>
      <c r="X101" s="8"/>
      <c r="Y101" s="20"/>
      <c r="Z101" s="20"/>
      <c r="AA101" s="34" t="s">
        <v>498</v>
      </c>
      <c r="AB101" s="35">
        <v>0.25</v>
      </c>
      <c r="AC101" s="49" t="s">
        <v>569</v>
      </c>
      <c r="AD101" s="11"/>
      <c r="AE101" s="16"/>
      <c r="AF101" s="135"/>
      <c r="AG101" s="135"/>
      <c r="AH101" s="139"/>
      <c r="AI101" s="135"/>
      <c r="AJ101" s="135"/>
    </row>
    <row r="102" spans="1:37" x14ac:dyDescent="0.25">
      <c r="A102" s="15">
        <v>46</v>
      </c>
      <c r="B102" s="16" t="s">
        <v>216</v>
      </c>
      <c r="C102" s="89">
        <f>VLOOKUP(A102,[1]Sheet1!$A$2:$O$343,15,FALSE)</f>
        <v>1</v>
      </c>
      <c r="D102" s="16" t="s">
        <v>217</v>
      </c>
      <c r="E102" s="16" t="s">
        <v>361</v>
      </c>
      <c r="F102" s="79">
        <f>VLOOKUP(A102,'[2]Parts List '!$A$3:$I$178,5,)</f>
        <v>7.117</v>
      </c>
      <c r="G102" s="79">
        <f>VLOOKUP(A102,'[2]Parts List '!$A$3:$I$178,6,FALSE)</f>
        <v>9.4249999999999989</v>
      </c>
      <c r="H102" s="79">
        <f>VLOOKUP(A102,'[2]Parts List '!$A$3:$I$178,7,FALSE)</f>
        <v>20.425000000000001</v>
      </c>
      <c r="I102" s="79" t="str">
        <f>VLOOKUP(A102,'[2]Parts List '!$A$3:$I$178,8,FALSE)</f>
        <v>718+</v>
      </c>
      <c r="J102" s="79" t="str">
        <f>VLOOKUP(A102,'[2]Parts List '!$A$3:$I$178,9,FALSE)</f>
        <v>B50TF317 CL-A</v>
      </c>
      <c r="K102" s="79" t="str">
        <f>VLOOKUP(A102,'[2]Parts List '!$A$2:$J$178,10,FALSE)</f>
        <v xml:space="preserve">Yes </v>
      </c>
      <c r="L102" s="16" t="s">
        <v>298</v>
      </c>
      <c r="M102" s="17">
        <v>16201</v>
      </c>
      <c r="N102" s="16" t="s">
        <v>298</v>
      </c>
      <c r="O102" s="16"/>
      <c r="P102" s="16"/>
      <c r="Q102" s="15">
        <v>10</v>
      </c>
      <c r="R102" s="15">
        <v>10</v>
      </c>
      <c r="S102" s="96">
        <v>9894</v>
      </c>
      <c r="T102" s="95">
        <f t="shared" si="1"/>
        <v>9399.2999999999993</v>
      </c>
      <c r="U102" s="14">
        <v>0.05</v>
      </c>
      <c r="V102" s="21" t="s">
        <v>428</v>
      </c>
      <c r="W102" s="13"/>
      <c r="X102" s="8"/>
      <c r="Y102" s="20"/>
      <c r="Z102" s="20"/>
      <c r="AA102" s="34" t="s">
        <v>473</v>
      </c>
      <c r="AB102" s="35">
        <v>0.1</v>
      </c>
      <c r="AC102" s="49" t="s">
        <v>646</v>
      </c>
      <c r="AD102" s="11"/>
      <c r="AE102" s="16" t="s">
        <v>454</v>
      </c>
      <c r="AF102" s="135"/>
      <c r="AG102" s="135"/>
      <c r="AH102" s="139"/>
      <c r="AI102" s="135"/>
      <c r="AJ102" s="135"/>
      <c r="AK102" s="69"/>
    </row>
    <row r="103" spans="1:37" x14ac:dyDescent="0.25">
      <c r="A103" s="15">
        <v>46</v>
      </c>
      <c r="B103" s="16" t="s">
        <v>216</v>
      </c>
      <c r="C103" s="89">
        <f>VLOOKUP(A103,[1]Sheet1!$A$2:$O$343,15,FALSE)</f>
        <v>1</v>
      </c>
      <c r="D103" s="16" t="s">
        <v>217</v>
      </c>
      <c r="E103" s="16" t="s">
        <v>361</v>
      </c>
      <c r="F103" s="79">
        <f>VLOOKUP(A103,'[2]Parts List '!$A$3:$I$178,5,)</f>
        <v>7.117</v>
      </c>
      <c r="G103" s="79">
        <f>VLOOKUP(A103,'[2]Parts List '!$A$3:$I$178,6,FALSE)</f>
        <v>9.4249999999999989</v>
      </c>
      <c r="H103" s="79">
        <f>VLOOKUP(A103,'[2]Parts List '!$A$3:$I$178,7,FALSE)</f>
        <v>20.425000000000001</v>
      </c>
      <c r="I103" s="79" t="str">
        <f>VLOOKUP(A103,'[2]Parts List '!$A$3:$I$178,8,FALSE)</f>
        <v>718+</v>
      </c>
      <c r="J103" s="79" t="str">
        <f>VLOOKUP(A103,'[2]Parts List '!$A$3:$I$178,9,FALSE)</f>
        <v>B50TF317 CL-A</v>
      </c>
      <c r="K103" s="79" t="str">
        <f>VLOOKUP(A103,'[2]Parts List '!$A$2:$J$178,10,FALSE)</f>
        <v xml:space="preserve">Yes </v>
      </c>
      <c r="L103" s="16" t="s">
        <v>298</v>
      </c>
      <c r="M103" s="17">
        <v>16201</v>
      </c>
      <c r="N103" s="16" t="s">
        <v>306</v>
      </c>
      <c r="O103" s="16"/>
      <c r="P103" s="16"/>
      <c r="Q103" s="15">
        <v>90</v>
      </c>
      <c r="R103" s="15">
        <v>90</v>
      </c>
      <c r="S103" s="96">
        <v>10908</v>
      </c>
      <c r="T103" s="95">
        <f t="shared" si="1"/>
        <v>10689.84</v>
      </c>
      <c r="U103" s="14">
        <v>0.02</v>
      </c>
      <c r="V103" s="21" t="s">
        <v>428</v>
      </c>
      <c r="W103" s="13"/>
      <c r="X103" s="8"/>
      <c r="Y103" s="20"/>
      <c r="Z103" s="20"/>
      <c r="AA103" s="34" t="s">
        <v>488</v>
      </c>
      <c r="AB103" s="35">
        <v>0.5</v>
      </c>
      <c r="AC103" s="49" t="s">
        <v>542</v>
      </c>
      <c r="AD103" s="11"/>
      <c r="AE103" s="16" t="s">
        <v>454</v>
      </c>
      <c r="AF103" s="135"/>
      <c r="AG103" s="135"/>
      <c r="AH103" s="139"/>
      <c r="AI103" s="135"/>
      <c r="AJ103" s="135"/>
      <c r="AK103" s="69"/>
    </row>
    <row r="104" spans="1:37" s="30" customFormat="1" x14ac:dyDescent="0.25">
      <c r="A104" s="15">
        <v>46</v>
      </c>
      <c r="B104" s="16" t="s">
        <v>216</v>
      </c>
      <c r="C104" s="89">
        <f>VLOOKUP(A104,[1]Sheet1!$A$2:$O$343,15,FALSE)</f>
        <v>1</v>
      </c>
      <c r="D104" s="16" t="s">
        <v>217</v>
      </c>
      <c r="E104" s="16" t="s">
        <v>361</v>
      </c>
      <c r="F104" s="79">
        <f>VLOOKUP(A104,'[2]Parts List '!$A$3:$I$178,5,)</f>
        <v>7.117</v>
      </c>
      <c r="G104" s="79">
        <f>VLOOKUP(A104,'[2]Parts List '!$A$3:$I$178,6,FALSE)</f>
        <v>9.4249999999999989</v>
      </c>
      <c r="H104" s="79">
        <f>VLOOKUP(A104,'[2]Parts List '!$A$3:$I$178,7,FALSE)</f>
        <v>20.425000000000001</v>
      </c>
      <c r="I104" s="79" t="str">
        <f>VLOOKUP(A104,'[2]Parts List '!$A$3:$I$178,8,FALSE)</f>
        <v>718+</v>
      </c>
      <c r="J104" s="79" t="str">
        <f>VLOOKUP(A104,'[2]Parts List '!$A$3:$I$178,9,FALSE)</f>
        <v>B50TF317 CL-A</v>
      </c>
      <c r="K104" s="79" t="str">
        <f>VLOOKUP(A104,'[2]Parts List '!$A$2:$J$178,10,FALSE)</f>
        <v xml:space="preserve">Yes </v>
      </c>
      <c r="L104" s="16"/>
      <c r="M104" s="17"/>
      <c r="N104" s="36"/>
      <c r="O104" s="36"/>
      <c r="P104" s="36"/>
      <c r="Q104" s="37"/>
      <c r="R104" s="37"/>
      <c r="S104" s="96"/>
      <c r="T104" s="95">
        <f t="shared" si="1"/>
        <v>0</v>
      </c>
      <c r="U104" s="14">
        <v>0.05</v>
      </c>
      <c r="V104" s="21"/>
      <c r="W104" s="13"/>
      <c r="X104" s="8"/>
      <c r="Y104" s="20"/>
      <c r="Z104" s="20"/>
      <c r="AA104" s="34" t="s">
        <v>502</v>
      </c>
      <c r="AB104" s="35">
        <v>0.35</v>
      </c>
      <c r="AC104" s="49" t="s">
        <v>647</v>
      </c>
      <c r="AD104" s="11"/>
      <c r="AE104" s="16"/>
      <c r="AF104" s="135"/>
      <c r="AG104" s="135"/>
      <c r="AH104" s="139"/>
      <c r="AI104" s="135"/>
      <c r="AJ104" s="135"/>
    </row>
    <row r="105" spans="1:37" x14ac:dyDescent="0.25">
      <c r="A105" s="15">
        <v>46</v>
      </c>
      <c r="B105" s="16" t="s">
        <v>216</v>
      </c>
      <c r="C105" s="89">
        <f>VLOOKUP(A105,[1]Sheet1!$A$2:$O$343,15,FALSE)</f>
        <v>1</v>
      </c>
      <c r="D105" s="16" t="s">
        <v>217</v>
      </c>
      <c r="E105" s="16" t="s">
        <v>361</v>
      </c>
      <c r="F105" s="79">
        <f>VLOOKUP(A105,'[2]Parts List '!$A$3:$I$178,5,)</f>
        <v>7.117</v>
      </c>
      <c r="G105" s="79">
        <f>VLOOKUP(A105,'[2]Parts List '!$A$3:$I$178,6,FALSE)</f>
        <v>9.4249999999999989</v>
      </c>
      <c r="H105" s="79">
        <f>VLOOKUP(A105,'[2]Parts List '!$A$3:$I$178,7,FALSE)</f>
        <v>20.425000000000001</v>
      </c>
      <c r="I105" s="79" t="str">
        <f>VLOOKUP(A105,'[2]Parts List '!$A$3:$I$178,8,FALSE)</f>
        <v>718+</v>
      </c>
      <c r="J105" s="79" t="str">
        <f>VLOOKUP(A105,'[2]Parts List '!$A$3:$I$178,9,FALSE)</f>
        <v>B50TF317 CL-A</v>
      </c>
      <c r="K105" s="79" t="str">
        <f>VLOOKUP(A105,'[2]Parts List '!$A$2:$J$178,10,FALSE)</f>
        <v xml:space="preserve">Yes </v>
      </c>
      <c r="L105" s="16"/>
      <c r="M105" s="17"/>
      <c r="N105" s="36"/>
      <c r="O105" s="36"/>
      <c r="P105" s="36"/>
      <c r="Q105" s="37"/>
      <c r="R105" s="37"/>
      <c r="S105" s="96"/>
      <c r="T105" s="95">
        <f t="shared" si="1"/>
        <v>0</v>
      </c>
      <c r="U105" s="14">
        <v>0.05</v>
      </c>
      <c r="V105" s="21"/>
      <c r="W105" s="13"/>
      <c r="X105" s="8"/>
      <c r="Y105" s="20"/>
      <c r="Z105" s="20"/>
      <c r="AA105" s="34" t="s">
        <v>462</v>
      </c>
      <c r="AB105" s="35">
        <v>0.15</v>
      </c>
      <c r="AC105" s="49" t="s">
        <v>648</v>
      </c>
      <c r="AD105" s="11"/>
      <c r="AE105" s="16"/>
      <c r="AF105" s="135"/>
      <c r="AG105" s="135"/>
      <c r="AH105" s="139"/>
      <c r="AI105" s="135"/>
      <c r="AJ105" s="135"/>
    </row>
    <row r="106" spans="1:37" ht="30" x14ac:dyDescent="0.25">
      <c r="A106" s="15">
        <v>47</v>
      </c>
      <c r="B106" s="16" t="s">
        <v>220</v>
      </c>
      <c r="C106" s="89">
        <f>VLOOKUP(A106,[1]Sheet1!$A$2:$O$343,15,FALSE)</f>
        <v>1</v>
      </c>
      <c r="D106" s="16" t="s">
        <v>221</v>
      </c>
      <c r="E106" s="16" t="s">
        <v>362</v>
      </c>
      <c r="F106" s="79">
        <f>VLOOKUP(A106,'[2]Parts List '!$A$3:$I$178,5,)</f>
        <v>1.1448</v>
      </c>
      <c r="G106" s="79">
        <f>VLOOKUP(A106,'[2]Parts List '!$A$3:$I$178,6,FALSE)</f>
        <v>17.467300000000002</v>
      </c>
      <c r="H106" s="79">
        <f>VLOOKUP(A106,'[2]Parts List '!$A$3:$I$178,7,FALSE)</f>
        <v>19.113</v>
      </c>
      <c r="I106" s="79" t="str">
        <f>VLOOKUP(A106,'[2]Parts List '!$A$3:$I$178,8,FALSE)</f>
        <v>I909</v>
      </c>
      <c r="J106" s="79" t="str">
        <f>VLOOKUP(A106,'[2]Parts List '!$A$3:$I$178,9,FALSE)</f>
        <v>C50TF95 CL-B</v>
      </c>
      <c r="K106" s="79"/>
      <c r="L106" s="16" t="s">
        <v>300</v>
      </c>
      <c r="M106" s="17">
        <v>2228</v>
      </c>
      <c r="N106" s="16" t="s">
        <v>301</v>
      </c>
      <c r="O106" s="16"/>
      <c r="P106" s="16"/>
      <c r="Q106" s="44">
        <v>80</v>
      </c>
      <c r="R106" s="15">
        <v>75</v>
      </c>
      <c r="S106" s="96">
        <v>652</v>
      </c>
      <c r="T106" s="95">
        <f t="shared" si="1"/>
        <v>619.4</v>
      </c>
      <c r="U106" s="14">
        <v>0.05</v>
      </c>
      <c r="V106" s="21" t="s">
        <v>429</v>
      </c>
      <c r="W106" s="13"/>
      <c r="X106" s="8"/>
      <c r="Y106" s="20"/>
      <c r="Z106" s="20"/>
      <c r="AA106" s="34" t="s">
        <v>460</v>
      </c>
      <c r="AB106" s="35">
        <v>0.5</v>
      </c>
      <c r="AC106" s="49" t="s">
        <v>542</v>
      </c>
      <c r="AD106" s="11"/>
      <c r="AE106" s="16" t="s">
        <v>453</v>
      </c>
      <c r="AF106" s="135"/>
      <c r="AG106" s="135"/>
      <c r="AH106" s="139"/>
      <c r="AI106" s="135"/>
      <c r="AJ106" s="135"/>
    </row>
    <row r="107" spans="1:37" s="30" customFormat="1" ht="30" x14ac:dyDescent="0.25">
      <c r="A107" s="15">
        <v>47</v>
      </c>
      <c r="B107" s="16" t="s">
        <v>220</v>
      </c>
      <c r="C107" s="89">
        <f>VLOOKUP(A107,[1]Sheet1!$A$2:$O$343,15,FALSE)</f>
        <v>1</v>
      </c>
      <c r="D107" s="16" t="s">
        <v>221</v>
      </c>
      <c r="E107" s="16" t="s">
        <v>362</v>
      </c>
      <c r="F107" s="79">
        <f>VLOOKUP(A107,'[2]Parts List '!$A$3:$I$178,5,)</f>
        <v>1.1448</v>
      </c>
      <c r="G107" s="79">
        <f>VLOOKUP(A107,'[2]Parts List '!$A$3:$I$178,6,FALSE)</f>
        <v>17.467300000000002</v>
      </c>
      <c r="H107" s="79">
        <f>VLOOKUP(A107,'[2]Parts List '!$A$3:$I$178,7,FALSE)</f>
        <v>19.113</v>
      </c>
      <c r="I107" s="79" t="str">
        <f>VLOOKUP(A107,'[2]Parts List '!$A$3:$I$178,8,FALSE)</f>
        <v>I909</v>
      </c>
      <c r="J107" s="79" t="str">
        <f>VLOOKUP(A107,'[2]Parts List '!$A$3:$I$178,9,FALSE)</f>
        <v>C50TF95 CL-B</v>
      </c>
      <c r="K107" s="79"/>
      <c r="L107" s="16" t="s">
        <v>300</v>
      </c>
      <c r="M107" s="17">
        <v>2228</v>
      </c>
      <c r="N107" s="16" t="s">
        <v>298</v>
      </c>
      <c r="O107" s="16"/>
      <c r="P107" s="16"/>
      <c r="Q107" s="44">
        <v>20</v>
      </c>
      <c r="R107" s="15">
        <v>25</v>
      </c>
      <c r="S107" s="96">
        <v>906</v>
      </c>
      <c r="T107" s="95">
        <f t="shared" si="1"/>
        <v>860.7</v>
      </c>
      <c r="U107" s="14">
        <v>0.05</v>
      </c>
      <c r="V107" s="21" t="s">
        <v>429</v>
      </c>
      <c r="W107" s="13"/>
      <c r="X107" s="8"/>
      <c r="Y107" s="20"/>
      <c r="Z107" s="20"/>
      <c r="AA107" s="34" t="s">
        <v>471</v>
      </c>
      <c r="AB107" s="35">
        <v>0.25</v>
      </c>
      <c r="AC107" s="49" t="s">
        <v>615</v>
      </c>
      <c r="AD107" s="11"/>
      <c r="AE107" s="16" t="s">
        <v>453</v>
      </c>
      <c r="AF107" s="135"/>
      <c r="AG107" s="135"/>
      <c r="AH107" s="139"/>
      <c r="AI107" s="135"/>
      <c r="AJ107" s="135"/>
    </row>
    <row r="108" spans="1:37" x14ac:dyDescent="0.25">
      <c r="A108" s="15">
        <v>47</v>
      </c>
      <c r="B108" s="16" t="s">
        <v>220</v>
      </c>
      <c r="C108" s="89">
        <f>VLOOKUP(A108,[1]Sheet1!$A$2:$O$343,15,FALSE)</f>
        <v>1</v>
      </c>
      <c r="D108" s="16" t="s">
        <v>221</v>
      </c>
      <c r="E108" s="16"/>
      <c r="F108" s="79">
        <f>VLOOKUP(A108,'[2]Parts List '!$A$3:$I$178,5,)</f>
        <v>1.1448</v>
      </c>
      <c r="G108" s="79">
        <f>VLOOKUP(A108,'[2]Parts List '!$A$3:$I$178,6,FALSE)</f>
        <v>17.467300000000002</v>
      </c>
      <c r="H108" s="79">
        <f>VLOOKUP(A108,'[2]Parts List '!$A$3:$I$178,7,FALSE)</f>
        <v>19.113</v>
      </c>
      <c r="I108" s="79" t="str">
        <f>VLOOKUP(A108,'[2]Parts List '!$A$3:$I$178,8,FALSE)</f>
        <v>I909</v>
      </c>
      <c r="J108" s="79" t="str">
        <f>VLOOKUP(A108,'[2]Parts List '!$A$3:$I$178,9,FALSE)</f>
        <v>C50TF95 CL-B</v>
      </c>
      <c r="K108" s="79"/>
      <c r="L108" s="16"/>
      <c r="M108" s="17"/>
      <c r="N108" s="36"/>
      <c r="O108" s="36"/>
      <c r="P108" s="36"/>
      <c r="Q108" s="37"/>
      <c r="R108" s="37"/>
      <c r="S108" s="96"/>
      <c r="T108" s="95">
        <f t="shared" si="1"/>
        <v>0</v>
      </c>
      <c r="U108" s="14">
        <v>0.05</v>
      </c>
      <c r="V108" s="21"/>
      <c r="W108" s="13"/>
      <c r="X108" s="8"/>
      <c r="Y108" s="20"/>
      <c r="Z108" s="20"/>
      <c r="AA108" s="34" t="s">
        <v>476</v>
      </c>
      <c r="AB108" s="35">
        <v>0.25</v>
      </c>
      <c r="AC108" s="49" t="s">
        <v>564</v>
      </c>
      <c r="AD108" s="11"/>
      <c r="AE108" s="16"/>
      <c r="AF108" s="135"/>
      <c r="AG108" s="135"/>
      <c r="AH108" s="139"/>
      <c r="AI108" s="135"/>
      <c r="AJ108" s="135"/>
    </row>
    <row r="109" spans="1:37" ht="30" x14ac:dyDescent="0.25">
      <c r="A109" s="15">
        <v>48</v>
      </c>
      <c r="B109" s="16" t="s">
        <v>222</v>
      </c>
      <c r="C109" s="89">
        <f>VLOOKUP(A109,[1]Sheet1!$A$2:$O$343,15,FALSE)</f>
        <v>1</v>
      </c>
      <c r="D109" s="16" t="s">
        <v>223</v>
      </c>
      <c r="E109" s="16" t="s">
        <v>363</v>
      </c>
      <c r="F109" s="79">
        <f>VLOOKUP(A109,'[2]Parts List '!$A$3:$I$178,5,)</f>
        <v>1.794</v>
      </c>
      <c r="G109" s="79">
        <f>VLOOKUP(A109,'[2]Parts List '!$A$3:$I$178,6,FALSE)</f>
        <v>17.226000000000003</v>
      </c>
      <c r="H109" s="79">
        <f>VLOOKUP(A109,'[2]Parts List '!$A$3:$I$178,7,FALSE)</f>
        <v>19.228999999999999</v>
      </c>
      <c r="I109" s="79" t="str">
        <f>VLOOKUP(A109,'[2]Parts List '!$A$3:$I$178,8,FALSE)</f>
        <v>I909</v>
      </c>
      <c r="J109" s="79" t="str">
        <f>VLOOKUP(A109,'[2]Parts List '!$A$3:$I$178,9,FALSE)</f>
        <v>C50TF95 CL-B</v>
      </c>
      <c r="K109" s="79"/>
      <c r="L109" s="16" t="s">
        <v>364</v>
      </c>
      <c r="M109" s="17">
        <v>3465</v>
      </c>
      <c r="N109" s="16" t="s">
        <v>301</v>
      </c>
      <c r="O109" s="16"/>
      <c r="P109" s="16"/>
      <c r="Q109" s="44">
        <v>70</v>
      </c>
      <c r="R109" s="15">
        <v>75</v>
      </c>
      <c r="S109" s="96">
        <v>1021</v>
      </c>
      <c r="T109" s="95">
        <f t="shared" si="1"/>
        <v>969.95</v>
      </c>
      <c r="U109" s="14">
        <v>0.05</v>
      </c>
      <c r="V109" s="21" t="s">
        <v>429</v>
      </c>
      <c r="W109" s="13"/>
      <c r="X109" s="8"/>
      <c r="Y109" s="20"/>
      <c r="Z109" s="20"/>
      <c r="AA109" s="34" t="s">
        <v>460</v>
      </c>
      <c r="AB109" s="35">
        <v>0.5</v>
      </c>
      <c r="AC109" s="49" t="s">
        <v>542</v>
      </c>
      <c r="AD109" s="11"/>
      <c r="AE109" s="16" t="s">
        <v>453</v>
      </c>
      <c r="AF109" s="135"/>
      <c r="AG109" s="135"/>
      <c r="AH109" s="139"/>
      <c r="AI109" s="135"/>
      <c r="AJ109" s="135"/>
    </row>
    <row r="110" spans="1:37" s="30" customFormat="1" ht="30" x14ac:dyDescent="0.25">
      <c r="A110" s="15">
        <v>48</v>
      </c>
      <c r="B110" s="16" t="s">
        <v>222</v>
      </c>
      <c r="C110" s="89">
        <f>VLOOKUP(A110,[1]Sheet1!$A$2:$O$343,15,FALSE)</f>
        <v>1</v>
      </c>
      <c r="D110" s="16" t="s">
        <v>223</v>
      </c>
      <c r="E110" s="16" t="s">
        <v>363</v>
      </c>
      <c r="F110" s="79">
        <f>VLOOKUP(A110,'[2]Parts List '!$A$3:$I$178,5,)</f>
        <v>1.794</v>
      </c>
      <c r="G110" s="79">
        <f>VLOOKUP(A110,'[2]Parts List '!$A$3:$I$178,6,FALSE)</f>
        <v>17.226000000000003</v>
      </c>
      <c r="H110" s="79">
        <f>VLOOKUP(A110,'[2]Parts List '!$A$3:$I$178,7,FALSE)</f>
        <v>19.228999999999999</v>
      </c>
      <c r="I110" s="79" t="str">
        <f>VLOOKUP(A110,'[2]Parts List '!$A$3:$I$178,8,FALSE)</f>
        <v>I909</v>
      </c>
      <c r="J110" s="79" t="str">
        <f>VLOOKUP(A110,'[2]Parts List '!$A$3:$I$178,9,FALSE)</f>
        <v>C50TF95 CL-B</v>
      </c>
      <c r="K110" s="79"/>
      <c r="L110" s="16" t="s">
        <v>364</v>
      </c>
      <c r="M110" s="17">
        <v>3465</v>
      </c>
      <c r="N110" s="16" t="s">
        <v>298</v>
      </c>
      <c r="O110" s="16"/>
      <c r="P110" s="16"/>
      <c r="Q110" s="44">
        <v>30</v>
      </c>
      <c r="R110" s="15">
        <v>25</v>
      </c>
      <c r="S110" s="96">
        <v>1231</v>
      </c>
      <c r="T110" s="95">
        <f t="shared" si="1"/>
        <v>1169.45</v>
      </c>
      <c r="U110" s="14">
        <v>0.05</v>
      </c>
      <c r="V110" s="21" t="s">
        <v>429</v>
      </c>
      <c r="W110" s="13"/>
      <c r="X110" s="8"/>
      <c r="Y110" s="20"/>
      <c r="Z110" s="20"/>
      <c r="AA110" s="34" t="s">
        <v>471</v>
      </c>
      <c r="AB110" s="35">
        <v>0.25</v>
      </c>
      <c r="AC110" s="49" t="s">
        <v>616</v>
      </c>
      <c r="AD110" s="11"/>
      <c r="AE110" s="16" t="s">
        <v>453</v>
      </c>
      <c r="AF110" s="135"/>
      <c r="AG110" s="135"/>
      <c r="AH110" s="139"/>
      <c r="AI110" s="135"/>
      <c r="AJ110" s="135"/>
    </row>
    <row r="111" spans="1:37" x14ac:dyDescent="0.25">
      <c r="A111" s="15">
        <v>48</v>
      </c>
      <c r="B111" s="16" t="s">
        <v>222</v>
      </c>
      <c r="C111" s="89">
        <f>VLOOKUP(A111,[1]Sheet1!$A$2:$O$343,15,FALSE)</f>
        <v>1</v>
      </c>
      <c r="D111" s="16" t="s">
        <v>223</v>
      </c>
      <c r="E111" s="16"/>
      <c r="F111" s="79">
        <f>VLOOKUP(A111,'[2]Parts List '!$A$3:$I$178,5,)</f>
        <v>1.794</v>
      </c>
      <c r="G111" s="79">
        <f>VLOOKUP(A111,'[2]Parts List '!$A$3:$I$178,6,FALSE)</f>
        <v>17.226000000000003</v>
      </c>
      <c r="H111" s="79">
        <f>VLOOKUP(A111,'[2]Parts List '!$A$3:$I$178,7,FALSE)</f>
        <v>19.228999999999999</v>
      </c>
      <c r="I111" s="79" t="str">
        <f>VLOOKUP(A111,'[2]Parts List '!$A$3:$I$178,8,FALSE)</f>
        <v>I909</v>
      </c>
      <c r="J111" s="79" t="str">
        <f>VLOOKUP(A111,'[2]Parts List '!$A$3:$I$178,9,FALSE)</f>
        <v>C50TF95 CL-B</v>
      </c>
      <c r="K111" s="79"/>
      <c r="L111" s="16"/>
      <c r="M111" s="17"/>
      <c r="N111" s="36"/>
      <c r="O111" s="36"/>
      <c r="P111" s="36"/>
      <c r="Q111" s="37"/>
      <c r="R111" s="37"/>
      <c r="S111" s="96"/>
      <c r="T111" s="95">
        <f t="shared" si="1"/>
        <v>0</v>
      </c>
      <c r="U111" s="14">
        <v>0.05</v>
      </c>
      <c r="V111" s="21"/>
      <c r="W111" s="13"/>
      <c r="X111" s="8"/>
      <c r="Y111" s="20"/>
      <c r="Z111" s="20"/>
      <c r="AA111" s="34" t="s">
        <v>476</v>
      </c>
      <c r="AB111" s="35">
        <v>0.25</v>
      </c>
      <c r="AC111" s="49" t="s">
        <v>564</v>
      </c>
      <c r="AD111" s="11"/>
      <c r="AE111" s="16"/>
      <c r="AF111" s="135"/>
      <c r="AG111" s="135"/>
      <c r="AH111" s="139"/>
      <c r="AI111" s="135"/>
      <c r="AJ111" s="135"/>
    </row>
    <row r="112" spans="1:37" ht="30" x14ac:dyDescent="0.25">
      <c r="A112" s="15">
        <v>49</v>
      </c>
      <c r="B112" s="16" t="s">
        <v>224</v>
      </c>
      <c r="C112" s="89">
        <f>VLOOKUP(A112,[1]Sheet1!$A$2:$O$343,15,FALSE)</f>
        <v>1</v>
      </c>
      <c r="D112" s="16" t="s">
        <v>655</v>
      </c>
      <c r="E112" s="16" t="s">
        <v>365</v>
      </c>
      <c r="F112" s="79">
        <f>VLOOKUP(A112,'[2]Parts List '!$A$3:$I$178,5,)</f>
        <v>2.3889999999999998</v>
      </c>
      <c r="G112" s="79">
        <f>VLOOKUP(A112,'[2]Parts List '!$A$3:$I$178,6,FALSE)</f>
        <v>17.002000000000002</v>
      </c>
      <c r="H112" s="79">
        <f>VLOOKUP(A112,'[2]Parts List '!$A$3:$I$178,7,FALSE)</f>
        <v>19.288999999999998</v>
      </c>
      <c r="I112" s="79" t="str">
        <f>VLOOKUP(A112,'[2]Parts List '!$A$3:$I$178,8,FALSE)</f>
        <v>M152</v>
      </c>
      <c r="J112" s="79" t="str">
        <f>VLOOKUP(A112,'[2]Parts List '!$A$3:$I$178,9,FALSE)</f>
        <v>C50TF68 CL-B</v>
      </c>
      <c r="K112" s="79"/>
      <c r="L112" s="16" t="s">
        <v>364</v>
      </c>
      <c r="M112" s="17">
        <v>2635</v>
      </c>
      <c r="N112" s="16" t="s">
        <v>301</v>
      </c>
      <c r="O112" s="16"/>
      <c r="P112" s="16"/>
      <c r="Q112" s="44">
        <v>60</v>
      </c>
      <c r="R112" s="15">
        <v>75</v>
      </c>
      <c r="S112" s="96">
        <v>542</v>
      </c>
      <c r="T112" s="95">
        <f t="shared" si="1"/>
        <v>514.9</v>
      </c>
      <c r="U112" s="14">
        <v>0.05</v>
      </c>
      <c r="V112" s="21" t="s">
        <v>436</v>
      </c>
      <c r="W112" s="13"/>
      <c r="X112" s="8"/>
      <c r="Y112" s="20"/>
      <c r="Z112" s="20"/>
      <c r="AA112" s="34" t="s">
        <v>460</v>
      </c>
      <c r="AB112" s="35">
        <v>0.5</v>
      </c>
      <c r="AC112" s="49" t="s">
        <v>542</v>
      </c>
      <c r="AD112" s="11"/>
      <c r="AE112" s="16" t="s">
        <v>453</v>
      </c>
      <c r="AF112" s="135"/>
      <c r="AG112" s="135"/>
      <c r="AH112" s="139"/>
      <c r="AI112" s="135"/>
      <c r="AJ112" s="135"/>
    </row>
    <row r="113" spans="1:36" s="30" customFormat="1" ht="30" x14ac:dyDescent="0.25">
      <c r="A113" s="15">
        <v>49</v>
      </c>
      <c r="B113" s="16" t="s">
        <v>224</v>
      </c>
      <c r="C113" s="89">
        <f>VLOOKUP(A113,[1]Sheet1!$A$2:$O$343,15,FALSE)</f>
        <v>1</v>
      </c>
      <c r="D113" s="16" t="s">
        <v>225</v>
      </c>
      <c r="E113" s="16" t="s">
        <v>365</v>
      </c>
      <c r="F113" s="79">
        <f>VLOOKUP(A113,'[2]Parts List '!$A$3:$I$178,5,)</f>
        <v>2.3889999999999998</v>
      </c>
      <c r="G113" s="79">
        <f>VLOOKUP(A113,'[2]Parts List '!$A$3:$I$178,6,FALSE)</f>
        <v>17.002000000000002</v>
      </c>
      <c r="H113" s="79">
        <f>VLOOKUP(A113,'[2]Parts List '!$A$3:$I$178,7,FALSE)</f>
        <v>19.288999999999998</v>
      </c>
      <c r="I113" s="79" t="str">
        <f>VLOOKUP(A113,'[2]Parts List '!$A$3:$I$178,8,FALSE)</f>
        <v>M152</v>
      </c>
      <c r="J113" s="79" t="str">
        <f>VLOOKUP(A113,'[2]Parts List '!$A$3:$I$178,9,FALSE)</f>
        <v>C50TF68 CL-B</v>
      </c>
      <c r="K113" s="79"/>
      <c r="L113" s="16" t="s">
        <v>364</v>
      </c>
      <c r="M113" s="17">
        <v>2635</v>
      </c>
      <c r="N113" s="16" t="s">
        <v>298</v>
      </c>
      <c r="O113" s="16"/>
      <c r="P113" s="16"/>
      <c r="Q113" s="44">
        <v>40</v>
      </c>
      <c r="R113" s="15">
        <v>25</v>
      </c>
      <c r="S113" s="96">
        <v>551</v>
      </c>
      <c r="T113" s="95">
        <f t="shared" si="1"/>
        <v>523.45000000000005</v>
      </c>
      <c r="U113" s="14">
        <v>0.05</v>
      </c>
      <c r="V113" s="21" t="s">
        <v>436</v>
      </c>
      <c r="W113" s="13"/>
      <c r="X113" s="8"/>
      <c r="Y113" s="20"/>
      <c r="Z113" s="20"/>
      <c r="AA113" s="34" t="s">
        <v>471</v>
      </c>
      <c r="AB113" s="35">
        <v>0.25</v>
      </c>
      <c r="AC113" s="49" t="s">
        <v>569</v>
      </c>
      <c r="AD113" s="11"/>
      <c r="AE113" s="16" t="s">
        <v>453</v>
      </c>
      <c r="AF113" s="135"/>
      <c r="AG113" s="135"/>
      <c r="AH113" s="139"/>
      <c r="AI113" s="135"/>
      <c r="AJ113" s="135"/>
    </row>
    <row r="114" spans="1:36" ht="30" x14ac:dyDescent="0.25">
      <c r="A114" s="15">
        <v>49</v>
      </c>
      <c r="B114" s="16" t="s">
        <v>224</v>
      </c>
      <c r="C114" s="89">
        <f>VLOOKUP(A114,[1]Sheet1!$A$2:$O$343,15,FALSE)</f>
        <v>1</v>
      </c>
      <c r="D114" s="16" t="s">
        <v>225</v>
      </c>
      <c r="E114" s="16" t="s">
        <v>365</v>
      </c>
      <c r="F114" s="79">
        <f>VLOOKUP(A114,'[2]Parts List '!$A$3:$I$178,5,)</f>
        <v>2.3889999999999998</v>
      </c>
      <c r="G114" s="79">
        <f>VLOOKUP(A114,'[2]Parts List '!$A$3:$I$178,6,FALSE)</f>
        <v>17.002000000000002</v>
      </c>
      <c r="H114" s="79">
        <f>VLOOKUP(A114,'[2]Parts List '!$A$3:$I$178,7,FALSE)</f>
        <v>19.288999999999998</v>
      </c>
      <c r="I114" s="79" t="str">
        <f>VLOOKUP(A114,'[2]Parts List '!$A$3:$I$178,8,FALSE)</f>
        <v>M152</v>
      </c>
      <c r="J114" s="79" t="str">
        <f>VLOOKUP(A114,'[2]Parts List '!$A$3:$I$178,9,FALSE)</f>
        <v>C50TF68 CL-B</v>
      </c>
      <c r="K114" s="79"/>
      <c r="L114" s="16"/>
      <c r="M114" s="17"/>
      <c r="N114" s="36"/>
      <c r="O114" s="36"/>
      <c r="P114" s="36"/>
      <c r="Q114" s="37"/>
      <c r="R114" s="37"/>
      <c r="S114" s="96"/>
      <c r="T114" s="95">
        <f t="shared" si="1"/>
        <v>0</v>
      </c>
      <c r="U114" s="14">
        <v>0.05</v>
      </c>
      <c r="V114" s="21"/>
      <c r="W114" s="13"/>
      <c r="X114" s="8"/>
      <c r="Y114" s="20"/>
      <c r="Z114" s="20"/>
      <c r="AA114" s="34" t="s">
        <v>476</v>
      </c>
      <c r="AB114" s="35">
        <v>0.25</v>
      </c>
      <c r="AC114" s="49" t="s">
        <v>564</v>
      </c>
      <c r="AD114" s="11"/>
      <c r="AE114" s="16"/>
      <c r="AF114" s="135"/>
      <c r="AG114" s="135"/>
      <c r="AH114" s="139"/>
      <c r="AI114" s="135"/>
      <c r="AJ114" s="135"/>
    </row>
    <row r="115" spans="1:36" ht="30" x14ac:dyDescent="0.25">
      <c r="A115" s="15">
        <v>50</v>
      </c>
      <c r="B115" s="16" t="s">
        <v>228</v>
      </c>
      <c r="C115" s="89">
        <f>VLOOKUP(A115,[1]Sheet1!$A$2:$O$343,15,FALSE)</f>
        <v>1</v>
      </c>
      <c r="D115" s="16" t="s">
        <v>229</v>
      </c>
      <c r="E115" s="16" t="s">
        <v>366</v>
      </c>
      <c r="F115" s="79">
        <f>VLOOKUP(A115,'[2]Parts List '!$A$3:$I$178,5,)</f>
        <v>1.6859999999999999</v>
      </c>
      <c r="G115" s="79">
        <f>VLOOKUP(A115,'[2]Parts List '!$A$3:$I$178,6,FALSE)</f>
        <v>16.899800000000003</v>
      </c>
      <c r="H115" s="79">
        <f>VLOOKUP(A115,'[2]Parts List '!$A$3:$I$178,7,FALSE)</f>
        <v>20.622999999999998</v>
      </c>
      <c r="I115" s="79" t="str">
        <f>VLOOKUP(A115,'[2]Parts List '!$A$3:$I$178,8,FALSE)</f>
        <v>I718</v>
      </c>
      <c r="J115" s="79" t="str">
        <f>VLOOKUP(A115,'[2]Parts List '!$A$3:$I$178,9,FALSE)</f>
        <v>B50TF15 CL-E</v>
      </c>
      <c r="K115" s="79"/>
      <c r="L115" s="16" t="s">
        <v>298</v>
      </c>
      <c r="M115" s="17">
        <v>2386</v>
      </c>
      <c r="N115" s="16" t="s">
        <v>301</v>
      </c>
      <c r="O115" s="16"/>
      <c r="P115" s="16"/>
      <c r="Q115" s="15">
        <v>50</v>
      </c>
      <c r="R115" s="15">
        <v>50</v>
      </c>
      <c r="S115" s="96">
        <v>1505</v>
      </c>
      <c r="T115" s="95">
        <f t="shared" si="1"/>
        <v>1429.75</v>
      </c>
      <c r="U115" s="14">
        <v>0.05</v>
      </c>
      <c r="V115" s="21" t="s">
        <v>426</v>
      </c>
      <c r="W115" s="13"/>
      <c r="X115" s="8"/>
      <c r="Y115" s="20"/>
      <c r="Z115" s="20"/>
      <c r="AA115" s="34" t="s">
        <v>460</v>
      </c>
      <c r="AB115" s="35">
        <v>0.5</v>
      </c>
      <c r="AC115" s="49" t="s">
        <v>542</v>
      </c>
      <c r="AD115" s="11"/>
      <c r="AE115" s="16" t="s">
        <v>453</v>
      </c>
      <c r="AF115" s="135"/>
      <c r="AG115" s="135"/>
      <c r="AH115" s="139"/>
      <c r="AI115" s="135"/>
      <c r="AJ115" s="135"/>
    </row>
    <row r="116" spans="1:36" ht="30" x14ac:dyDescent="0.25">
      <c r="A116" s="15">
        <v>50</v>
      </c>
      <c r="B116" s="16" t="s">
        <v>228</v>
      </c>
      <c r="C116" s="89">
        <f>VLOOKUP(A116,[1]Sheet1!$A$2:$O$343,15,FALSE)</f>
        <v>1</v>
      </c>
      <c r="D116" s="16" t="s">
        <v>229</v>
      </c>
      <c r="E116" s="16" t="s">
        <v>366</v>
      </c>
      <c r="F116" s="79">
        <f>VLOOKUP(A116,'[2]Parts List '!$A$3:$I$178,5,)</f>
        <v>1.6859999999999999</v>
      </c>
      <c r="G116" s="79">
        <f>VLOOKUP(A116,'[2]Parts List '!$A$3:$I$178,6,FALSE)</f>
        <v>16.899800000000003</v>
      </c>
      <c r="H116" s="79">
        <f>VLOOKUP(A116,'[2]Parts List '!$A$3:$I$178,7,FALSE)</f>
        <v>20.622999999999998</v>
      </c>
      <c r="I116" s="79" t="str">
        <f>VLOOKUP(A116,'[2]Parts List '!$A$3:$I$178,8,FALSE)</f>
        <v>I718</v>
      </c>
      <c r="J116" s="79" t="str">
        <f>VLOOKUP(A116,'[2]Parts List '!$A$3:$I$178,9,FALSE)</f>
        <v>B50TF15 CL-E</v>
      </c>
      <c r="K116" s="79"/>
      <c r="L116" s="16" t="s">
        <v>298</v>
      </c>
      <c r="M116" s="17">
        <v>2386</v>
      </c>
      <c r="N116" s="16" t="s">
        <v>298</v>
      </c>
      <c r="O116" s="16"/>
      <c r="P116" s="16"/>
      <c r="Q116" s="15">
        <v>50</v>
      </c>
      <c r="R116" s="15">
        <v>50</v>
      </c>
      <c r="S116" s="96">
        <v>1505</v>
      </c>
      <c r="T116" s="95">
        <f t="shared" si="1"/>
        <v>1429.75</v>
      </c>
      <c r="U116" s="14">
        <v>0.05</v>
      </c>
      <c r="V116" s="21" t="s">
        <v>426</v>
      </c>
      <c r="W116" s="13"/>
      <c r="X116" s="8"/>
      <c r="Y116" s="20"/>
      <c r="Z116" s="20"/>
      <c r="AA116" s="34" t="s">
        <v>471</v>
      </c>
      <c r="AB116" s="35">
        <v>0.25</v>
      </c>
      <c r="AC116" s="49" t="s">
        <v>569</v>
      </c>
      <c r="AD116" s="11"/>
      <c r="AE116" s="16" t="s">
        <v>453</v>
      </c>
      <c r="AF116" s="135"/>
      <c r="AG116" s="135"/>
      <c r="AH116" s="139"/>
      <c r="AI116" s="135"/>
      <c r="AJ116" s="135"/>
    </row>
    <row r="117" spans="1:36" x14ac:dyDescent="0.25">
      <c r="A117" s="15">
        <v>50</v>
      </c>
      <c r="B117" s="16" t="s">
        <v>228</v>
      </c>
      <c r="C117" s="89">
        <f>VLOOKUP(A117,[1]Sheet1!$A$2:$O$343,15,FALSE)</f>
        <v>1</v>
      </c>
      <c r="D117" s="16" t="s">
        <v>229</v>
      </c>
      <c r="E117" s="16"/>
      <c r="F117" s="79">
        <f>VLOOKUP(A117,'[2]Parts List '!$A$3:$I$178,5,)</f>
        <v>1.6859999999999999</v>
      </c>
      <c r="G117" s="79">
        <f>VLOOKUP(A117,'[2]Parts List '!$A$3:$I$178,6,FALSE)</f>
        <v>16.899800000000003</v>
      </c>
      <c r="H117" s="79">
        <f>VLOOKUP(A117,'[2]Parts List '!$A$3:$I$178,7,FALSE)</f>
        <v>20.622999999999998</v>
      </c>
      <c r="I117" s="79" t="str">
        <f>VLOOKUP(A117,'[2]Parts List '!$A$3:$I$178,8,FALSE)</f>
        <v>I718</v>
      </c>
      <c r="J117" s="79" t="str">
        <f>VLOOKUP(A117,'[2]Parts List '!$A$3:$I$178,9,FALSE)</f>
        <v>B50TF15 CL-E</v>
      </c>
      <c r="K117" s="79"/>
      <c r="L117" s="16"/>
      <c r="M117" s="17"/>
      <c r="N117" s="36"/>
      <c r="O117" s="36"/>
      <c r="P117" s="36"/>
      <c r="Q117" s="37"/>
      <c r="R117" s="37"/>
      <c r="S117" s="96"/>
      <c r="T117" s="95">
        <f t="shared" si="1"/>
        <v>0</v>
      </c>
      <c r="U117" s="14">
        <v>0.05</v>
      </c>
      <c r="V117" s="21"/>
      <c r="W117" s="13"/>
      <c r="X117" s="8"/>
      <c r="Y117" s="20"/>
      <c r="Z117" s="20"/>
      <c r="AA117" s="34" t="s">
        <v>476</v>
      </c>
      <c r="AB117" s="35">
        <v>0.25</v>
      </c>
      <c r="AC117" s="49" t="s">
        <v>569</v>
      </c>
      <c r="AD117" s="11"/>
      <c r="AE117" s="16"/>
      <c r="AF117" s="135"/>
      <c r="AG117" s="135"/>
      <c r="AH117" s="139"/>
      <c r="AI117" s="135"/>
      <c r="AJ117" s="135"/>
    </row>
    <row r="118" spans="1:36" ht="30" x14ac:dyDescent="0.25">
      <c r="A118" s="15">
        <v>53</v>
      </c>
      <c r="B118" s="16" t="s">
        <v>247</v>
      </c>
      <c r="C118" s="89">
        <f>VLOOKUP(A118,[1]Sheet1!$A$2:$O$343,15,FALSE)</f>
        <v>1</v>
      </c>
      <c r="D118" s="16" t="s">
        <v>248</v>
      </c>
      <c r="E118" s="16" t="s">
        <v>368</v>
      </c>
      <c r="F118" s="79">
        <f>VLOOKUP(A118,'[2]Parts List '!$A$3:$I$178,5,)</f>
        <v>0.96750000000000003</v>
      </c>
      <c r="G118" s="79">
        <f>VLOOKUP(A118,'[2]Parts List '!$A$3:$I$178,6,FALSE)</f>
        <v>16.739000000000001</v>
      </c>
      <c r="H118" s="79">
        <f>VLOOKUP(A118,'[2]Parts List '!$A$3:$I$178,7,FALSE)</f>
        <v>19.106999999999999</v>
      </c>
      <c r="I118" s="79" t="str">
        <f>VLOOKUP(A118,'[2]Parts List '!$A$3:$I$178,8,FALSE)</f>
        <v>I718</v>
      </c>
      <c r="J118" s="79" t="str">
        <f>VLOOKUP(A118,'[2]Parts List '!$A$3:$I$178,9,FALSE)</f>
        <v>B50TF15 CL-E</v>
      </c>
      <c r="K118" s="79"/>
      <c r="L118" s="16" t="s">
        <v>311</v>
      </c>
      <c r="M118" s="17">
        <v>1333</v>
      </c>
      <c r="N118" s="16" t="s">
        <v>301</v>
      </c>
      <c r="O118" s="16"/>
      <c r="P118" s="16"/>
      <c r="Q118" s="44">
        <v>70</v>
      </c>
      <c r="R118" s="15">
        <v>75</v>
      </c>
      <c r="S118" s="96">
        <v>640</v>
      </c>
      <c r="T118" s="95">
        <f t="shared" si="1"/>
        <v>608</v>
      </c>
      <c r="U118" s="14">
        <v>0.05</v>
      </c>
      <c r="V118" s="21" t="s">
        <v>426</v>
      </c>
      <c r="W118" s="13"/>
      <c r="X118" s="8"/>
      <c r="Y118" s="20"/>
      <c r="Z118" s="20"/>
      <c r="AA118" s="34" t="s">
        <v>460</v>
      </c>
      <c r="AB118" s="35">
        <v>0.5</v>
      </c>
      <c r="AC118" s="49" t="s">
        <v>542</v>
      </c>
      <c r="AD118" s="11"/>
      <c r="AE118" s="16" t="s">
        <v>453</v>
      </c>
      <c r="AF118" s="135"/>
      <c r="AG118" s="135"/>
      <c r="AH118" s="139"/>
      <c r="AI118" s="135"/>
      <c r="AJ118" s="135"/>
    </row>
    <row r="119" spans="1:36" ht="30" x14ac:dyDescent="0.25">
      <c r="A119" s="15">
        <v>53</v>
      </c>
      <c r="B119" s="16" t="s">
        <v>247</v>
      </c>
      <c r="C119" s="89">
        <f>VLOOKUP(A119,[1]Sheet1!$A$2:$O$343,15,FALSE)</f>
        <v>1</v>
      </c>
      <c r="D119" s="16" t="s">
        <v>248</v>
      </c>
      <c r="E119" s="16" t="s">
        <v>368</v>
      </c>
      <c r="F119" s="79">
        <f>VLOOKUP(A119,'[2]Parts List '!$A$3:$I$178,5,)</f>
        <v>0.96750000000000003</v>
      </c>
      <c r="G119" s="79">
        <f>VLOOKUP(A119,'[2]Parts List '!$A$3:$I$178,6,FALSE)</f>
        <v>16.739000000000001</v>
      </c>
      <c r="H119" s="79">
        <f>VLOOKUP(A119,'[2]Parts List '!$A$3:$I$178,7,FALSE)</f>
        <v>19.106999999999999</v>
      </c>
      <c r="I119" s="79" t="str">
        <f>VLOOKUP(A119,'[2]Parts List '!$A$3:$I$178,8,FALSE)</f>
        <v>I718</v>
      </c>
      <c r="J119" s="79" t="str">
        <f>VLOOKUP(A119,'[2]Parts List '!$A$3:$I$178,9,FALSE)</f>
        <v>B50TF15 CL-E</v>
      </c>
      <c r="K119" s="79"/>
      <c r="L119" s="16" t="s">
        <v>311</v>
      </c>
      <c r="M119" s="17">
        <v>1333</v>
      </c>
      <c r="N119" s="16" t="s">
        <v>298</v>
      </c>
      <c r="O119" s="16"/>
      <c r="P119" s="16"/>
      <c r="Q119" s="44">
        <v>30</v>
      </c>
      <c r="R119" s="15">
        <v>25</v>
      </c>
      <c r="S119" s="96">
        <v>727</v>
      </c>
      <c r="T119" s="95">
        <f t="shared" si="1"/>
        <v>690.65</v>
      </c>
      <c r="U119" s="14">
        <v>0.05</v>
      </c>
      <c r="V119" s="21" t="s">
        <v>426</v>
      </c>
      <c r="W119" s="13"/>
      <c r="X119" s="8"/>
      <c r="Y119" s="20"/>
      <c r="Z119" s="20"/>
      <c r="AA119" s="34" t="s">
        <v>471</v>
      </c>
      <c r="AB119" s="35">
        <v>0.25</v>
      </c>
      <c r="AC119" s="49" t="s">
        <v>569</v>
      </c>
      <c r="AD119" s="11"/>
      <c r="AE119" s="16" t="s">
        <v>453</v>
      </c>
      <c r="AF119" s="135"/>
      <c r="AG119" s="135"/>
      <c r="AH119" s="139"/>
      <c r="AI119" s="135"/>
      <c r="AJ119" s="135"/>
    </row>
    <row r="120" spans="1:36" x14ac:dyDescent="0.25">
      <c r="A120" s="15">
        <v>53</v>
      </c>
      <c r="B120" s="16" t="s">
        <v>247</v>
      </c>
      <c r="C120" s="89">
        <f>VLOOKUP(A120,[1]Sheet1!$A$2:$O$343,15,FALSE)</f>
        <v>1</v>
      </c>
      <c r="D120" s="16" t="s">
        <v>248</v>
      </c>
      <c r="E120" s="16"/>
      <c r="F120" s="79">
        <f>VLOOKUP(A120,'[2]Parts List '!$A$3:$I$178,5,)</f>
        <v>0.96750000000000003</v>
      </c>
      <c r="G120" s="79">
        <f>VLOOKUP(A120,'[2]Parts List '!$A$3:$I$178,6,FALSE)</f>
        <v>16.739000000000001</v>
      </c>
      <c r="H120" s="79">
        <f>VLOOKUP(A120,'[2]Parts List '!$A$3:$I$178,7,FALSE)</f>
        <v>19.106999999999999</v>
      </c>
      <c r="I120" s="79" t="str">
        <f>VLOOKUP(A120,'[2]Parts List '!$A$3:$I$178,8,FALSE)</f>
        <v>I718</v>
      </c>
      <c r="J120" s="79" t="str">
        <f>VLOOKUP(A120,'[2]Parts List '!$A$3:$I$178,9,FALSE)</f>
        <v>B50TF15 CL-E</v>
      </c>
      <c r="K120" s="79"/>
      <c r="L120" s="16"/>
      <c r="M120" s="17"/>
      <c r="N120" s="36"/>
      <c r="O120" s="36"/>
      <c r="P120" s="36"/>
      <c r="Q120" s="37"/>
      <c r="R120" s="37"/>
      <c r="S120" s="96"/>
      <c r="T120" s="95">
        <f t="shared" si="1"/>
        <v>0</v>
      </c>
      <c r="U120" s="14">
        <v>0.05</v>
      </c>
      <c r="V120" s="21"/>
      <c r="W120" s="13"/>
      <c r="X120" s="8"/>
      <c r="Y120" s="20"/>
      <c r="Z120" s="20"/>
      <c r="AA120" s="34" t="s">
        <v>476</v>
      </c>
      <c r="AB120" s="35">
        <v>0.25</v>
      </c>
      <c r="AC120" s="49" t="s">
        <v>564</v>
      </c>
      <c r="AD120" s="11"/>
      <c r="AE120" s="16"/>
      <c r="AF120" s="135"/>
      <c r="AG120" s="135"/>
      <c r="AH120" s="139"/>
      <c r="AI120" s="135"/>
      <c r="AJ120" s="135"/>
    </row>
    <row r="121" spans="1:36" ht="30" x14ac:dyDescent="0.25">
      <c r="A121" s="15">
        <v>54</v>
      </c>
      <c r="B121" s="16" t="s">
        <v>249</v>
      </c>
      <c r="C121" s="89">
        <f>VLOOKUP(A121,[1]Sheet1!$A$2:$O$343,15,FALSE)</f>
        <v>1</v>
      </c>
      <c r="D121" s="16" t="s">
        <v>250</v>
      </c>
      <c r="E121" s="16" t="s">
        <v>369</v>
      </c>
      <c r="F121" s="79">
        <f>VLOOKUP(A121,'[2]Parts List '!$A$3:$I$178,5,)</f>
        <v>1.994</v>
      </c>
      <c r="G121" s="79">
        <f>VLOOKUP(A121,'[2]Parts List '!$A$3:$I$178,6,FALSE)</f>
        <v>16.612000000000002</v>
      </c>
      <c r="H121" s="79">
        <f>VLOOKUP(A121,'[2]Parts List '!$A$3:$I$178,7,FALSE)</f>
        <v>18.864999999999998</v>
      </c>
      <c r="I121" s="79" t="str">
        <f>VLOOKUP(A121,'[2]Parts List '!$A$3:$I$178,8,FALSE)</f>
        <v>I718</v>
      </c>
      <c r="J121" s="79" t="str">
        <f>VLOOKUP(A121,'[2]Parts List '!$A$3:$I$178,9,FALSE)</f>
        <v>B50TF15 CL-E</v>
      </c>
      <c r="K121" s="79"/>
      <c r="L121" s="16" t="s">
        <v>311</v>
      </c>
      <c r="M121" s="17">
        <v>1877</v>
      </c>
      <c r="N121" s="16" t="s">
        <v>301</v>
      </c>
      <c r="O121" s="16"/>
      <c r="P121" s="16"/>
      <c r="Q121" s="44">
        <v>60</v>
      </c>
      <c r="R121" s="15">
        <v>75</v>
      </c>
      <c r="S121" s="96">
        <v>976</v>
      </c>
      <c r="T121" s="95">
        <f t="shared" si="1"/>
        <v>927.2</v>
      </c>
      <c r="U121" s="14">
        <v>0.05</v>
      </c>
      <c r="V121" s="21" t="s">
        <v>426</v>
      </c>
      <c r="W121" s="13"/>
      <c r="X121" s="8"/>
      <c r="Y121" s="20"/>
      <c r="Z121" s="20"/>
      <c r="AA121" s="34" t="s">
        <v>460</v>
      </c>
      <c r="AB121" s="35">
        <v>0.5</v>
      </c>
      <c r="AC121" s="49" t="s">
        <v>542</v>
      </c>
      <c r="AD121" s="11"/>
      <c r="AE121" s="16" t="s">
        <v>453</v>
      </c>
      <c r="AF121" s="135"/>
      <c r="AG121" s="135"/>
      <c r="AH121" s="139"/>
      <c r="AI121" s="135"/>
      <c r="AJ121" s="135"/>
    </row>
    <row r="122" spans="1:36" ht="30" x14ac:dyDescent="0.25">
      <c r="A122" s="15">
        <v>54</v>
      </c>
      <c r="B122" s="16" t="s">
        <v>249</v>
      </c>
      <c r="C122" s="89">
        <f>VLOOKUP(A122,[1]Sheet1!$A$2:$O$343,15,FALSE)</f>
        <v>1</v>
      </c>
      <c r="D122" s="16" t="s">
        <v>250</v>
      </c>
      <c r="E122" s="16" t="s">
        <v>369</v>
      </c>
      <c r="F122" s="79">
        <f>VLOOKUP(A122,'[2]Parts List '!$A$3:$I$178,5,)</f>
        <v>1.994</v>
      </c>
      <c r="G122" s="79">
        <f>VLOOKUP(A122,'[2]Parts List '!$A$3:$I$178,6,FALSE)</f>
        <v>16.612000000000002</v>
      </c>
      <c r="H122" s="79">
        <f>VLOOKUP(A122,'[2]Parts List '!$A$3:$I$178,7,FALSE)</f>
        <v>18.864999999999998</v>
      </c>
      <c r="I122" s="79" t="str">
        <f>VLOOKUP(A122,'[2]Parts List '!$A$3:$I$178,8,FALSE)</f>
        <v>I718</v>
      </c>
      <c r="J122" s="79" t="str">
        <f>VLOOKUP(A122,'[2]Parts List '!$A$3:$I$178,9,FALSE)</f>
        <v>B50TF15 CL-E</v>
      </c>
      <c r="K122" s="79"/>
      <c r="L122" s="16" t="s">
        <v>311</v>
      </c>
      <c r="M122" s="17">
        <v>1877</v>
      </c>
      <c r="N122" s="16" t="s">
        <v>298</v>
      </c>
      <c r="O122" s="16"/>
      <c r="P122" s="16"/>
      <c r="Q122" s="44">
        <v>40</v>
      </c>
      <c r="R122" s="15">
        <v>25</v>
      </c>
      <c r="S122" s="96">
        <v>1142</v>
      </c>
      <c r="T122" s="95">
        <f t="shared" si="1"/>
        <v>1084.9000000000001</v>
      </c>
      <c r="U122" s="14">
        <v>0.05</v>
      </c>
      <c r="V122" s="21" t="s">
        <v>426</v>
      </c>
      <c r="W122" s="13"/>
      <c r="X122" s="8"/>
      <c r="Y122" s="20"/>
      <c r="Z122" s="20"/>
      <c r="AA122" s="34" t="s">
        <v>471</v>
      </c>
      <c r="AB122" s="35">
        <v>0.25</v>
      </c>
      <c r="AC122" s="49" t="s">
        <v>569</v>
      </c>
      <c r="AD122" s="11"/>
      <c r="AE122" s="16" t="s">
        <v>453</v>
      </c>
      <c r="AF122" s="135"/>
      <c r="AG122" s="135"/>
      <c r="AH122" s="139"/>
      <c r="AI122" s="135"/>
      <c r="AJ122" s="135"/>
    </row>
    <row r="123" spans="1:36" x14ac:dyDescent="0.25">
      <c r="A123" s="15">
        <v>54</v>
      </c>
      <c r="B123" s="16" t="s">
        <v>249</v>
      </c>
      <c r="C123" s="89">
        <f>VLOOKUP(A123,[1]Sheet1!$A$2:$O$343,15,FALSE)</f>
        <v>1</v>
      </c>
      <c r="D123" s="16" t="s">
        <v>250</v>
      </c>
      <c r="E123" s="16"/>
      <c r="F123" s="79">
        <f>VLOOKUP(A123,'[2]Parts List '!$A$3:$I$178,5,)</f>
        <v>1.994</v>
      </c>
      <c r="G123" s="79">
        <f>VLOOKUP(A123,'[2]Parts List '!$A$3:$I$178,6,FALSE)</f>
        <v>16.612000000000002</v>
      </c>
      <c r="H123" s="79">
        <f>VLOOKUP(A123,'[2]Parts List '!$A$3:$I$178,7,FALSE)</f>
        <v>18.864999999999998</v>
      </c>
      <c r="I123" s="79" t="str">
        <f>VLOOKUP(A123,'[2]Parts List '!$A$3:$I$178,8,FALSE)</f>
        <v>I718</v>
      </c>
      <c r="J123" s="79" t="str">
        <f>VLOOKUP(A123,'[2]Parts List '!$A$3:$I$178,9,FALSE)</f>
        <v>B50TF15 CL-E</v>
      </c>
      <c r="K123" s="79"/>
      <c r="L123" s="16"/>
      <c r="M123" s="17"/>
      <c r="N123" s="36"/>
      <c r="O123" s="36"/>
      <c r="P123" s="36"/>
      <c r="Q123" s="37"/>
      <c r="R123" s="37"/>
      <c r="S123" s="96"/>
      <c r="T123" s="95">
        <f t="shared" si="1"/>
        <v>0</v>
      </c>
      <c r="U123" s="14">
        <v>0.05</v>
      </c>
      <c r="V123" s="21"/>
      <c r="W123" s="13"/>
      <c r="X123" s="8"/>
      <c r="Y123" s="20"/>
      <c r="Z123" s="20"/>
      <c r="AA123" s="34" t="s">
        <v>476</v>
      </c>
      <c r="AB123" s="35">
        <v>0.25</v>
      </c>
      <c r="AC123" s="49" t="s">
        <v>564</v>
      </c>
      <c r="AD123" s="11"/>
      <c r="AE123" s="16"/>
      <c r="AF123" s="135"/>
      <c r="AG123" s="135"/>
      <c r="AH123" s="139"/>
      <c r="AI123" s="135"/>
      <c r="AJ123" s="135"/>
    </row>
    <row r="124" spans="1:36" x14ac:dyDescent="0.25">
      <c r="A124" s="15">
        <v>55</v>
      </c>
      <c r="B124" s="16" t="s">
        <v>255</v>
      </c>
      <c r="C124" s="89">
        <f>VLOOKUP(A124,[1]Sheet1!$A$2:$O$343,15,FALSE)</f>
        <v>1</v>
      </c>
      <c r="D124" s="16" t="s">
        <v>256</v>
      </c>
      <c r="E124" s="16" t="s">
        <v>360</v>
      </c>
      <c r="F124" s="79">
        <f>VLOOKUP(A124,'[2]Parts List '!$A$3:$I$178,5,)</f>
        <v>1.734</v>
      </c>
      <c r="G124" s="79">
        <f>VLOOKUP(A124,'[2]Parts List '!$A$3:$I$178,6,FALSE)</f>
        <v>14.183999999999999</v>
      </c>
      <c r="H124" s="79">
        <f>VLOOKUP(A124,'[2]Parts List '!$A$3:$I$178,7,FALSE)</f>
        <v>18.334999999999997</v>
      </c>
      <c r="I124" s="79" t="str">
        <f>VLOOKUP(A124,'[2]Parts List '!$A$3:$I$178,8,FALSE)</f>
        <v>GTD222</v>
      </c>
      <c r="J124" s="79" t="str">
        <f>VLOOKUP(A124,'[2]Parts List '!$A$3:$I$178,9,FALSE)</f>
        <v>B50TF279 CL-C</v>
      </c>
      <c r="K124" s="79"/>
      <c r="L124" s="16" t="s">
        <v>298</v>
      </c>
      <c r="M124" s="17">
        <v>6280</v>
      </c>
      <c r="N124" s="16" t="s">
        <v>301</v>
      </c>
      <c r="O124" s="16"/>
      <c r="P124" s="16"/>
      <c r="Q124" s="44">
        <v>20</v>
      </c>
      <c r="R124" s="15">
        <v>25</v>
      </c>
      <c r="S124" s="96">
        <v>3221</v>
      </c>
      <c r="T124" s="95">
        <f t="shared" si="1"/>
        <v>3059.95</v>
      </c>
      <c r="U124" s="14">
        <v>0.05</v>
      </c>
      <c r="V124" s="21" t="s">
        <v>430</v>
      </c>
      <c r="W124" s="13"/>
      <c r="X124" s="8"/>
      <c r="Y124" s="20"/>
      <c r="Z124" s="20"/>
      <c r="AA124" s="34" t="s">
        <v>462</v>
      </c>
      <c r="AB124" s="35">
        <v>0.25</v>
      </c>
      <c r="AC124" s="49" t="s">
        <v>564</v>
      </c>
      <c r="AD124" s="11"/>
      <c r="AE124" s="16" t="s">
        <v>452</v>
      </c>
      <c r="AF124" s="135"/>
      <c r="AG124" s="135"/>
      <c r="AH124" s="139"/>
      <c r="AI124" s="135"/>
      <c r="AJ124" s="135"/>
    </row>
    <row r="125" spans="1:36" x14ac:dyDescent="0.25">
      <c r="A125" s="15">
        <v>55</v>
      </c>
      <c r="B125" s="16" t="s">
        <v>255</v>
      </c>
      <c r="C125" s="89">
        <f>VLOOKUP(A125,[1]Sheet1!$A$2:$O$343,15,FALSE)</f>
        <v>1</v>
      </c>
      <c r="D125" s="16" t="s">
        <v>256</v>
      </c>
      <c r="E125" s="16" t="s">
        <v>360</v>
      </c>
      <c r="F125" s="79">
        <f>VLOOKUP(A125,'[2]Parts List '!$A$3:$I$178,5,)</f>
        <v>1.734</v>
      </c>
      <c r="G125" s="79">
        <f>VLOOKUP(A125,'[2]Parts List '!$A$3:$I$178,6,FALSE)</f>
        <v>14.183999999999999</v>
      </c>
      <c r="H125" s="79">
        <f>VLOOKUP(A125,'[2]Parts List '!$A$3:$I$178,7,FALSE)</f>
        <v>18.334999999999997</v>
      </c>
      <c r="I125" s="79" t="str">
        <f>VLOOKUP(A125,'[2]Parts List '!$A$3:$I$178,8,FALSE)</f>
        <v>GTD222</v>
      </c>
      <c r="J125" s="79" t="str">
        <f>VLOOKUP(A125,'[2]Parts List '!$A$3:$I$178,9,FALSE)</f>
        <v>B50TF279 CL-C</v>
      </c>
      <c r="K125" s="79"/>
      <c r="L125" s="16" t="s">
        <v>298</v>
      </c>
      <c r="M125" s="17">
        <v>6280</v>
      </c>
      <c r="N125" s="16" t="s">
        <v>298</v>
      </c>
      <c r="O125" s="16"/>
      <c r="P125" s="16"/>
      <c r="Q125" s="44">
        <v>80</v>
      </c>
      <c r="R125" s="15">
        <v>75</v>
      </c>
      <c r="S125" s="96">
        <v>2724</v>
      </c>
      <c r="T125" s="95">
        <f t="shared" si="1"/>
        <v>2587.8000000000002</v>
      </c>
      <c r="U125" s="14">
        <v>0.05</v>
      </c>
      <c r="V125" s="21" t="s">
        <v>430</v>
      </c>
      <c r="W125" s="13"/>
      <c r="X125" s="8"/>
      <c r="Y125" s="20"/>
      <c r="Z125" s="20"/>
      <c r="AA125" s="34" t="s">
        <v>459</v>
      </c>
      <c r="AB125" s="35">
        <v>0.4</v>
      </c>
      <c r="AC125" s="49" t="s">
        <v>600</v>
      </c>
      <c r="AD125" s="11"/>
      <c r="AE125" s="16" t="s">
        <v>452</v>
      </c>
      <c r="AF125" s="135"/>
      <c r="AG125" s="135"/>
      <c r="AH125" s="139"/>
      <c r="AI125" s="135"/>
      <c r="AJ125" s="135"/>
    </row>
    <row r="126" spans="1:36" x14ac:dyDescent="0.25">
      <c r="A126" s="15">
        <v>55</v>
      </c>
      <c r="B126" s="16" t="s">
        <v>255</v>
      </c>
      <c r="C126" s="89">
        <f>VLOOKUP(A126,[1]Sheet1!$A$2:$O$343,15,FALSE)</f>
        <v>1</v>
      </c>
      <c r="D126" s="16" t="s">
        <v>256</v>
      </c>
      <c r="E126" s="16"/>
      <c r="F126" s="79">
        <f>VLOOKUP(A126,'[2]Parts List '!$A$3:$I$178,5,)</f>
        <v>1.734</v>
      </c>
      <c r="G126" s="79">
        <f>VLOOKUP(A126,'[2]Parts List '!$A$3:$I$178,6,FALSE)</f>
        <v>14.183999999999999</v>
      </c>
      <c r="H126" s="79">
        <f>VLOOKUP(A126,'[2]Parts List '!$A$3:$I$178,7,FALSE)</f>
        <v>18.334999999999997</v>
      </c>
      <c r="I126" s="79" t="str">
        <f>VLOOKUP(A126,'[2]Parts List '!$A$3:$I$178,8,FALSE)</f>
        <v>GTD222</v>
      </c>
      <c r="J126" s="79" t="str">
        <f>VLOOKUP(A126,'[2]Parts List '!$A$3:$I$178,9,FALSE)</f>
        <v>B50TF279 CL-C</v>
      </c>
      <c r="K126" s="79"/>
      <c r="L126" s="16"/>
      <c r="M126" s="17"/>
      <c r="N126" s="36"/>
      <c r="O126" s="36"/>
      <c r="P126" s="36"/>
      <c r="Q126" s="37"/>
      <c r="R126" s="37"/>
      <c r="S126" s="96"/>
      <c r="T126" s="95">
        <f t="shared" si="1"/>
        <v>0</v>
      </c>
      <c r="U126" s="14">
        <v>0.05</v>
      </c>
      <c r="V126" s="21"/>
      <c r="W126" s="13"/>
      <c r="X126" s="8"/>
      <c r="Y126" s="20"/>
      <c r="Z126" s="20"/>
      <c r="AA126" s="34" t="s">
        <v>475</v>
      </c>
      <c r="AB126" s="35">
        <v>0.35</v>
      </c>
      <c r="AC126" s="49" t="s">
        <v>622</v>
      </c>
      <c r="AD126" s="11"/>
      <c r="AE126" s="16"/>
      <c r="AF126" s="135"/>
      <c r="AG126" s="135"/>
      <c r="AH126" s="139"/>
      <c r="AI126" s="135"/>
      <c r="AJ126" s="135"/>
    </row>
    <row r="127" spans="1:36" x14ac:dyDescent="0.25">
      <c r="A127" s="15">
        <v>56</v>
      </c>
      <c r="B127" s="16" t="s">
        <v>255</v>
      </c>
      <c r="C127" s="89">
        <f>VLOOKUP(A127,[1]Sheet1!$A$2:$O$343,15,FALSE)</f>
        <v>1</v>
      </c>
      <c r="D127" s="16" t="s">
        <v>257</v>
      </c>
      <c r="E127" s="16" t="s">
        <v>360</v>
      </c>
      <c r="F127" s="79">
        <f>VLOOKUP(A127,'[2]Parts List '!$A$3:$I$178,5,)</f>
        <v>1.01</v>
      </c>
      <c r="G127" s="79">
        <f>VLOOKUP(A127,'[2]Parts List '!$A$3:$I$178,6,FALSE)</f>
        <v>10.433</v>
      </c>
      <c r="H127" s="79">
        <f>VLOOKUP(A127,'[2]Parts List '!$A$3:$I$178,7,FALSE)</f>
        <v>12.093</v>
      </c>
      <c r="I127" s="79" t="str">
        <f>VLOOKUP(A127,'[2]Parts List '!$A$3:$I$178,8,FALSE)</f>
        <v>718+</v>
      </c>
      <c r="J127" s="79" t="str">
        <f>VLOOKUP(A127,'[2]Parts List '!$A$3:$I$178,9,FALSE)</f>
        <v>B50TF317 CL-A</v>
      </c>
      <c r="K127" s="79"/>
      <c r="L127" s="16" t="s">
        <v>298</v>
      </c>
      <c r="M127" s="17">
        <v>2340</v>
      </c>
      <c r="N127" s="16" t="s">
        <v>301</v>
      </c>
      <c r="O127" s="16"/>
      <c r="P127" s="16"/>
      <c r="Q127" s="44">
        <v>40</v>
      </c>
      <c r="R127" s="15">
        <v>55</v>
      </c>
      <c r="S127" s="96">
        <v>690</v>
      </c>
      <c r="T127" s="95">
        <f t="shared" si="1"/>
        <v>655.5</v>
      </c>
      <c r="U127" s="14">
        <v>0.05</v>
      </c>
      <c r="V127" s="21" t="s">
        <v>428</v>
      </c>
      <c r="W127" s="13"/>
      <c r="X127" s="8"/>
      <c r="Y127" s="20"/>
      <c r="Z127" s="20"/>
      <c r="AA127" s="34" t="s">
        <v>462</v>
      </c>
      <c r="AB127" s="35">
        <v>0.25</v>
      </c>
      <c r="AC127" s="49" t="s">
        <v>564</v>
      </c>
      <c r="AD127" s="11"/>
      <c r="AE127" s="16" t="s">
        <v>452</v>
      </c>
      <c r="AF127" s="135"/>
      <c r="AG127" s="135"/>
      <c r="AH127" s="139"/>
      <c r="AI127" s="135"/>
      <c r="AJ127" s="135"/>
    </row>
    <row r="128" spans="1:36" x14ac:dyDescent="0.25">
      <c r="A128" s="15">
        <v>56</v>
      </c>
      <c r="B128" s="16" t="s">
        <v>255</v>
      </c>
      <c r="C128" s="89">
        <f>VLOOKUP(A128,[1]Sheet1!$A$2:$O$343,15,FALSE)</f>
        <v>1</v>
      </c>
      <c r="D128" s="16" t="s">
        <v>257</v>
      </c>
      <c r="E128" s="16" t="s">
        <v>360</v>
      </c>
      <c r="F128" s="79">
        <f>VLOOKUP(A128,'[2]Parts List '!$A$3:$I$178,5,)</f>
        <v>1.01</v>
      </c>
      <c r="G128" s="79">
        <f>VLOOKUP(A128,'[2]Parts List '!$A$3:$I$178,6,FALSE)</f>
        <v>10.433</v>
      </c>
      <c r="H128" s="79">
        <f>VLOOKUP(A128,'[2]Parts List '!$A$3:$I$178,7,FALSE)</f>
        <v>12.093</v>
      </c>
      <c r="I128" s="79" t="str">
        <f>VLOOKUP(A128,'[2]Parts List '!$A$3:$I$178,8,FALSE)</f>
        <v>718+</v>
      </c>
      <c r="J128" s="79" t="str">
        <f>VLOOKUP(A128,'[2]Parts List '!$A$3:$I$178,9,FALSE)</f>
        <v>B50TF317 CL-A</v>
      </c>
      <c r="K128" s="79"/>
      <c r="L128" s="16" t="s">
        <v>298</v>
      </c>
      <c r="M128" s="17">
        <v>2340</v>
      </c>
      <c r="N128" s="16" t="s">
        <v>298</v>
      </c>
      <c r="O128" s="16"/>
      <c r="P128" s="16"/>
      <c r="Q128" s="44">
        <v>50</v>
      </c>
      <c r="R128" s="15">
        <v>35</v>
      </c>
      <c r="S128" s="96">
        <v>707</v>
      </c>
      <c r="T128" s="95">
        <f t="shared" si="1"/>
        <v>671.65</v>
      </c>
      <c r="U128" s="14">
        <v>0.05</v>
      </c>
      <c r="V128" s="21" t="s">
        <v>428</v>
      </c>
      <c r="W128" s="13"/>
      <c r="X128" s="8"/>
      <c r="Y128" s="20"/>
      <c r="Z128" s="20"/>
      <c r="AA128" s="34" t="s">
        <v>459</v>
      </c>
      <c r="AB128" s="35">
        <v>0.4</v>
      </c>
      <c r="AC128" s="49" t="s">
        <v>623</v>
      </c>
      <c r="AD128" s="11"/>
      <c r="AE128" s="16" t="s">
        <v>452</v>
      </c>
      <c r="AF128" s="135"/>
      <c r="AG128" s="135"/>
      <c r="AH128" s="139"/>
      <c r="AI128" s="135"/>
      <c r="AJ128" s="135"/>
    </row>
    <row r="129" spans="1:36" ht="30" x14ac:dyDescent="0.25">
      <c r="A129" s="118">
        <v>31</v>
      </c>
      <c r="B129" s="119" t="s">
        <v>123</v>
      </c>
      <c r="C129" s="120">
        <f>VLOOKUP(A129,[1]Sheet1!$A$2:$O$343,15,FALSE)</f>
        <v>1</v>
      </c>
      <c r="D129" s="119" t="s">
        <v>124</v>
      </c>
      <c r="E129" s="119" t="s">
        <v>352</v>
      </c>
      <c r="F129" s="79">
        <f>VLOOKUP(A129,'[2]Parts List '!$A$3:$I$178,5,)</f>
        <v>0.51</v>
      </c>
      <c r="G129" s="79">
        <f>VLOOKUP(A129,'[2]Parts List '!$A$3:$I$178,6,FALSE)</f>
        <v>20.115000000000002</v>
      </c>
      <c r="H129" s="79">
        <f>VLOOKUP(A129,'[2]Parts List '!$A$3:$I$178,7,FALSE)</f>
        <v>21.125</v>
      </c>
      <c r="I129" s="121" t="str">
        <f>VLOOKUP(A129,'[2]Parts List '!$A$3:$I$178,8,FALSE)</f>
        <v>Ti 6-4</v>
      </c>
      <c r="J129" s="79" t="str">
        <f>VLOOKUP(A129,'[2]Parts List '!$A$3:$I$178,9,FALSE)</f>
        <v>AMS 4911 or AMS 4928</v>
      </c>
      <c r="K129" s="79"/>
      <c r="L129" s="16" t="s">
        <v>300</v>
      </c>
      <c r="M129" s="17">
        <v>325.29000000000002</v>
      </c>
      <c r="N129" s="119" t="s">
        <v>302</v>
      </c>
      <c r="O129" s="122">
        <f>Q129/100</f>
        <v>0.4</v>
      </c>
      <c r="P129" s="122">
        <f>R129/100</f>
        <v>0.5</v>
      </c>
      <c r="Q129" s="44">
        <v>40</v>
      </c>
      <c r="R129" s="118">
        <v>50</v>
      </c>
      <c r="S129" s="123">
        <v>203</v>
      </c>
      <c r="T129" s="124">
        <f t="shared" si="1"/>
        <v>192.85</v>
      </c>
      <c r="U129" s="125">
        <v>0.05</v>
      </c>
      <c r="V129" s="126" t="s">
        <v>435</v>
      </c>
      <c r="W129" s="127"/>
      <c r="X129" s="128"/>
      <c r="Y129" s="129"/>
      <c r="Z129" s="129"/>
      <c r="AA129" s="130" t="s">
        <v>469</v>
      </c>
      <c r="AB129" s="35">
        <v>0.5</v>
      </c>
      <c r="AC129" s="49" t="s">
        <v>549</v>
      </c>
      <c r="AD129" s="11"/>
      <c r="AE129" s="16" t="s">
        <v>453</v>
      </c>
      <c r="AF129" s="135">
        <v>40</v>
      </c>
      <c r="AG129" s="135">
        <f>S129*O129</f>
        <v>81.2</v>
      </c>
      <c r="AH129" s="139">
        <f>AG129*AF129</f>
        <v>3248</v>
      </c>
      <c r="AI129" s="138">
        <f>S129*P129</f>
        <v>101.5</v>
      </c>
      <c r="AJ129" s="138">
        <f>AI129*AF129</f>
        <v>4060</v>
      </c>
    </row>
    <row r="130" spans="1:36" ht="30" x14ac:dyDescent="0.25">
      <c r="A130" s="15">
        <v>57</v>
      </c>
      <c r="B130" s="31" t="s">
        <v>258</v>
      </c>
      <c r="C130" s="89">
        <f>VLOOKUP(A130,[1]Sheet1!$A$2:$O$343,15,FALSE)</f>
        <v>1</v>
      </c>
      <c r="D130" s="31" t="s">
        <v>259</v>
      </c>
      <c r="E130" s="31" t="s">
        <v>338</v>
      </c>
      <c r="F130" s="87">
        <f>VLOOKUP(A130,'[2]Parts List '!$A$3:$I$178,5,)</f>
        <v>1.0209999999999999</v>
      </c>
      <c r="G130" s="87">
        <f>VLOOKUP(A130,'[2]Parts List '!$A$3:$I$178,6,FALSE)</f>
        <v>18.018599999999999</v>
      </c>
      <c r="H130" s="87">
        <f>VLOOKUP(A130,'[2]Parts List '!$A$3:$I$178,7,FALSE)</f>
        <v>19.664999999999999</v>
      </c>
      <c r="I130" s="87" t="str">
        <f>VLOOKUP(A130,'[2]Parts List '!$A$3:$I$178,8,FALSE)</f>
        <v>I909</v>
      </c>
      <c r="J130" s="87" t="str">
        <f>VLOOKUP(A130,'[2]Parts List '!$A$3:$I$178,9,FALSE)</f>
        <v>C50TF95 CL-B</v>
      </c>
      <c r="K130" s="87"/>
      <c r="L130" s="31" t="s">
        <v>298</v>
      </c>
      <c r="M130" s="45">
        <v>2228</v>
      </c>
      <c r="N130" s="31" t="s">
        <v>301</v>
      </c>
      <c r="O130" s="31"/>
      <c r="P130" s="31"/>
      <c r="Q130" s="44">
        <v>80</v>
      </c>
      <c r="R130" s="44">
        <v>80</v>
      </c>
      <c r="S130" s="96">
        <v>625</v>
      </c>
      <c r="T130" s="95">
        <f t="shared" ref="T130:T193" si="2">S130-(S130*U130)</f>
        <v>593.75</v>
      </c>
      <c r="U130" s="46">
        <v>0.05</v>
      </c>
      <c r="V130" s="47" t="s">
        <v>429</v>
      </c>
      <c r="W130" s="48"/>
      <c r="X130" s="41"/>
      <c r="Y130" s="41"/>
      <c r="Z130" s="41"/>
      <c r="AA130" s="41" t="s">
        <v>524</v>
      </c>
      <c r="AB130" s="41" t="s">
        <v>530</v>
      </c>
      <c r="AC130" s="54"/>
      <c r="AD130" s="11"/>
      <c r="AE130" s="16" t="s">
        <v>452</v>
      </c>
      <c r="AF130" s="135"/>
      <c r="AG130" s="135"/>
      <c r="AH130" s="139"/>
      <c r="AI130" s="135"/>
      <c r="AJ130" s="135"/>
    </row>
    <row r="131" spans="1:36" ht="30" x14ac:dyDescent="0.25">
      <c r="A131" s="15">
        <v>57</v>
      </c>
      <c r="B131" s="31" t="s">
        <v>258</v>
      </c>
      <c r="C131" s="89">
        <f>VLOOKUP(A131,[1]Sheet1!$A$2:$O$343,15,FALSE)</f>
        <v>1</v>
      </c>
      <c r="D131" s="31" t="s">
        <v>259</v>
      </c>
      <c r="E131" s="31" t="s">
        <v>338</v>
      </c>
      <c r="F131" s="87">
        <f>VLOOKUP(A131,'[2]Parts List '!$A$3:$I$178,5,)</f>
        <v>1.0209999999999999</v>
      </c>
      <c r="G131" s="87">
        <f>VLOOKUP(A131,'[2]Parts List '!$A$3:$I$178,6,FALSE)</f>
        <v>18.018599999999999</v>
      </c>
      <c r="H131" s="87">
        <f>VLOOKUP(A131,'[2]Parts List '!$A$3:$I$178,7,FALSE)</f>
        <v>19.664999999999999</v>
      </c>
      <c r="I131" s="87" t="str">
        <f>VLOOKUP(A131,'[2]Parts List '!$A$3:$I$178,8,FALSE)</f>
        <v>I909</v>
      </c>
      <c r="J131" s="87" t="str">
        <f>VLOOKUP(A131,'[2]Parts List '!$A$3:$I$178,9,FALSE)</f>
        <v>C50TF95 CL-B</v>
      </c>
      <c r="K131" s="87"/>
      <c r="L131" s="31" t="s">
        <v>298</v>
      </c>
      <c r="M131" s="45">
        <v>2228</v>
      </c>
      <c r="N131" s="31" t="s">
        <v>298</v>
      </c>
      <c r="O131" s="31"/>
      <c r="P131" s="31"/>
      <c r="Q131" s="44">
        <v>20</v>
      </c>
      <c r="R131" s="44">
        <v>20</v>
      </c>
      <c r="S131" s="96">
        <v>888</v>
      </c>
      <c r="T131" s="95">
        <f t="shared" si="2"/>
        <v>843.6</v>
      </c>
      <c r="U131" s="46">
        <v>0.05</v>
      </c>
      <c r="V131" s="47" t="s">
        <v>429</v>
      </c>
      <c r="W131" s="48"/>
      <c r="X131" s="41"/>
      <c r="Y131" s="41"/>
      <c r="Z131" s="41"/>
      <c r="AA131" s="41" t="s">
        <v>524</v>
      </c>
      <c r="AB131" s="41" t="s">
        <v>530</v>
      </c>
      <c r="AC131" s="54"/>
      <c r="AD131" s="11"/>
      <c r="AE131" s="16" t="s">
        <v>452</v>
      </c>
      <c r="AF131" s="135"/>
      <c r="AG131" s="135"/>
      <c r="AH131" s="139"/>
      <c r="AI131" s="135"/>
      <c r="AJ131" s="135"/>
    </row>
    <row r="132" spans="1:36" x14ac:dyDescent="0.25">
      <c r="A132" s="15">
        <v>58</v>
      </c>
      <c r="B132" s="16" t="s">
        <v>510</v>
      </c>
      <c r="C132" s="89">
        <f>VLOOKUP(A132,[1]Sheet1!$A$2:$O$343,15,FALSE)</f>
        <v>1</v>
      </c>
      <c r="D132" s="16" t="s">
        <v>261</v>
      </c>
      <c r="E132" s="16" t="s">
        <v>349</v>
      </c>
      <c r="F132" s="79">
        <f>VLOOKUP(A132,'[2]Parts List '!$A$3:$I$178,5,)</f>
        <v>1.859</v>
      </c>
      <c r="G132" s="79">
        <f>VLOOKUP(A132,'[2]Parts List '!$A$3:$I$178,6,FALSE)</f>
        <v>17.760999999999999</v>
      </c>
      <c r="H132" s="79">
        <f>VLOOKUP(A132,'[2]Parts List '!$A$3:$I$178,7,FALSE)</f>
        <v>19.762999999999998</v>
      </c>
      <c r="I132" s="79" t="str">
        <f>VLOOKUP(A132,'[2]Parts List '!$A$3:$I$178,8,FALSE)</f>
        <v>I909</v>
      </c>
      <c r="J132" s="79" t="str">
        <f>VLOOKUP(A132,'[2]Parts List '!$A$3:$I$178,9,FALSE)</f>
        <v>C50TF95 CL-B</v>
      </c>
      <c r="K132" s="79"/>
      <c r="L132" s="16" t="s">
        <v>311</v>
      </c>
      <c r="M132" s="17">
        <v>3465</v>
      </c>
      <c r="N132" s="16" t="s">
        <v>298</v>
      </c>
      <c r="O132" s="16"/>
      <c r="P132" s="16"/>
      <c r="Q132" s="44">
        <v>70</v>
      </c>
      <c r="R132" s="15">
        <v>75</v>
      </c>
      <c r="S132" s="96">
        <v>1884</v>
      </c>
      <c r="T132" s="95">
        <f t="shared" si="2"/>
        <v>1789.8</v>
      </c>
      <c r="U132" s="14">
        <v>0.05</v>
      </c>
      <c r="V132" s="21" t="s">
        <v>429</v>
      </c>
      <c r="W132" s="13"/>
      <c r="X132" s="8"/>
      <c r="Y132" s="20"/>
      <c r="Z132" s="20"/>
      <c r="AA132" s="34" t="s">
        <v>460</v>
      </c>
      <c r="AB132" s="35">
        <v>0.5</v>
      </c>
      <c r="AC132" s="49" t="s">
        <v>541</v>
      </c>
      <c r="AD132" s="11"/>
      <c r="AE132" s="16" t="s">
        <v>452</v>
      </c>
      <c r="AF132" s="135"/>
      <c r="AG132" s="135"/>
      <c r="AH132" s="139"/>
      <c r="AI132" s="135"/>
      <c r="AJ132" s="135"/>
    </row>
    <row r="133" spans="1:36" x14ac:dyDescent="0.25">
      <c r="A133" s="15">
        <v>58</v>
      </c>
      <c r="B133" s="16" t="s">
        <v>510</v>
      </c>
      <c r="C133" s="89">
        <f>VLOOKUP(A133,[1]Sheet1!$A$2:$O$343,15,FALSE)</f>
        <v>1</v>
      </c>
      <c r="D133" s="16" t="s">
        <v>261</v>
      </c>
      <c r="E133" s="16" t="s">
        <v>349</v>
      </c>
      <c r="F133" s="79">
        <f>VLOOKUP(A133,'[2]Parts List '!$A$3:$I$178,5,)</f>
        <v>1.859</v>
      </c>
      <c r="G133" s="79">
        <f>VLOOKUP(A133,'[2]Parts List '!$A$3:$I$178,6,FALSE)</f>
        <v>17.760999999999999</v>
      </c>
      <c r="H133" s="79">
        <f>VLOOKUP(A133,'[2]Parts List '!$A$3:$I$178,7,FALSE)</f>
        <v>19.762999999999998</v>
      </c>
      <c r="I133" s="79" t="str">
        <f>VLOOKUP(A133,'[2]Parts List '!$A$3:$I$178,8,FALSE)</f>
        <v>I909</v>
      </c>
      <c r="J133" s="79" t="str">
        <f>VLOOKUP(A133,'[2]Parts List '!$A$3:$I$178,9,FALSE)</f>
        <v>C50TF95 CL-B</v>
      </c>
      <c r="K133" s="79"/>
      <c r="L133" s="16" t="s">
        <v>311</v>
      </c>
      <c r="M133" s="17">
        <v>3465</v>
      </c>
      <c r="N133" s="16" t="s">
        <v>305</v>
      </c>
      <c r="O133" s="16"/>
      <c r="P133" s="16"/>
      <c r="Q133" s="44">
        <v>30</v>
      </c>
      <c r="R133" s="15">
        <v>25</v>
      </c>
      <c r="S133" s="96">
        <v>1546</v>
      </c>
      <c r="T133" s="95">
        <f t="shared" si="2"/>
        <v>1468.7</v>
      </c>
      <c r="U133" s="14">
        <v>0.05</v>
      </c>
      <c r="V133" s="21" t="s">
        <v>429</v>
      </c>
      <c r="W133" s="13"/>
      <c r="X133" s="8"/>
      <c r="Y133" s="20"/>
      <c r="Z133" s="20"/>
      <c r="AA133" s="34" t="s">
        <v>471</v>
      </c>
      <c r="AB133" s="35">
        <v>0.25</v>
      </c>
      <c r="AC133" s="49" t="s">
        <v>569</v>
      </c>
      <c r="AD133" s="11"/>
      <c r="AE133" s="16" t="s">
        <v>452</v>
      </c>
      <c r="AF133" s="135"/>
      <c r="AG133" s="135"/>
      <c r="AH133" s="139"/>
      <c r="AI133" s="135"/>
      <c r="AJ133" s="135"/>
    </row>
    <row r="134" spans="1:36" x14ac:dyDescent="0.25">
      <c r="A134" s="15">
        <v>58</v>
      </c>
      <c r="B134" s="16" t="s">
        <v>510</v>
      </c>
      <c r="C134" s="89">
        <f>VLOOKUP(A134,[1]Sheet1!$A$2:$O$343,15,FALSE)</f>
        <v>1</v>
      </c>
      <c r="D134" s="16" t="s">
        <v>261</v>
      </c>
      <c r="E134" s="16"/>
      <c r="F134" s="79">
        <f>VLOOKUP(A134,'[2]Parts List '!$A$3:$I$178,5,)</f>
        <v>1.859</v>
      </c>
      <c r="G134" s="79">
        <f>VLOOKUP(A134,'[2]Parts List '!$A$3:$I$178,6,FALSE)</f>
        <v>17.760999999999999</v>
      </c>
      <c r="H134" s="79">
        <f>VLOOKUP(A134,'[2]Parts List '!$A$3:$I$178,7,FALSE)</f>
        <v>19.762999999999998</v>
      </c>
      <c r="I134" s="79" t="str">
        <f>VLOOKUP(A134,'[2]Parts List '!$A$3:$I$178,8,FALSE)</f>
        <v>I909</v>
      </c>
      <c r="J134" s="79" t="str">
        <f>VLOOKUP(A134,'[2]Parts List '!$A$3:$I$178,9,FALSE)</f>
        <v>C50TF95 CL-B</v>
      </c>
      <c r="K134" s="79"/>
      <c r="L134" s="16"/>
      <c r="M134" s="17"/>
      <c r="N134" s="36"/>
      <c r="O134" s="36"/>
      <c r="P134" s="36"/>
      <c r="Q134" s="37"/>
      <c r="R134" s="37"/>
      <c r="S134" s="96"/>
      <c r="T134" s="95">
        <f t="shared" si="2"/>
        <v>0</v>
      </c>
      <c r="U134" s="14">
        <v>0.05</v>
      </c>
      <c r="V134" s="21"/>
      <c r="W134" s="13"/>
      <c r="X134" s="8"/>
      <c r="Y134" s="20"/>
      <c r="Z134" s="20"/>
      <c r="AA134" s="34" t="s">
        <v>476</v>
      </c>
      <c r="AB134" s="35">
        <v>0.25</v>
      </c>
      <c r="AC134" s="49" t="s">
        <v>608</v>
      </c>
      <c r="AD134" s="11"/>
      <c r="AE134" s="16"/>
      <c r="AF134" s="135"/>
      <c r="AG134" s="135"/>
      <c r="AH134" s="139"/>
      <c r="AI134" s="135"/>
      <c r="AJ134" s="135"/>
    </row>
    <row r="135" spans="1:36" x14ac:dyDescent="0.25">
      <c r="A135" s="15">
        <v>60</v>
      </c>
      <c r="B135" s="31" t="s">
        <v>262</v>
      </c>
      <c r="C135" s="89">
        <f>VLOOKUP(A135,[1]Sheet1!$A$2:$O$343,15,FALSE)</f>
        <v>1</v>
      </c>
      <c r="D135" s="31" t="s">
        <v>263</v>
      </c>
      <c r="E135" s="31" t="s">
        <v>310</v>
      </c>
      <c r="F135" s="87">
        <f>VLOOKUP(A135,'[2]Parts List '!$A$3:$I$178,5,)</f>
        <v>1.62</v>
      </c>
      <c r="G135" s="87">
        <f>VLOOKUP(A135,'[2]Parts List '!$A$3:$I$178,6,FALSE)</f>
        <v>17.4239</v>
      </c>
      <c r="H135" s="87">
        <f>VLOOKUP(A135,'[2]Parts List '!$A$3:$I$178,7,FALSE)</f>
        <v>21.271999999999998</v>
      </c>
      <c r="I135" s="87" t="str">
        <f>VLOOKUP(A135,'[2]Parts List '!$A$3:$I$178,8,FALSE)</f>
        <v>I718</v>
      </c>
      <c r="J135" s="87" t="str">
        <f>VLOOKUP(A135,'[2]Parts List '!$A$3:$I$178,9,FALSE)</f>
        <v>B50TF15 CL-E</v>
      </c>
      <c r="K135" s="87"/>
      <c r="L135" s="31" t="s">
        <v>311</v>
      </c>
      <c r="M135" s="45">
        <v>2525</v>
      </c>
      <c r="N135" s="31" t="s">
        <v>301</v>
      </c>
      <c r="O135" s="31"/>
      <c r="P135" s="31"/>
      <c r="Q135" s="44">
        <v>60</v>
      </c>
      <c r="R135" s="44">
        <v>60</v>
      </c>
      <c r="S135" s="96">
        <v>1356</v>
      </c>
      <c r="T135" s="95">
        <f t="shared" si="2"/>
        <v>1288.2</v>
      </c>
      <c r="U135" s="46">
        <v>0.05</v>
      </c>
      <c r="V135" s="47" t="s">
        <v>426</v>
      </c>
      <c r="W135" s="48"/>
      <c r="X135" s="41"/>
      <c r="Y135" s="41"/>
      <c r="Z135" s="41"/>
      <c r="AA135" s="41" t="s">
        <v>528</v>
      </c>
      <c r="AB135" s="41" t="s">
        <v>531</v>
      </c>
      <c r="AC135" s="54"/>
      <c r="AD135" s="11"/>
      <c r="AE135" s="16" t="s">
        <v>452</v>
      </c>
      <c r="AF135" s="135"/>
      <c r="AG135" s="135"/>
      <c r="AH135" s="139"/>
      <c r="AI135" s="135"/>
      <c r="AJ135" s="135"/>
    </row>
    <row r="136" spans="1:36" x14ac:dyDescent="0.25">
      <c r="A136" s="15">
        <v>60</v>
      </c>
      <c r="B136" s="31" t="s">
        <v>262</v>
      </c>
      <c r="C136" s="89">
        <f>VLOOKUP(A136,[1]Sheet1!$A$2:$O$343,15,FALSE)</f>
        <v>1</v>
      </c>
      <c r="D136" s="31" t="s">
        <v>263</v>
      </c>
      <c r="E136" s="31" t="s">
        <v>310</v>
      </c>
      <c r="F136" s="87">
        <f>VLOOKUP(A136,'[2]Parts List '!$A$3:$I$178,5,)</f>
        <v>1.62</v>
      </c>
      <c r="G136" s="87">
        <f>VLOOKUP(A136,'[2]Parts List '!$A$3:$I$178,6,FALSE)</f>
        <v>17.4239</v>
      </c>
      <c r="H136" s="87">
        <f>VLOOKUP(A136,'[2]Parts List '!$A$3:$I$178,7,FALSE)</f>
        <v>21.271999999999998</v>
      </c>
      <c r="I136" s="87" t="str">
        <f>VLOOKUP(A136,'[2]Parts List '!$A$3:$I$178,8,FALSE)</f>
        <v>I718</v>
      </c>
      <c r="J136" s="87" t="str">
        <f>VLOOKUP(A136,'[2]Parts List '!$A$3:$I$178,9,FALSE)</f>
        <v>B50TF15 CL-E</v>
      </c>
      <c r="K136" s="87"/>
      <c r="L136" s="31" t="s">
        <v>311</v>
      </c>
      <c r="M136" s="45">
        <v>2525</v>
      </c>
      <c r="N136" s="31" t="s">
        <v>298</v>
      </c>
      <c r="O136" s="31"/>
      <c r="P136" s="31"/>
      <c r="Q136" s="44">
        <v>40</v>
      </c>
      <c r="R136" s="44">
        <v>40</v>
      </c>
      <c r="S136" s="96">
        <v>1480</v>
      </c>
      <c r="T136" s="95">
        <f t="shared" si="2"/>
        <v>1406</v>
      </c>
      <c r="U136" s="46">
        <v>0.05</v>
      </c>
      <c r="V136" s="47" t="s">
        <v>426</v>
      </c>
      <c r="W136" s="48"/>
      <c r="X136" s="41"/>
      <c r="Y136" s="41"/>
      <c r="Z136" s="41"/>
      <c r="AA136" s="41" t="s">
        <v>528</v>
      </c>
      <c r="AB136" s="41" t="s">
        <v>531</v>
      </c>
      <c r="AC136" s="54"/>
      <c r="AD136" s="11"/>
      <c r="AE136" s="16" t="s">
        <v>452</v>
      </c>
      <c r="AF136" s="135"/>
      <c r="AG136" s="135"/>
      <c r="AH136" s="139"/>
      <c r="AI136" s="135"/>
      <c r="AJ136" s="135"/>
    </row>
    <row r="137" spans="1:36" x14ac:dyDescent="0.25">
      <c r="A137" s="15">
        <v>61</v>
      </c>
      <c r="B137" s="16" t="s">
        <v>80</v>
      </c>
      <c r="C137" s="89">
        <f>VLOOKUP(A137,[1]Sheet1!$A$2:$O$343,15,FALSE)</f>
        <v>1</v>
      </c>
      <c r="D137" s="16" t="s">
        <v>81</v>
      </c>
      <c r="E137" s="16" t="s">
        <v>312</v>
      </c>
      <c r="F137" s="79">
        <f>VLOOKUP(A137,'[2]Parts List '!$A$3:$I$178,5,)</f>
        <v>0.17</v>
      </c>
      <c r="G137" s="79">
        <f>VLOOKUP(A137,'[2]Parts List '!$A$3:$I$178,6,FALSE)</f>
        <v>15.396999999999998</v>
      </c>
      <c r="H137" s="79">
        <f>VLOOKUP(A137,'[2]Parts List '!$A$3:$I$178,7,FALSE)</f>
        <v>15.435</v>
      </c>
      <c r="I137" s="79" t="str">
        <f>VLOOKUP(A137,'[2]Parts List '!$A$3:$I$178,8,FALSE)</f>
        <v>I718</v>
      </c>
      <c r="J137" s="79" t="str">
        <f>VLOOKUP(A137,'[2]Parts List '!$A$3:$I$178,9,FALSE)</f>
        <v>B50TF15 CL-E</v>
      </c>
      <c r="K137" s="79"/>
      <c r="L137" s="16" t="s">
        <v>313</v>
      </c>
      <c r="M137" s="17">
        <v>141.1</v>
      </c>
      <c r="N137" s="16" t="s">
        <v>300</v>
      </c>
      <c r="O137" s="16"/>
      <c r="P137" s="16"/>
      <c r="Q137" s="15">
        <v>50</v>
      </c>
      <c r="R137" s="15">
        <v>50</v>
      </c>
      <c r="S137" s="96">
        <v>91</v>
      </c>
      <c r="T137" s="95">
        <f t="shared" si="2"/>
        <v>86.45</v>
      </c>
      <c r="U137" s="14">
        <v>0.05</v>
      </c>
      <c r="V137" s="21" t="s">
        <v>426</v>
      </c>
      <c r="W137" s="13"/>
      <c r="X137" s="8"/>
      <c r="Y137" s="20"/>
      <c r="Z137" s="20"/>
      <c r="AA137" s="34" t="s">
        <v>478</v>
      </c>
      <c r="AB137" s="35">
        <v>0.3</v>
      </c>
      <c r="AC137" s="49" t="s">
        <v>560</v>
      </c>
      <c r="AD137" s="11"/>
      <c r="AE137" s="16" t="s">
        <v>452</v>
      </c>
      <c r="AF137" s="135"/>
      <c r="AG137" s="135"/>
      <c r="AH137" s="139"/>
      <c r="AI137" s="135"/>
      <c r="AJ137" s="135"/>
    </row>
    <row r="138" spans="1:36" ht="30" x14ac:dyDescent="0.25">
      <c r="A138" s="15">
        <v>61</v>
      </c>
      <c r="B138" s="16" t="s">
        <v>80</v>
      </c>
      <c r="C138" s="89">
        <f>VLOOKUP(A138,[1]Sheet1!$A$2:$O$343,15,FALSE)</f>
        <v>1</v>
      </c>
      <c r="D138" s="16" t="s">
        <v>81</v>
      </c>
      <c r="E138" s="16" t="s">
        <v>312</v>
      </c>
      <c r="F138" s="79">
        <f>VLOOKUP(A138,'[2]Parts List '!$A$3:$I$178,5,)</f>
        <v>0.17</v>
      </c>
      <c r="G138" s="79">
        <f>VLOOKUP(A138,'[2]Parts List '!$A$3:$I$178,6,FALSE)</f>
        <v>15.396999999999998</v>
      </c>
      <c r="H138" s="79">
        <f>VLOOKUP(A138,'[2]Parts List '!$A$3:$I$178,7,FALSE)</f>
        <v>15.435</v>
      </c>
      <c r="I138" s="79" t="str">
        <f>VLOOKUP(A138,'[2]Parts List '!$A$3:$I$178,8,FALSE)</f>
        <v>I718</v>
      </c>
      <c r="J138" s="79" t="str">
        <f>VLOOKUP(A138,'[2]Parts List '!$A$3:$I$178,9,FALSE)</f>
        <v>B50TF15 CL-E</v>
      </c>
      <c r="K138" s="79"/>
      <c r="L138" s="16" t="s">
        <v>313</v>
      </c>
      <c r="M138" s="17">
        <v>141.1</v>
      </c>
      <c r="N138" s="16" t="s">
        <v>303</v>
      </c>
      <c r="O138" s="16"/>
      <c r="P138" s="16"/>
      <c r="Q138" s="15">
        <v>50</v>
      </c>
      <c r="R138" s="15">
        <v>50</v>
      </c>
      <c r="S138" s="96">
        <v>117</v>
      </c>
      <c r="T138" s="95">
        <f t="shared" si="2"/>
        <v>111.15</v>
      </c>
      <c r="U138" s="14">
        <v>0.05</v>
      </c>
      <c r="V138" s="21" t="s">
        <v>426</v>
      </c>
      <c r="W138" s="13"/>
      <c r="X138" s="8"/>
      <c r="Y138" s="20"/>
      <c r="Z138" s="20"/>
      <c r="AA138" s="34" t="s">
        <v>479</v>
      </c>
      <c r="AB138" s="35">
        <v>0.7</v>
      </c>
      <c r="AC138" s="49" t="s">
        <v>561</v>
      </c>
      <c r="AD138" s="11"/>
      <c r="AE138" s="16" t="s">
        <v>452</v>
      </c>
      <c r="AF138" s="135"/>
      <c r="AG138" s="135"/>
      <c r="AH138" s="139"/>
      <c r="AI138" s="135"/>
      <c r="AJ138" s="135"/>
    </row>
    <row r="139" spans="1:36" ht="30" x14ac:dyDescent="0.25">
      <c r="A139" s="15">
        <v>64</v>
      </c>
      <c r="B139" s="16" t="s">
        <v>273</v>
      </c>
      <c r="C139" s="89">
        <f>VLOOKUP(A139,[1]Sheet1!$A$2:$O$343,15,FALSE)</f>
        <v>1</v>
      </c>
      <c r="D139" s="16" t="s">
        <v>276</v>
      </c>
      <c r="E139" s="16" t="s">
        <v>314</v>
      </c>
      <c r="F139" s="79">
        <f>VLOOKUP(A139,'[2]Parts List '!$A$3:$I$178,5,)</f>
        <v>0</v>
      </c>
      <c r="G139" s="79">
        <f>VLOOKUP(A139,'[2]Parts List '!$A$3:$I$178,6,FALSE)</f>
        <v>0</v>
      </c>
      <c r="H139" s="79">
        <f>VLOOKUP(A139,'[2]Parts List '!$A$3:$I$178,7,FALSE)</f>
        <v>0</v>
      </c>
      <c r="I139" s="79" t="str">
        <f>VLOOKUP(A139,'[2]Parts List '!$A$3:$I$178,8,FALSE)</f>
        <v>HS188</v>
      </c>
      <c r="J139" s="79" t="str">
        <f>VLOOKUP(A139,'[2]Parts List '!$A$3:$I$178,9,FALSE)</f>
        <v>B50TF74CLA</v>
      </c>
      <c r="K139" s="79" t="str">
        <f>VLOOKUP(A139,'[2]Parts List '!$A$2:$J$178,10,FALSE)</f>
        <v>OI</v>
      </c>
      <c r="L139" s="16" t="s">
        <v>300</v>
      </c>
      <c r="M139" s="17">
        <v>1469</v>
      </c>
      <c r="N139" s="16" t="s">
        <v>300</v>
      </c>
      <c r="O139" s="16"/>
      <c r="P139" s="16"/>
      <c r="Q139" s="15">
        <v>60</v>
      </c>
      <c r="R139" s="15">
        <v>60</v>
      </c>
      <c r="S139" s="96">
        <v>995</v>
      </c>
      <c r="T139" s="95">
        <f t="shared" si="2"/>
        <v>945.25</v>
      </c>
      <c r="U139" s="14">
        <v>0.05</v>
      </c>
      <c r="V139" s="21" t="s">
        <v>427</v>
      </c>
      <c r="W139" s="13"/>
      <c r="X139" s="8"/>
      <c r="Y139" s="20"/>
      <c r="Z139" s="20"/>
      <c r="AA139" s="2" t="s">
        <v>513</v>
      </c>
      <c r="AB139" s="29">
        <v>1</v>
      </c>
      <c r="AC139" s="52"/>
      <c r="AD139" s="11"/>
      <c r="AE139" s="16" t="s">
        <v>452</v>
      </c>
      <c r="AF139" s="135"/>
      <c r="AG139" s="135"/>
      <c r="AH139" s="139"/>
      <c r="AI139" s="135"/>
      <c r="AJ139" s="135"/>
    </row>
    <row r="140" spans="1:36" ht="30" x14ac:dyDescent="0.25">
      <c r="A140" s="15">
        <v>64</v>
      </c>
      <c r="B140" s="16" t="s">
        <v>273</v>
      </c>
      <c r="C140" s="89">
        <f>VLOOKUP(A140,[1]Sheet1!$A$2:$O$343,15,FALSE)</f>
        <v>1</v>
      </c>
      <c r="D140" s="16" t="s">
        <v>276</v>
      </c>
      <c r="E140" s="16" t="s">
        <v>314</v>
      </c>
      <c r="F140" s="79">
        <f>VLOOKUP(A140,'[2]Parts List '!$A$3:$I$178,5,)</f>
        <v>0</v>
      </c>
      <c r="G140" s="79">
        <f>VLOOKUP(A140,'[2]Parts List '!$A$3:$I$178,6,FALSE)</f>
        <v>0</v>
      </c>
      <c r="H140" s="79">
        <f>VLOOKUP(A140,'[2]Parts List '!$A$3:$I$178,7,FALSE)</f>
        <v>0</v>
      </c>
      <c r="I140" s="79" t="str">
        <f>VLOOKUP(A140,'[2]Parts List '!$A$3:$I$178,8,FALSE)</f>
        <v>HS188</v>
      </c>
      <c r="J140" s="79" t="str">
        <f>VLOOKUP(A140,'[2]Parts List '!$A$3:$I$178,9,FALSE)</f>
        <v>B50TF74CLA</v>
      </c>
      <c r="K140" s="79" t="str">
        <f>VLOOKUP(A140,'[2]Parts List '!$A$2:$J$178,10,FALSE)</f>
        <v>OI</v>
      </c>
      <c r="L140" s="16" t="s">
        <v>300</v>
      </c>
      <c r="M140" s="17">
        <v>1469</v>
      </c>
      <c r="N140" s="16" t="s">
        <v>305</v>
      </c>
      <c r="O140" s="16"/>
      <c r="P140" s="16"/>
      <c r="Q140" s="15">
        <v>40</v>
      </c>
      <c r="R140" s="15">
        <v>40</v>
      </c>
      <c r="S140" s="96">
        <v>1116</v>
      </c>
      <c r="T140" s="95">
        <f t="shared" si="2"/>
        <v>1060.2</v>
      </c>
      <c r="U140" s="14">
        <v>0.05</v>
      </c>
      <c r="V140" s="21" t="s">
        <v>427</v>
      </c>
      <c r="W140" s="13"/>
      <c r="X140" s="8"/>
      <c r="Y140" s="20"/>
      <c r="Z140" s="20"/>
      <c r="AA140" s="40"/>
      <c r="AB140" s="40"/>
      <c r="AC140" s="53"/>
      <c r="AD140" s="11"/>
      <c r="AE140" s="16" t="s">
        <v>452</v>
      </c>
      <c r="AF140" s="135"/>
      <c r="AG140" s="135"/>
      <c r="AH140" s="139"/>
      <c r="AI140" s="135"/>
      <c r="AJ140" s="135"/>
    </row>
    <row r="141" spans="1:36" ht="30" x14ac:dyDescent="0.25">
      <c r="A141" s="15">
        <v>65</v>
      </c>
      <c r="B141" s="16" t="s">
        <v>273</v>
      </c>
      <c r="C141" s="89">
        <f>VLOOKUP(A141,[1]Sheet1!$A$2:$O$343,15,FALSE)</f>
        <v>1</v>
      </c>
      <c r="D141" s="16" t="s">
        <v>279</v>
      </c>
      <c r="E141" s="16" t="s">
        <v>315</v>
      </c>
      <c r="F141" s="79">
        <f>VLOOKUP(A141,'[2]Parts List '!$A$3:$I$178,5,)</f>
        <v>0</v>
      </c>
      <c r="G141" s="79">
        <f>VLOOKUP(A141,'[2]Parts List '!$A$3:$I$178,6,FALSE)</f>
        <v>0</v>
      </c>
      <c r="H141" s="79">
        <f>VLOOKUP(A141,'[2]Parts List '!$A$3:$I$178,7,FALSE)</f>
        <v>0</v>
      </c>
      <c r="I141" s="79" t="str">
        <f>VLOOKUP(A141,'[2]Parts List '!$A$3:$I$178,8,FALSE)</f>
        <v>HS188</v>
      </c>
      <c r="J141" s="79" t="str">
        <f>VLOOKUP(A141,'[2]Parts List '!$A$3:$I$178,9,FALSE)</f>
        <v>B50TF74CLA</v>
      </c>
      <c r="K141" s="79" t="str">
        <f>VLOOKUP(A141,'[2]Parts List '!$A$2:$J$178,10,FALSE)</f>
        <v>OI</v>
      </c>
      <c r="L141" s="16" t="s">
        <v>300</v>
      </c>
      <c r="M141" s="17">
        <v>1185</v>
      </c>
      <c r="N141" s="16" t="s">
        <v>300</v>
      </c>
      <c r="O141" s="16"/>
      <c r="P141" s="16"/>
      <c r="Q141" s="15">
        <v>60</v>
      </c>
      <c r="R141" s="15">
        <v>60</v>
      </c>
      <c r="S141" s="96">
        <v>655</v>
      </c>
      <c r="T141" s="95">
        <f t="shared" si="2"/>
        <v>622.25</v>
      </c>
      <c r="U141" s="14">
        <v>0.05</v>
      </c>
      <c r="V141" s="21" t="s">
        <v>427</v>
      </c>
      <c r="W141" s="13"/>
      <c r="X141" s="8"/>
      <c r="Y141" s="20"/>
      <c r="Z141" s="20"/>
      <c r="AA141" s="2" t="s">
        <v>513</v>
      </c>
      <c r="AB141" s="29">
        <v>1</v>
      </c>
      <c r="AC141" s="52"/>
      <c r="AD141" s="11"/>
      <c r="AE141" s="16" t="s">
        <v>452</v>
      </c>
      <c r="AF141" s="135"/>
      <c r="AG141" s="135"/>
      <c r="AH141" s="139"/>
      <c r="AI141" s="135"/>
      <c r="AJ141" s="135"/>
    </row>
    <row r="142" spans="1:36" ht="30" x14ac:dyDescent="0.25">
      <c r="A142" s="15">
        <v>65</v>
      </c>
      <c r="B142" s="16" t="s">
        <v>273</v>
      </c>
      <c r="C142" s="89">
        <f>VLOOKUP(A142,[1]Sheet1!$A$2:$O$343,15,FALSE)</f>
        <v>1</v>
      </c>
      <c r="D142" s="16" t="s">
        <v>279</v>
      </c>
      <c r="E142" s="16" t="s">
        <v>315</v>
      </c>
      <c r="F142" s="79">
        <f>VLOOKUP(A142,'[2]Parts List '!$A$3:$I$178,5,)</f>
        <v>0</v>
      </c>
      <c r="G142" s="79">
        <f>VLOOKUP(A142,'[2]Parts List '!$A$3:$I$178,6,FALSE)</f>
        <v>0</v>
      </c>
      <c r="H142" s="79">
        <f>VLOOKUP(A142,'[2]Parts List '!$A$3:$I$178,7,FALSE)</f>
        <v>0</v>
      </c>
      <c r="I142" s="79" t="str">
        <f>VLOOKUP(A142,'[2]Parts List '!$A$3:$I$178,8,FALSE)</f>
        <v>HS188</v>
      </c>
      <c r="J142" s="79" t="str">
        <f>VLOOKUP(A142,'[2]Parts List '!$A$3:$I$178,9,FALSE)</f>
        <v>B50TF74CLA</v>
      </c>
      <c r="K142" s="79" t="str">
        <f>VLOOKUP(A142,'[2]Parts List '!$A$2:$J$178,10,FALSE)</f>
        <v>OI</v>
      </c>
      <c r="L142" s="16" t="s">
        <v>300</v>
      </c>
      <c r="M142" s="17">
        <v>1185</v>
      </c>
      <c r="N142" s="16" t="s">
        <v>303</v>
      </c>
      <c r="O142" s="16"/>
      <c r="P142" s="16"/>
      <c r="Q142" s="15">
        <v>40</v>
      </c>
      <c r="R142" s="15">
        <v>40</v>
      </c>
      <c r="S142" s="96">
        <v>825</v>
      </c>
      <c r="T142" s="95">
        <f t="shared" si="2"/>
        <v>783.75</v>
      </c>
      <c r="U142" s="14">
        <v>0.05</v>
      </c>
      <c r="V142" s="21" t="s">
        <v>427</v>
      </c>
      <c r="W142" s="13"/>
      <c r="X142" s="8"/>
      <c r="Y142" s="20"/>
      <c r="Z142" s="20"/>
      <c r="AA142" s="40"/>
      <c r="AB142" s="40"/>
      <c r="AC142" s="53"/>
      <c r="AD142" s="11"/>
      <c r="AE142" s="16" t="s">
        <v>452</v>
      </c>
      <c r="AF142" s="135"/>
      <c r="AG142" s="135"/>
      <c r="AH142" s="139"/>
      <c r="AI142" s="135"/>
      <c r="AJ142" s="135"/>
    </row>
    <row r="143" spans="1:36" ht="30" x14ac:dyDescent="0.25">
      <c r="A143" s="15">
        <v>66</v>
      </c>
      <c r="B143" s="16" t="s">
        <v>273</v>
      </c>
      <c r="C143" s="89">
        <f>VLOOKUP(A143,[1]Sheet1!$A$2:$O$343,15,FALSE)</f>
        <v>1</v>
      </c>
      <c r="D143" s="16" t="s">
        <v>277</v>
      </c>
      <c r="E143" s="16" t="s">
        <v>316</v>
      </c>
      <c r="F143" s="79">
        <f>VLOOKUP(A143,'[2]Parts List '!$A$3:$I$178,5,)</f>
        <v>0</v>
      </c>
      <c r="G143" s="79">
        <f>VLOOKUP(A143,'[2]Parts List '!$A$3:$I$178,6,FALSE)</f>
        <v>0</v>
      </c>
      <c r="H143" s="79">
        <f>VLOOKUP(A143,'[2]Parts List '!$A$3:$I$178,7,FALSE)</f>
        <v>0</v>
      </c>
      <c r="I143" s="79" t="str">
        <f>VLOOKUP(A143,'[2]Parts List '!$A$3:$I$178,8,FALSE)</f>
        <v>HS188</v>
      </c>
      <c r="J143" s="79" t="str">
        <f>VLOOKUP(A143,'[2]Parts List '!$A$3:$I$178,9,FALSE)</f>
        <v>B50TF74CLA</v>
      </c>
      <c r="K143" s="79" t="str">
        <f>VLOOKUP(A143,'[2]Parts List '!$A$2:$J$178,10,FALSE)</f>
        <v>OI</v>
      </c>
      <c r="L143" s="16" t="s">
        <v>300</v>
      </c>
      <c r="M143" s="17">
        <v>1692</v>
      </c>
      <c r="N143" s="16" t="s">
        <v>300</v>
      </c>
      <c r="O143" s="16"/>
      <c r="P143" s="16"/>
      <c r="Q143" s="15">
        <v>60</v>
      </c>
      <c r="R143" s="15">
        <v>60</v>
      </c>
      <c r="S143" s="96">
        <v>1100</v>
      </c>
      <c r="T143" s="95">
        <f t="shared" si="2"/>
        <v>1045</v>
      </c>
      <c r="U143" s="14">
        <v>0.05</v>
      </c>
      <c r="V143" s="21" t="s">
        <v>427</v>
      </c>
      <c r="W143" s="13"/>
      <c r="X143" s="8"/>
      <c r="Y143" s="20"/>
      <c r="Z143" s="20"/>
      <c r="AA143" s="2" t="s">
        <v>513</v>
      </c>
      <c r="AB143" s="29">
        <v>1</v>
      </c>
      <c r="AC143" s="52"/>
      <c r="AD143" s="11"/>
      <c r="AE143" s="16" t="s">
        <v>452</v>
      </c>
      <c r="AF143" s="135"/>
      <c r="AG143" s="135"/>
      <c r="AH143" s="139"/>
      <c r="AI143" s="135"/>
      <c r="AJ143" s="135"/>
    </row>
    <row r="144" spans="1:36" ht="30" x14ac:dyDescent="0.25">
      <c r="A144" s="15">
        <v>66</v>
      </c>
      <c r="B144" s="16" t="s">
        <v>273</v>
      </c>
      <c r="C144" s="89">
        <f>VLOOKUP(A144,[1]Sheet1!$A$2:$O$343,15,FALSE)</f>
        <v>1</v>
      </c>
      <c r="D144" s="16" t="s">
        <v>277</v>
      </c>
      <c r="E144" s="16" t="s">
        <v>316</v>
      </c>
      <c r="F144" s="79">
        <f>VLOOKUP(A144,'[2]Parts List '!$A$3:$I$178,5,)</f>
        <v>0</v>
      </c>
      <c r="G144" s="79">
        <f>VLOOKUP(A144,'[2]Parts List '!$A$3:$I$178,6,FALSE)</f>
        <v>0</v>
      </c>
      <c r="H144" s="79">
        <f>VLOOKUP(A144,'[2]Parts List '!$A$3:$I$178,7,FALSE)</f>
        <v>0</v>
      </c>
      <c r="I144" s="79" t="str">
        <f>VLOOKUP(A144,'[2]Parts List '!$A$3:$I$178,8,FALSE)</f>
        <v>HS188</v>
      </c>
      <c r="J144" s="79" t="str">
        <f>VLOOKUP(A144,'[2]Parts List '!$A$3:$I$178,9,FALSE)</f>
        <v>B50TF74CLA</v>
      </c>
      <c r="K144" s="79" t="str">
        <f>VLOOKUP(A144,'[2]Parts List '!$A$2:$J$178,10,FALSE)</f>
        <v>OI</v>
      </c>
      <c r="L144" s="16" t="s">
        <v>300</v>
      </c>
      <c r="M144" s="17">
        <v>1692</v>
      </c>
      <c r="N144" s="16" t="s">
        <v>303</v>
      </c>
      <c r="O144" s="16"/>
      <c r="P144" s="16"/>
      <c r="Q144" s="15">
        <v>40</v>
      </c>
      <c r="R144" s="15">
        <v>40</v>
      </c>
      <c r="S144" s="96">
        <v>1100</v>
      </c>
      <c r="T144" s="95">
        <f t="shared" si="2"/>
        <v>1045</v>
      </c>
      <c r="U144" s="14">
        <v>0.05</v>
      </c>
      <c r="V144" s="21" t="s">
        <v>427</v>
      </c>
      <c r="W144" s="13"/>
      <c r="X144" s="8"/>
      <c r="Y144" s="20"/>
      <c r="Z144" s="20"/>
      <c r="AA144" s="40"/>
      <c r="AB144" s="40"/>
      <c r="AC144" s="53"/>
      <c r="AD144" s="11"/>
      <c r="AE144" s="16" t="s">
        <v>452</v>
      </c>
      <c r="AF144" s="135"/>
      <c r="AG144" s="135"/>
      <c r="AH144" s="139"/>
      <c r="AI144" s="135"/>
      <c r="AJ144" s="135"/>
    </row>
    <row r="145" spans="1:36" ht="30" x14ac:dyDescent="0.25">
      <c r="A145" s="15">
        <v>67</v>
      </c>
      <c r="B145" s="16" t="s">
        <v>273</v>
      </c>
      <c r="C145" s="89">
        <f>VLOOKUP(A145,[1]Sheet1!$A$2:$O$343,15,FALSE)</f>
        <v>1</v>
      </c>
      <c r="D145" s="16" t="s">
        <v>278</v>
      </c>
      <c r="E145" s="16" t="s">
        <v>317</v>
      </c>
      <c r="F145" s="79">
        <f>VLOOKUP(A145,'[2]Parts List '!$A$3:$I$178,5,)</f>
        <v>0</v>
      </c>
      <c r="G145" s="79">
        <f>VLOOKUP(A145,'[2]Parts List '!$A$3:$I$178,6,FALSE)</f>
        <v>0</v>
      </c>
      <c r="H145" s="79">
        <f>VLOOKUP(A145,'[2]Parts List '!$A$3:$I$178,7,FALSE)</f>
        <v>0</v>
      </c>
      <c r="I145" s="79" t="str">
        <f>VLOOKUP(A145,'[2]Parts List '!$A$3:$I$178,8,FALSE)</f>
        <v>HS188</v>
      </c>
      <c r="J145" s="79" t="str">
        <f>VLOOKUP(A145,'[2]Parts List '!$A$3:$I$178,9,FALSE)</f>
        <v>B50TF74CLA</v>
      </c>
      <c r="K145" s="79" t="str">
        <f>VLOOKUP(A145,'[2]Parts List '!$A$2:$J$178,10,FALSE)</f>
        <v>OI</v>
      </c>
      <c r="L145" s="16" t="s">
        <v>318</v>
      </c>
      <c r="M145" s="17">
        <v>1297</v>
      </c>
      <c r="N145" s="16" t="s">
        <v>300</v>
      </c>
      <c r="O145" s="16"/>
      <c r="P145" s="16"/>
      <c r="Q145" s="15">
        <v>40</v>
      </c>
      <c r="R145" s="15">
        <v>40</v>
      </c>
      <c r="S145" s="96">
        <v>957</v>
      </c>
      <c r="T145" s="95">
        <f t="shared" si="2"/>
        <v>909.15</v>
      </c>
      <c r="U145" s="14">
        <v>0.05</v>
      </c>
      <c r="V145" s="21" t="s">
        <v>427</v>
      </c>
      <c r="W145" s="13"/>
      <c r="X145" s="8"/>
      <c r="Y145" s="20"/>
      <c r="Z145" s="20"/>
      <c r="AA145" s="2" t="s">
        <v>513</v>
      </c>
      <c r="AB145" s="29">
        <v>1</v>
      </c>
      <c r="AC145" s="52"/>
      <c r="AD145" s="11"/>
      <c r="AE145" s="16" t="s">
        <v>452</v>
      </c>
      <c r="AF145" s="135"/>
      <c r="AG145" s="135"/>
      <c r="AH145" s="139"/>
      <c r="AI145" s="135"/>
      <c r="AJ145" s="135"/>
    </row>
    <row r="146" spans="1:36" ht="30" x14ac:dyDescent="0.25">
      <c r="A146" s="15">
        <v>67</v>
      </c>
      <c r="B146" s="16" t="s">
        <v>273</v>
      </c>
      <c r="C146" s="89">
        <f>VLOOKUP(A146,[1]Sheet1!$A$2:$O$343,15,FALSE)</f>
        <v>1</v>
      </c>
      <c r="D146" s="16" t="s">
        <v>278</v>
      </c>
      <c r="E146" s="16" t="s">
        <v>317</v>
      </c>
      <c r="F146" s="79">
        <f>VLOOKUP(A146,'[2]Parts List '!$A$3:$I$178,5,)</f>
        <v>0</v>
      </c>
      <c r="G146" s="79">
        <f>VLOOKUP(A146,'[2]Parts List '!$A$3:$I$178,6,FALSE)</f>
        <v>0</v>
      </c>
      <c r="H146" s="79">
        <f>VLOOKUP(A146,'[2]Parts List '!$A$3:$I$178,7,FALSE)</f>
        <v>0</v>
      </c>
      <c r="I146" s="79" t="str">
        <f>VLOOKUP(A146,'[2]Parts List '!$A$3:$I$178,8,FALSE)</f>
        <v>HS188</v>
      </c>
      <c r="J146" s="79" t="str">
        <f>VLOOKUP(A146,'[2]Parts List '!$A$3:$I$178,9,FALSE)</f>
        <v>B50TF74CLA</v>
      </c>
      <c r="K146" s="79" t="str">
        <f>VLOOKUP(A146,'[2]Parts List '!$A$2:$J$178,10,FALSE)</f>
        <v>OI</v>
      </c>
      <c r="L146" s="16" t="s">
        <v>318</v>
      </c>
      <c r="M146" s="17">
        <v>1297</v>
      </c>
      <c r="N146" s="16" t="s">
        <v>298</v>
      </c>
      <c r="O146" s="16"/>
      <c r="P146" s="16"/>
      <c r="Q146" s="15">
        <v>60</v>
      </c>
      <c r="R146" s="15">
        <v>60</v>
      </c>
      <c r="S146" s="96">
        <v>950</v>
      </c>
      <c r="T146" s="95">
        <f t="shared" si="2"/>
        <v>902.5</v>
      </c>
      <c r="U146" s="14">
        <v>0.05</v>
      </c>
      <c r="V146" s="21" t="s">
        <v>427</v>
      </c>
      <c r="W146" s="13"/>
      <c r="X146" s="8"/>
      <c r="Y146" s="20"/>
      <c r="Z146" s="20"/>
      <c r="AA146" s="40"/>
      <c r="AB146" s="40"/>
      <c r="AC146" s="53"/>
      <c r="AD146" s="11"/>
      <c r="AE146" s="16" t="s">
        <v>452</v>
      </c>
      <c r="AF146" s="135"/>
      <c r="AG146" s="135"/>
      <c r="AH146" s="139"/>
      <c r="AI146" s="135"/>
      <c r="AJ146" s="135"/>
    </row>
    <row r="147" spans="1:36" ht="30" x14ac:dyDescent="0.25">
      <c r="A147" s="15">
        <v>68</v>
      </c>
      <c r="B147" s="16" t="s">
        <v>273</v>
      </c>
      <c r="C147" s="89">
        <f>VLOOKUP(A147,[1]Sheet1!$A$2:$O$343,15,FALSE)</f>
        <v>1</v>
      </c>
      <c r="D147" s="16" t="s">
        <v>280</v>
      </c>
      <c r="E147" s="16" t="s">
        <v>319</v>
      </c>
      <c r="F147" s="79">
        <f>VLOOKUP(A147,'[2]Parts List '!$A$3:$I$178,5,)</f>
        <v>0</v>
      </c>
      <c r="G147" s="79">
        <f>VLOOKUP(A147,'[2]Parts List '!$A$3:$I$178,6,FALSE)</f>
        <v>0</v>
      </c>
      <c r="H147" s="79">
        <f>VLOOKUP(A147,'[2]Parts List '!$A$3:$I$178,7,FALSE)</f>
        <v>0</v>
      </c>
      <c r="I147" s="79" t="str">
        <f>VLOOKUP(A147,'[2]Parts List '!$A$3:$I$178,8,FALSE)</f>
        <v>HS188</v>
      </c>
      <c r="J147" s="79" t="str">
        <f>VLOOKUP(A147,'[2]Parts List '!$A$3:$I$178,9,FALSE)</f>
        <v>B50TF74CLA</v>
      </c>
      <c r="K147" s="79" t="str">
        <f>VLOOKUP(A147,'[2]Parts List '!$A$2:$J$178,10,FALSE)</f>
        <v>OI</v>
      </c>
      <c r="L147" s="16" t="s">
        <v>300</v>
      </c>
      <c r="M147" s="17">
        <v>831</v>
      </c>
      <c r="N147" s="16" t="s">
        <v>320</v>
      </c>
      <c r="O147" s="16"/>
      <c r="P147" s="16"/>
      <c r="Q147" s="15">
        <v>40</v>
      </c>
      <c r="R147" s="15">
        <v>40</v>
      </c>
      <c r="S147" s="96">
        <v>499</v>
      </c>
      <c r="T147" s="95">
        <f t="shared" si="2"/>
        <v>474.05</v>
      </c>
      <c r="U147" s="14">
        <v>0.05</v>
      </c>
      <c r="V147" s="21" t="s">
        <v>427</v>
      </c>
      <c r="W147" s="13"/>
      <c r="X147" s="8"/>
      <c r="Y147" s="20"/>
      <c r="Z147" s="20"/>
      <c r="AA147" s="2" t="s">
        <v>513</v>
      </c>
      <c r="AB147" s="29">
        <v>1</v>
      </c>
      <c r="AC147" s="52"/>
      <c r="AD147" s="11"/>
      <c r="AE147" s="16" t="s">
        <v>452</v>
      </c>
      <c r="AF147" s="135"/>
      <c r="AG147" s="135"/>
      <c r="AH147" s="139"/>
      <c r="AI147" s="135"/>
      <c r="AJ147" s="135"/>
    </row>
    <row r="148" spans="1:36" ht="30" x14ac:dyDescent="0.25">
      <c r="A148" s="15">
        <v>68</v>
      </c>
      <c r="B148" s="16" t="s">
        <v>273</v>
      </c>
      <c r="C148" s="89">
        <f>VLOOKUP(A148,[1]Sheet1!$A$2:$O$343,15,FALSE)</f>
        <v>1</v>
      </c>
      <c r="D148" s="16" t="s">
        <v>280</v>
      </c>
      <c r="E148" s="16" t="s">
        <v>319</v>
      </c>
      <c r="F148" s="79">
        <f>VLOOKUP(A148,'[2]Parts List '!$A$3:$I$178,5,)</f>
        <v>0</v>
      </c>
      <c r="G148" s="79">
        <f>VLOOKUP(A148,'[2]Parts List '!$A$3:$I$178,6,FALSE)</f>
        <v>0</v>
      </c>
      <c r="H148" s="79">
        <f>VLOOKUP(A148,'[2]Parts List '!$A$3:$I$178,7,FALSE)</f>
        <v>0</v>
      </c>
      <c r="I148" s="79" t="str">
        <f>VLOOKUP(A148,'[2]Parts List '!$A$3:$I$178,8,FALSE)</f>
        <v>HS188</v>
      </c>
      <c r="J148" s="79" t="str">
        <f>VLOOKUP(A148,'[2]Parts List '!$A$3:$I$178,9,FALSE)</f>
        <v>B50TF74CLA</v>
      </c>
      <c r="K148" s="79" t="str">
        <f>VLOOKUP(A148,'[2]Parts List '!$A$2:$J$178,10,FALSE)</f>
        <v>OI</v>
      </c>
      <c r="L148" s="16" t="s">
        <v>300</v>
      </c>
      <c r="M148" s="17">
        <v>831</v>
      </c>
      <c r="N148" s="16" t="s">
        <v>300</v>
      </c>
      <c r="O148" s="16"/>
      <c r="P148" s="16"/>
      <c r="Q148" s="15">
        <v>60</v>
      </c>
      <c r="R148" s="15">
        <v>60</v>
      </c>
      <c r="S148" s="96">
        <v>418</v>
      </c>
      <c r="T148" s="95">
        <f t="shared" si="2"/>
        <v>397.1</v>
      </c>
      <c r="U148" s="14">
        <v>0.05</v>
      </c>
      <c r="V148" s="21" t="s">
        <v>427</v>
      </c>
      <c r="W148" s="13"/>
      <c r="X148" s="8"/>
      <c r="Y148" s="20"/>
      <c r="Z148" s="20"/>
      <c r="AA148" s="40"/>
      <c r="AB148" s="40"/>
      <c r="AC148" s="53"/>
      <c r="AD148" s="11"/>
      <c r="AE148" s="16" t="s">
        <v>452</v>
      </c>
      <c r="AF148" s="135"/>
      <c r="AG148" s="135"/>
      <c r="AH148" s="139"/>
      <c r="AI148" s="135"/>
      <c r="AJ148" s="135"/>
    </row>
    <row r="149" spans="1:36" ht="30" x14ac:dyDescent="0.25">
      <c r="A149" s="15">
        <v>69</v>
      </c>
      <c r="B149" s="16" t="s">
        <v>273</v>
      </c>
      <c r="C149" s="89">
        <f>VLOOKUP(A149,[1]Sheet1!$A$2:$O$343,15,FALSE)</f>
        <v>1</v>
      </c>
      <c r="D149" s="16" t="s">
        <v>281</v>
      </c>
      <c r="E149" s="16" t="s">
        <v>321</v>
      </c>
      <c r="F149" s="79">
        <f>VLOOKUP(A149,'[2]Parts List '!$A$3:$I$178,5,)</f>
        <v>0</v>
      </c>
      <c r="G149" s="79">
        <f>VLOOKUP(A149,'[2]Parts List '!$A$3:$I$178,6,FALSE)</f>
        <v>0</v>
      </c>
      <c r="H149" s="79">
        <f>VLOOKUP(A149,'[2]Parts List '!$A$3:$I$178,7,FALSE)</f>
        <v>0</v>
      </c>
      <c r="I149" s="79" t="str">
        <f>VLOOKUP(A149,'[2]Parts List '!$A$3:$I$178,8,FALSE)</f>
        <v>HS188</v>
      </c>
      <c r="J149" s="79" t="str">
        <f>VLOOKUP(A149,'[2]Parts List '!$A$3:$I$178,9,FALSE)</f>
        <v>B50TF74CLA</v>
      </c>
      <c r="K149" s="79" t="str">
        <f>VLOOKUP(A149,'[2]Parts List '!$A$2:$J$178,10,FALSE)</f>
        <v>OI</v>
      </c>
      <c r="L149" s="16" t="s">
        <v>318</v>
      </c>
      <c r="M149" s="17">
        <v>594</v>
      </c>
      <c r="N149" s="16" t="s">
        <v>300</v>
      </c>
      <c r="O149" s="16"/>
      <c r="P149" s="16"/>
      <c r="Q149" s="15">
        <v>60</v>
      </c>
      <c r="R149" s="15">
        <v>60</v>
      </c>
      <c r="S149" s="96">
        <v>242</v>
      </c>
      <c r="T149" s="95">
        <f t="shared" si="2"/>
        <v>229.9</v>
      </c>
      <c r="U149" s="14">
        <v>0.05</v>
      </c>
      <c r="V149" s="21" t="s">
        <v>427</v>
      </c>
      <c r="W149" s="13"/>
      <c r="X149" s="8"/>
      <c r="Y149" s="20"/>
      <c r="Z149" s="20"/>
      <c r="AA149" s="2" t="s">
        <v>513</v>
      </c>
      <c r="AB149" s="29">
        <v>1</v>
      </c>
      <c r="AC149" s="52"/>
      <c r="AD149" s="11"/>
      <c r="AE149" s="16" t="s">
        <v>452</v>
      </c>
      <c r="AF149" s="135"/>
      <c r="AG149" s="135"/>
      <c r="AH149" s="139"/>
      <c r="AI149" s="135"/>
      <c r="AJ149" s="135"/>
    </row>
    <row r="150" spans="1:36" ht="30" x14ac:dyDescent="0.25">
      <c r="A150" s="15">
        <v>69</v>
      </c>
      <c r="B150" s="16" t="s">
        <v>273</v>
      </c>
      <c r="C150" s="89">
        <f>VLOOKUP(A150,[1]Sheet1!$A$2:$O$343,15,FALSE)</f>
        <v>1</v>
      </c>
      <c r="D150" s="16" t="s">
        <v>281</v>
      </c>
      <c r="E150" s="16" t="s">
        <v>321</v>
      </c>
      <c r="F150" s="79">
        <f>VLOOKUP(A150,'[2]Parts List '!$A$3:$I$178,5,)</f>
        <v>0</v>
      </c>
      <c r="G150" s="79">
        <f>VLOOKUP(A150,'[2]Parts List '!$A$3:$I$178,6,FALSE)</f>
        <v>0</v>
      </c>
      <c r="H150" s="79">
        <f>VLOOKUP(A150,'[2]Parts List '!$A$3:$I$178,7,FALSE)</f>
        <v>0</v>
      </c>
      <c r="I150" s="79" t="str">
        <f>VLOOKUP(A150,'[2]Parts List '!$A$3:$I$178,8,FALSE)</f>
        <v>HS188</v>
      </c>
      <c r="J150" s="79" t="str">
        <f>VLOOKUP(A150,'[2]Parts List '!$A$3:$I$178,9,FALSE)</f>
        <v>B50TF74CLA</v>
      </c>
      <c r="K150" s="79" t="str">
        <f>VLOOKUP(A150,'[2]Parts List '!$A$2:$J$178,10,FALSE)</f>
        <v>OI</v>
      </c>
      <c r="L150" s="16" t="s">
        <v>318</v>
      </c>
      <c r="M150" s="17">
        <v>594</v>
      </c>
      <c r="N150" s="16" t="s">
        <v>320</v>
      </c>
      <c r="O150" s="16"/>
      <c r="P150" s="16"/>
      <c r="Q150" s="15">
        <v>40</v>
      </c>
      <c r="R150" s="15">
        <v>40</v>
      </c>
      <c r="S150" s="96">
        <v>333</v>
      </c>
      <c r="T150" s="95">
        <f t="shared" si="2"/>
        <v>316.35000000000002</v>
      </c>
      <c r="U150" s="14">
        <v>0.05</v>
      </c>
      <c r="V150" s="21" t="s">
        <v>427</v>
      </c>
      <c r="W150" s="13"/>
      <c r="X150" s="8"/>
      <c r="Y150" s="20"/>
      <c r="Z150" s="20"/>
      <c r="AA150" s="40"/>
      <c r="AB150" s="40"/>
      <c r="AC150" s="53"/>
      <c r="AD150" s="11"/>
      <c r="AE150" s="16" t="s">
        <v>452</v>
      </c>
      <c r="AF150" s="135"/>
      <c r="AG150" s="135"/>
      <c r="AH150" s="139"/>
      <c r="AI150" s="135"/>
      <c r="AJ150" s="135"/>
    </row>
    <row r="151" spans="1:36" ht="30" x14ac:dyDescent="0.25">
      <c r="A151" s="15">
        <v>70</v>
      </c>
      <c r="B151" s="16" t="s">
        <v>273</v>
      </c>
      <c r="C151" s="89">
        <f>VLOOKUP(A151,[1]Sheet1!$A$2:$O$343,15,FALSE)</f>
        <v>1</v>
      </c>
      <c r="D151" s="16" t="s">
        <v>282</v>
      </c>
      <c r="E151" s="16" t="s">
        <v>322</v>
      </c>
      <c r="F151" s="79">
        <f>VLOOKUP(A151,'[2]Parts List '!$A$3:$I$178,5,)</f>
        <v>0</v>
      </c>
      <c r="G151" s="79">
        <f>VLOOKUP(A151,'[2]Parts List '!$A$3:$I$178,6,FALSE)</f>
        <v>0</v>
      </c>
      <c r="H151" s="79">
        <f>VLOOKUP(A151,'[2]Parts List '!$A$3:$I$178,7,FALSE)</f>
        <v>0</v>
      </c>
      <c r="I151" s="79" t="str">
        <f>VLOOKUP(A151,'[2]Parts List '!$A$3:$I$178,8,FALSE)</f>
        <v>HS188</v>
      </c>
      <c r="J151" s="79" t="str">
        <f>VLOOKUP(A151,'[2]Parts List '!$A$3:$I$178,9,FALSE)</f>
        <v>B50TF74CLA</v>
      </c>
      <c r="K151" s="79" t="str">
        <f>VLOOKUP(A151,'[2]Parts List '!$A$2:$J$178,10,FALSE)</f>
        <v>OI</v>
      </c>
      <c r="L151" s="16" t="s">
        <v>300</v>
      </c>
      <c r="M151" s="17">
        <v>403</v>
      </c>
      <c r="N151" s="16" t="s">
        <v>300</v>
      </c>
      <c r="O151" s="16"/>
      <c r="P151" s="16"/>
      <c r="Q151" s="15">
        <v>60</v>
      </c>
      <c r="R151" s="15">
        <v>60</v>
      </c>
      <c r="S151" s="96">
        <v>162</v>
      </c>
      <c r="T151" s="95">
        <f t="shared" si="2"/>
        <v>153.9</v>
      </c>
      <c r="U151" s="14">
        <v>0.05</v>
      </c>
      <c r="V151" s="21" t="s">
        <v>427</v>
      </c>
      <c r="W151" s="13"/>
      <c r="X151" s="8"/>
      <c r="Y151" s="20"/>
      <c r="Z151" s="20"/>
      <c r="AA151" s="2" t="s">
        <v>513</v>
      </c>
      <c r="AB151" s="29">
        <v>1</v>
      </c>
      <c r="AC151" s="52"/>
      <c r="AD151" s="11"/>
      <c r="AE151" s="16" t="s">
        <v>452</v>
      </c>
      <c r="AF151" s="135"/>
      <c r="AG151" s="135"/>
      <c r="AH151" s="139"/>
      <c r="AI151" s="135"/>
      <c r="AJ151" s="135"/>
    </row>
    <row r="152" spans="1:36" ht="30" x14ac:dyDescent="0.25">
      <c r="A152" s="15">
        <v>70</v>
      </c>
      <c r="B152" s="16" t="s">
        <v>273</v>
      </c>
      <c r="C152" s="89">
        <f>VLOOKUP(A152,[1]Sheet1!$A$2:$O$343,15,FALSE)</f>
        <v>1</v>
      </c>
      <c r="D152" s="16" t="s">
        <v>282</v>
      </c>
      <c r="E152" s="16" t="s">
        <v>322</v>
      </c>
      <c r="F152" s="79">
        <f>VLOOKUP(A152,'[2]Parts List '!$A$3:$I$178,5,)</f>
        <v>0</v>
      </c>
      <c r="G152" s="79">
        <f>VLOOKUP(A152,'[2]Parts List '!$A$3:$I$178,6,FALSE)</f>
        <v>0</v>
      </c>
      <c r="H152" s="79">
        <f>VLOOKUP(A152,'[2]Parts List '!$A$3:$I$178,7,FALSE)</f>
        <v>0</v>
      </c>
      <c r="I152" s="79" t="str">
        <f>VLOOKUP(A152,'[2]Parts List '!$A$3:$I$178,8,FALSE)</f>
        <v>HS188</v>
      </c>
      <c r="J152" s="79" t="str">
        <f>VLOOKUP(A152,'[2]Parts List '!$A$3:$I$178,9,FALSE)</f>
        <v>B50TF74CLA</v>
      </c>
      <c r="K152" s="79" t="str">
        <f>VLOOKUP(A152,'[2]Parts List '!$A$2:$J$178,10,FALSE)</f>
        <v>OI</v>
      </c>
      <c r="L152" s="16" t="s">
        <v>300</v>
      </c>
      <c r="M152" s="17">
        <v>403</v>
      </c>
      <c r="N152" s="16" t="s">
        <v>298</v>
      </c>
      <c r="O152" s="16"/>
      <c r="P152" s="16"/>
      <c r="Q152" s="15">
        <v>40</v>
      </c>
      <c r="R152" s="15">
        <v>40</v>
      </c>
      <c r="S152" s="96">
        <v>171</v>
      </c>
      <c r="T152" s="95">
        <f t="shared" si="2"/>
        <v>162.44999999999999</v>
      </c>
      <c r="U152" s="14">
        <v>0.05</v>
      </c>
      <c r="V152" s="21" t="s">
        <v>427</v>
      </c>
      <c r="W152" s="13"/>
      <c r="X152" s="8"/>
      <c r="Y152" s="20"/>
      <c r="Z152" s="20"/>
      <c r="AA152" s="40"/>
      <c r="AB152" s="40"/>
      <c r="AC152" s="53"/>
      <c r="AD152" s="11"/>
      <c r="AE152" s="16" t="s">
        <v>452</v>
      </c>
      <c r="AF152" s="135"/>
      <c r="AG152" s="135"/>
      <c r="AH152" s="139"/>
      <c r="AI152" s="135"/>
      <c r="AJ152" s="135"/>
    </row>
    <row r="153" spans="1:36" ht="30" x14ac:dyDescent="0.25">
      <c r="A153" s="15">
        <v>71</v>
      </c>
      <c r="B153" s="16" t="s">
        <v>273</v>
      </c>
      <c r="C153" s="89">
        <f>VLOOKUP(A153,[1]Sheet1!$A$2:$O$343,15,FALSE)</f>
        <v>1</v>
      </c>
      <c r="D153" s="16" t="s">
        <v>283</v>
      </c>
      <c r="E153" s="16" t="s">
        <v>323</v>
      </c>
      <c r="F153" s="79">
        <f>VLOOKUP(A153,'[2]Parts List '!$A$3:$I$178,5,)</f>
        <v>0</v>
      </c>
      <c r="G153" s="79">
        <f>VLOOKUP(A153,'[2]Parts List '!$A$3:$I$178,6,FALSE)</f>
        <v>0</v>
      </c>
      <c r="H153" s="79">
        <f>VLOOKUP(A153,'[2]Parts List '!$A$3:$I$178,7,FALSE)</f>
        <v>0</v>
      </c>
      <c r="I153" s="79" t="str">
        <f>VLOOKUP(A153,'[2]Parts List '!$A$3:$I$178,8,FALSE)</f>
        <v>HS188</v>
      </c>
      <c r="J153" s="79" t="str">
        <f>VLOOKUP(A153,'[2]Parts List '!$A$3:$I$178,9,FALSE)</f>
        <v>B50TF74CLA</v>
      </c>
      <c r="K153" s="79" t="str">
        <f>VLOOKUP(A153,'[2]Parts List '!$A$2:$J$178,10,FALSE)</f>
        <v>OI</v>
      </c>
      <c r="L153" s="16" t="s">
        <v>318</v>
      </c>
      <c r="M153" s="17">
        <v>413</v>
      </c>
      <c r="N153" s="16" t="s">
        <v>298</v>
      </c>
      <c r="O153" s="16"/>
      <c r="P153" s="16"/>
      <c r="Q153" s="15">
        <v>40</v>
      </c>
      <c r="R153" s="15">
        <v>40</v>
      </c>
      <c r="S153" s="96">
        <v>120</v>
      </c>
      <c r="T153" s="95">
        <f t="shared" si="2"/>
        <v>114</v>
      </c>
      <c r="U153" s="14">
        <v>0.05</v>
      </c>
      <c r="V153" s="21" t="s">
        <v>427</v>
      </c>
      <c r="W153" s="13"/>
      <c r="X153" s="8"/>
      <c r="Y153" s="20"/>
      <c r="Z153" s="20"/>
      <c r="AA153" s="2" t="s">
        <v>513</v>
      </c>
      <c r="AB153" s="29">
        <v>1</v>
      </c>
      <c r="AC153" s="52"/>
      <c r="AD153" s="11"/>
      <c r="AE153" s="16" t="s">
        <v>452</v>
      </c>
      <c r="AF153" s="135"/>
      <c r="AG153" s="135"/>
      <c r="AH153" s="139"/>
      <c r="AI153" s="135"/>
      <c r="AJ153" s="135"/>
    </row>
    <row r="154" spans="1:36" ht="30" x14ac:dyDescent="0.25">
      <c r="A154" s="15">
        <v>71</v>
      </c>
      <c r="B154" s="16" t="s">
        <v>273</v>
      </c>
      <c r="C154" s="89">
        <f>VLOOKUP(A154,[1]Sheet1!$A$2:$O$343,15,FALSE)</f>
        <v>1</v>
      </c>
      <c r="D154" s="16" t="s">
        <v>283</v>
      </c>
      <c r="E154" s="16" t="s">
        <v>323</v>
      </c>
      <c r="F154" s="79">
        <f>VLOOKUP(A154,'[2]Parts List '!$A$3:$I$178,5,)</f>
        <v>0</v>
      </c>
      <c r="G154" s="79">
        <f>VLOOKUP(A154,'[2]Parts List '!$A$3:$I$178,6,FALSE)</f>
        <v>0</v>
      </c>
      <c r="H154" s="79">
        <f>VLOOKUP(A154,'[2]Parts List '!$A$3:$I$178,7,FALSE)</f>
        <v>0</v>
      </c>
      <c r="I154" s="79" t="str">
        <f>VLOOKUP(A154,'[2]Parts List '!$A$3:$I$178,8,FALSE)</f>
        <v>HS188</v>
      </c>
      <c r="J154" s="79" t="str">
        <f>VLOOKUP(A154,'[2]Parts List '!$A$3:$I$178,9,FALSE)</f>
        <v>B50TF74CLA</v>
      </c>
      <c r="K154" s="79" t="str">
        <f>VLOOKUP(A154,'[2]Parts List '!$A$2:$J$178,10,FALSE)</f>
        <v>OI</v>
      </c>
      <c r="L154" s="16" t="s">
        <v>318</v>
      </c>
      <c r="M154" s="17">
        <v>413</v>
      </c>
      <c r="N154" s="16" t="s">
        <v>303</v>
      </c>
      <c r="O154" s="16"/>
      <c r="P154" s="16"/>
      <c r="Q154" s="15">
        <v>60</v>
      </c>
      <c r="R154" s="15">
        <v>60</v>
      </c>
      <c r="S154" s="96">
        <v>130</v>
      </c>
      <c r="T154" s="95">
        <f t="shared" si="2"/>
        <v>123.5</v>
      </c>
      <c r="U154" s="14">
        <v>0.05</v>
      </c>
      <c r="V154" s="21" t="s">
        <v>427</v>
      </c>
      <c r="W154" s="13"/>
      <c r="X154" s="8"/>
      <c r="Y154" s="20"/>
      <c r="Z154" s="20"/>
      <c r="AA154" s="40"/>
      <c r="AB154" s="40"/>
      <c r="AC154" s="53"/>
      <c r="AD154" s="11"/>
      <c r="AE154" s="16" t="s">
        <v>452</v>
      </c>
      <c r="AF154" s="135"/>
      <c r="AG154" s="135"/>
      <c r="AH154" s="139"/>
      <c r="AI154" s="135"/>
      <c r="AJ154" s="135"/>
    </row>
    <row r="155" spans="1:36" ht="30" x14ac:dyDescent="0.25">
      <c r="A155" s="15">
        <v>72</v>
      </c>
      <c r="B155" s="16" t="s">
        <v>273</v>
      </c>
      <c r="C155" s="89">
        <f>VLOOKUP(A155,[1]Sheet1!$A$2:$O$343,15,FALSE)</f>
        <v>1</v>
      </c>
      <c r="D155" s="16" t="s">
        <v>274</v>
      </c>
      <c r="E155" s="16" t="s">
        <v>324</v>
      </c>
      <c r="F155" s="79">
        <f>VLOOKUP(A155,'[2]Parts List '!$A$3:$I$178,5,)</f>
        <v>0</v>
      </c>
      <c r="G155" s="79">
        <f>VLOOKUP(A155,'[2]Parts List '!$A$3:$I$178,6,FALSE)</f>
        <v>0</v>
      </c>
      <c r="H155" s="79">
        <f>VLOOKUP(A155,'[2]Parts List '!$A$3:$I$178,7,FALSE)</f>
        <v>0</v>
      </c>
      <c r="I155" s="79" t="str">
        <f>VLOOKUP(A155,'[2]Parts List '!$A$3:$I$178,8,FALSE)</f>
        <v>HS188</v>
      </c>
      <c r="J155" s="79" t="str">
        <f>VLOOKUP(A155,'[2]Parts List '!$A$3:$I$178,9,FALSE)</f>
        <v>B50TF74CLA</v>
      </c>
      <c r="K155" s="79" t="str">
        <f>VLOOKUP(A155,'[2]Parts List '!$A$2:$J$178,10,FALSE)</f>
        <v>OI</v>
      </c>
      <c r="L155" s="16" t="s">
        <v>297</v>
      </c>
      <c r="M155" s="17">
        <v>7832</v>
      </c>
      <c r="N155" s="16" t="s">
        <v>297</v>
      </c>
      <c r="O155" s="16"/>
      <c r="P155" s="16"/>
      <c r="Q155" s="15">
        <v>50</v>
      </c>
      <c r="R155" s="15">
        <v>50</v>
      </c>
      <c r="S155" s="96">
        <v>5995</v>
      </c>
      <c r="T155" s="95">
        <f t="shared" si="2"/>
        <v>5695.25</v>
      </c>
      <c r="U155" s="14">
        <v>0.05</v>
      </c>
      <c r="V155" s="21" t="s">
        <v>427</v>
      </c>
      <c r="W155" s="13"/>
      <c r="X155" s="8"/>
      <c r="Y155" s="20"/>
      <c r="Z155" s="20"/>
      <c r="AA155" s="32" t="s">
        <v>513</v>
      </c>
      <c r="AB155" s="33">
        <v>0.75</v>
      </c>
      <c r="AC155" s="51"/>
      <c r="AD155" s="11"/>
      <c r="AE155" s="16" t="s">
        <v>452</v>
      </c>
      <c r="AF155" s="135"/>
      <c r="AG155" s="135"/>
      <c r="AH155" s="139"/>
      <c r="AI155" s="135"/>
      <c r="AJ155" s="135"/>
    </row>
    <row r="156" spans="1:36" ht="30" x14ac:dyDescent="0.25">
      <c r="A156" s="15">
        <v>72</v>
      </c>
      <c r="B156" s="16" t="s">
        <v>273</v>
      </c>
      <c r="C156" s="89">
        <f>VLOOKUP(A156,[1]Sheet1!$A$2:$O$343,15,FALSE)</f>
        <v>1</v>
      </c>
      <c r="D156" s="16" t="s">
        <v>274</v>
      </c>
      <c r="E156" s="16" t="s">
        <v>324</v>
      </c>
      <c r="F156" s="79">
        <f>VLOOKUP(A156,'[2]Parts List '!$A$3:$I$178,5,)</f>
        <v>0</v>
      </c>
      <c r="G156" s="79">
        <f>VLOOKUP(A156,'[2]Parts List '!$A$3:$I$178,6,FALSE)</f>
        <v>0</v>
      </c>
      <c r="H156" s="79">
        <f>VLOOKUP(A156,'[2]Parts List '!$A$3:$I$178,7,FALSE)</f>
        <v>0</v>
      </c>
      <c r="I156" s="79" t="str">
        <f>VLOOKUP(A156,'[2]Parts List '!$A$3:$I$178,8,FALSE)</f>
        <v>HS188</v>
      </c>
      <c r="J156" s="79" t="str">
        <f>VLOOKUP(A156,'[2]Parts List '!$A$3:$I$178,9,FALSE)</f>
        <v>B50TF74CLA</v>
      </c>
      <c r="K156" s="79" t="str">
        <f>VLOOKUP(A156,'[2]Parts List '!$A$2:$J$178,10,FALSE)</f>
        <v>OI</v>
      </c>
      <c r="L156" s="16" t="s">
        <v>297</v>
      </c>
      <c r="M156" s="17">
        <v>7832</v>
      </c>
      <c r="N156" s="16" t="s">
        <v>298</v>
      </c>
      <c r="O156" s="16"/>
      <c r="P156" s="16"/>
      <c r="Q156" s="15">
        <v>50</v>
      </c>
      <c r="R156" s="15">
        <v>50</v>
      </c>
      <c r="S156" s="96">
        <v>5992</v>
      </c>
      <c r="T156" s="95">
        <f t="shared" si="2"/>
        <v>5692.4</v>
      </c>
      <c r="U156" s="14">
        <v>0.05</v>
      </c>
      <c r="V156" s="21" t="s">
        <v>427</v>
      </c>
      <c r="W156" s="13"/>
      <c r="X156" s="8"/>
      <c r="Y156" s="20"/>
      <c r="Z156" s="20"/>
      <c r="AA156" s="32" t="s">
        <v>499</v>
      </c>
      <c r="AB156" s="33">
        <v>0.25</v>
      </c>
      <c r="AC156" s="51"/>
      <c r="AD156" s="11"/>
      <c r="AE156" s="16" t="s">
        <v>452</v>
      </c>
      <c r="AF156" s="135"/>
      <c r="AG156" s="135"/>
      <c r="AH156" s="139"/>
      <c r="AI156" s="135"/>
      <c r="AJ156" s="135"/>
    </row>
    <row r="157" spans="1:36" ht="30" x14ac:dyDescent="0.25">
      <c r="A157" s="15">
        <v>73</v>
      </c>
      <c r="B157" s="16" t="s">
        <v>273</v>
      </c>
      <c r="C157" s="89">
        <f>VLOOKUP(A157,[1]Sheet1!$A$2:$O$343,15,FALSE)</f>
        <v>1</v>
      </c>
      <c r="D157" s="16" t="s">
        <v>275</v>
      </c>
      <c r="E157" s="16" t="s">
        <v>325</v>
      </c>
      <c r="F157" s="79">
        <f>VLOOKUP(A157,'[2]Parts List '!$A$3:$I$178,5,)</f>
        <v>0</v>
      </c>
      <c r="G157" s="79">
        <f>VLOOKUP(A157,'[2]Parts List '!$A$3:$I$178,6,FALSE)</f>
        <v>0</v>
      </c>
      <c r="H157" s="79">
        <f>VLOOKUP(A157,'[2]Parts List '!$A$3:$I$178,7,FALSE)</f>
        <v>0</v>
      </c>
      <c r="I157" s="79" t="str">
        <f>VLOOKUP(A157,'[2]Parts List '!$A$3:$I$178,8,FALSE)</f>
        <v>I718+</v>
      </c>
      <c r="J157" s="79" t="str">
        <f>VLOOKUP(A157,'[2]Parts List '!$A$3:$I$178,9,FALSE)</f>
        <v>B50TF317CLB</v>
      </c>
      <c r="K157" s="79" t="str">
        <f>VLOOKUP(A157,'[2]Parts List '!$A$2:$J$178,10,FALSE)</f>
        <v>OI</v>
      </c>
      <c r="L157" s="16" t="s">
        <v>311</v>
      </c>
      <c r="M157" s="17">
        <v>4296</v>
      </c>
      <c r="N157" s="16" t="s">
        <v>303</v>
      </c>
      <c r="O157" s="16"/>
      <c r="P157" s="16"/>
      <c r="Q157" s="15">
        <v>50</v>
      </c>
      <c r="R157" s="15">
        <v>50</v>
      </c>
      <c r="S157" s="96">
        <v>3125</v>
      </c>
      <c r="T157" s="95">
        <f t="shared" si="2"/>
        <v>2968.75</v>
      </c>
      <c r="U157" s="14">
        <v>0.05</v>
      </c>
      <c r="V157" s="21" t="s">
        <v>428</v>
      </c>
      <c r="W157" s="13"/>
      <c r="X157" s="8"/>
      <c r="Y157" s="20"/>
      <c r="Z157" s="20"/>
      <c r="AA157" s="32" t="s">
        <v>513</v>
      </c>
      <c r="AB157" s="33">
        <v>0.75</v>
      </c>
      <c r="AC157" s="51"/>
      <c r="AD157" s="11"/>
      <c r="AE157" s="16" t="s">
        <v>452</v>
      </c>
      <c r="AF157" s="135"/>
      <c r="AG157" s="135"/>
      <c r="AH157" s="139"/>
      <c r="AI157" s="135"/>
      <c r="AJ157" s="135"/>
    </row>
    <row r="158" spans="1:36" ht="30" x14ac:dyDescent="0.25">
      <c r="A158" s="15">
        <v>73</v>
      </c>
      <c r="B158" s="16" t="s">
        <v>273</v>
      </c>
      <c r="C158" s="89">
        <f>VLOOKUP(A158,[1]Sheet1!$A$2:$O$343,15,FALSE)</f>
        <v>1</v>
      </c>
      <c r="D158" s="16" t="s">
        <v>275</v>
      </c>
      <c r="E158" s="16" t="s">
        <v>325</v>
      </c>
      <c r="F158" s="79">
        <f>VLOOKUP(A158,'[2]Parts List '!$A$3:$I$178,5,)</f>
        <v>0</v>
      </c>
      <c r="G158" s="79">
        <f>VLOOKUP(A158,'[2]Parts List '!$A$3:$I$178,6,FALSE)</f>
        <v>0</v>
      </c>
      <c r="H158" s="79">
        <f>VLOOKUP(A158,'[2]Parts List '!$A$3:$I$178,7,FALSE)</f>
        <v>0</v>
      </c>
      <c r="I158" s="79" t="str">
        <f>VLOOKUP(A158,'[2]Parts List '!$A$3:$I$178,8,FALSE)</f>
        <v>I718+</v>
      </c>
      <c r="J158" s="79" t="str">
        <f>VLOOKUP(A158,'[2]Parts List '!$A$3:$I$178,9,FALSE)</f>
        <v>B50TF317CLB</v>
      </c>
      <c r="K158" s="79" t="str">
        <f>VLOOKUP(A158,'[2]Parts List '!$A$2:$J$178,10,FALSE)</f>
        <v>OI</v>
      </c>
      <c r="L158" s="16" t="s">
        <v>311</v>
      </c>
      <c r="M158" s="17">
        <v>4296</v>
      </c>
      <c r="N158" s="16" t="s">
        <v>299</v>
      </c>
      <c r="O158" s="16"/>
      <c r="P158" s="16"/>
      <c r="Q158" s="15">
        <v>50</v>
      </c>
      <c r="R158" s="15">
        <v>50</v>
      </c>
      <c r="S158" s="96">
        <v>3299</v>
      </c>
      <c r="T158" s="95">
        <f t="shared" si="2"/>
        <v>3134.05</v>
      </c>
      <c r="U158" s="14">
        <v>0.05</v>
      </c>
      <c r="V158" s="21" t="s">
        <v>428</v>
      </c>
      <c r="W158" s="13"/>
      <c r="X158" s="8"/>
      <c r="Y158" s="20"/>
      <c r="Z158" s="20"/>
      <c r="AA158" s="32" t="s">
        <v>481</v>
      </c>
      <c r="AB158" s="33">
        <v>0.25</v>
      </c>
      <c r="AC158" s="51"/>
      <c r="AD158" s="11"/>
      <c r="AE158" s="16" t="s">
        <v>452</v>
      </c>
      <c r="AF158" s="135"/>
      <c r="AG158" s="135"/>
      <c r="AH158" s="139"/>
      <c r="AI158" s="135"/>
      <c r="AJ158" s="135"/>
    </row>
    <row r="159" spans="1:36" ht="30" x14ac:dyDescent="0.25">
      <c r="A159" s="15">
        <v>75</v>
      </c>
      <c r="B159" s="16" t="s">
        <v>284</v>
      </c>
      <c r="C159" s="89">
        <f>VLOOKUP(A159,[1]Sheet1!$A$2:$O$343,15,FALSE)</f>
        <v>1</v>
      </c>
      <c r="D159" s="16" t="s">
        <v>288</v>
      </c>
      <c r="E159" s="16" t="s">
        <v>314</v>
      </c>
      <c r="F159" s="79">
        <f>VLOOKUP(A159,'[2]Parts List '!$A$3:$I$178,5,)</f>
        <v>0</v>
      </c>
      <c r="G159" s="79">
        <f>VLOOKUP(A159,'[2]Parts List '!$A$3:$I$178,6,FALSE)</f>
        <v>0</v>
      </c>
      <c r="H159" s="79">
        <f>VLOOKUP(A159,'[2]Parts List '!$A$3:$I$178,7,FALSE)</f>
        <v>0</v>
      </c>
      <c r="I159" s="79" t="str">
        <f>VLOOKUP(A159,'[2]Parts List '!$A$3:$I$178,8,FALSE)</f>
        <v>HS188</v>
      </c>
      <c r="J159" s="79" t="str">
        <f>VLOOKUP(A159,'[2]Parts List '!$A$3:$I$178,9,FALSE)</f>
        <v>B50TF74CLA</v>
      </c>
      <c r="K159" s="79" t="str">
        <f>VLOOKUP(A159,'[2]Parts List '!$A$2:$J$178,10,FALSE)</f>
        <v>A</v>
      </c>
      <c r="L159" s="16" t="s">
        <v>300</v>
      </c>
      <c r="M159" s="17">
        <v>1573</v>
      </c>
      <c r="N159" s="16" t="s">
        <v>300</v>
      </c>
      <c r="O159" s="16"/>
      <c r="P159" s="16"/>
      <c r="Q159" s="15">
        <v>60</v>
      </c>
      <c r="R159" s="15">
        <v>60</v>
      </c>
      <c r="S159" s="96">
        <v>925</v>
      </c>
      <c r="T159" s="95">
        <f t="shared" si="2"/>
        <v>878.75</v>
      </c>
      <c r="U159" s="14">
        <v>0.05</v>
      </c>
      <c r="V159" s="21" t="s">
        <v>427</v>
      </c>
      <c r="W159" s="13"/>
      <c r="X159" s="8"/>
      <c r="Y159" s="20"/>
      <c r="Z159" s="20"/>
      <c r="AA159" s="2" t="s">
        <v>513</v>
      </c>
      <c r="AB159" s="29">
        <v>1</v>
      </c>
      <c r="AC159" s="52"/>
      <c r="AD159" s="11"/>
      <c r="AE159" s="16" t="s">
        <v>453</v>
      </c>
      <c r="AF159" s="135"/>
      <c r="AG159" s="135"/>
      <c r="AH159" s="139"/>
      <c r="AI159" s="135"/>
      <c r="AJ159" s="135"/>
    </row>
    <row r="160" spans="1:36" ht="30" x14ac:dyDescent="0.25">
      <c r="A160" s="15">
        <v>75</v>
      </c>
      <c r="B160" s="16" t="s">
        <v>284</v>
      </c>
      <c r="C160" s="89">
        <f>VLOOKUP(A160,[1]Sheet1!$A$2:$O$343,15,FALSE)</f>
        <v>1</v>
      </c>
      <c r="D160" s="16" t="s">
        <v>288</v>
      </c>
      <c r="E160" s="16" t="s">
        <v>314</v>
      </c>
      <c r="F160" s="79">
        <f>VLOOKUP(A160,'[2]Parts List '!$A$3:$I$178,5,)</f>
        <v>0</v>
      </c>
      <c r="G160" s="79">
        <f>VLOOKUP(A160,'[2]Parts List '!$A$3:$I$178,6,FALSE)</f>
        <v>0</v>
      </c>
      <c r="H160" s="79">
        <f>VLOOKUP(A160,'[2]Parts List '!$A$3:$I$178,7,FALSE)</f>
        <v>0</v>
      </c>
      <c r="I160" s="79" t="str">
        <f>VLOOKUP(A160,'[2]Parts List '!$A$3:$I$178,8,FALSE)</f>
        <v>HS188</v>
      </c>
      <c r="J160" s="79" t="str">
        <f>VLOOKUP(A160,'[2]Parts List '!$A$3:$I$178,9,FALSE)</f>
        <v>B50TF74CLA</v>
      </c>
      <c r="K160" s="79" t="str">
        <f>VLOOKUP(A160,'[2]Parts List '!$A$2:$J$178,10,FALSE)</f>
        <v>A</v>
      </c>
      <c r="L160" s="16" t="s">
        <v>300</v>
      </c>
      <c r="M160" s="17">
        <v>1573</v>
      </c>
      <c r="N160" s="16" t="s">
        <v>303</v>
      </c>
      <c r="O160" s="16"/>
      <c r="P160" s="16"/>
      <c r="Q160" s="15">
        <v>40</v>
      </c>
      <c r="R160" s="15">
        <v>40</v>
      </c>
      <c r="S160" s="96">
        <v>1090</v>
      </c>
      <c r="T160" s="95">
        <f t="shared" si="2"/>
        <v>1035.5</v>
      </c>
      <c r="U160" s="14">
        <v>0.05</v>
      </c>
      <c r="V160" s="21" t="s">
        <v>427</v>
      </c>
      <c r="W160" s="13"/>
      <c r="X160" s="8"/>
      <c r="Y160" s="20"/>
      <c r="Z160" s="20"/>
      <c r="AA160" s="40"/>
      <c r="AB160" s="40"/>
      <c r="AC160" s="53"/>
      <c r="AD160" s="11"/>
      <c r="AE160" s="16" t="s">
        <v>453</v>
      </c>
      <c r="AF160" s="135"/>
      <c r="AG160" s="135"/>
      <c r="AH160" s="139"/>
      <c r="AI160" s="135"/>
      <c r="AJ160" s="135"/>
    </row>
    <row r="161" spans="1:36" ht="30" x14ac:dyDescent="0.25">
      <c r="A161" s="15">
        <v>76</v>
      </c>
      <c r="B161" s="16" t="s">
        <v>284</v>
      </c>
      <c r="C161" s="89">
        <f>VLOOKUP(A161,[1]Sheet1!$A$2:$O$343,15,FALSE)</f>
        <v>1</v>
      </c>
      <c r="D161" s="16" t="s">
        <v>287</v>
      </c>
      <c r="E161" s="16" t="s">
        <v>316</v>
      </c>
      <c r="F161" s="79">
        <f>VLOOKUP(A161,'[2]Parts List '!$A$3:$I$178,5,)</f>
        <v>0</v>
      </c>
      <c r="G161" s="79">
        <f>VLOOKUP(A161,'[2]Parts List '!$A$3:$I$178,6,FALSE)</f>
        <v>0</v>
      </c>
      <c r="H161" s="79">
        <f>VLOOKUP(A161,'[2]Parts List '!$A$3:$I$178,7,FALSE)</f>
        <v>0</v>
      </c>
      <c r="I161" s="79" t="str">
        <f>VLOOKUP(A161,'[2]Parts List '!$A$3:$I$178,8,FALSE)</f>
        <v>HS188</v>
      </c>
      <c r="J161" s="79" t="str">
        <f>VLOOKUP(A161,'[2]Parts List '!$A$3:$I$178,9,FALSE)</f>
        <v>B50TF74CLA</v>
      </c>
      <c r="K161" s="79" t="str">
        <f>VLOOKUP(A161,'[2]Parts List '!$A$2:$J$178,10,FALSE)</f>
        <v>A</v>
      </c>
      <c r="L161" s="16" t="s">
        <v>318</v>
      </c>
      <c r="M161" s="17">
        <v>2656</v>
      </c>
      <c r="N161" s="16" t="s">
        <v>301</v>
      </c>
      <c r="O161" s="16"/>
      <c r="P161" s="16"/>
      <c r="Q161" s="15">
        <v>70</v>
      </c>
      <c r="R161" s="15">
        <v>70</v>
      </c>
      <c r="S161" s="96">
        <v>1142</v>
      </c>
      <c r="T161" s="95">
        <f t="shared" si="2"/>
        <v>1084.9000000000001</v>
      </c>
      <c r="U161" s="14">
        <v>0.05</v>
      </c>
      <c r="V161" s="21" t="s">
        <v>427</v>
      </c>
      <c r="W161" s="13"/>
      <c r="X161" s="8"/>
      <c r="Y161" s="20"/>
      <c r="Z161" s="20"/>
      <c r="AA161" s="2" t="s">
        <v>513</v>
      </c>
      <c r="AB161" s="29">
        <v>1</v>
      </c>
      <c r="AC161" s="52"/>
      <c r="AD161" s="11"/>
      <c r="AE161" s="16" t="s">
        <v>453</v>
      </c>
      <c r="AF161" s="135"/>
      <c r="AG161" s="135"/>
      <c r="AH161" s="139"/>
      <c r="AI161" s="135"/>
      <c r="AJ161" s="135"/>
    </row>
    <row r="162" spans="1:36" ht="30" x14ac:dyDescent="0.25">
      <c r="A162" s="15">
        <v>76</v>
      </c>
      <c r="B162" s="16" t="s">
        <v>284</v>
      </c>
      <c r="C162" s="89">
        <f>VLOOKUP(A162,[1]Sheet1!$A$2:$O$343,15,FALSE)</f>
        <v>1</v>
      </c>
      <c r="D162" s="16" t="s">
        <v>287</v>
      </c>
      <c r="E162" s="16" t="s">
        <v>316</v>
      </c>
      <c r="F162" s="79">
        <f>VLOOKUP(A162,'[2]Parts List '!$A$3:$I$178,5,)</f>
        <v>0</v>
      </c>
      <c r="G162" s="79">
        <f>VLOOKUP(A162,'[2]Parts List '!$A$3:$I$178,6,FALSE)</f>
        <v>0</v>
      </c>
      <c r="H162" s="79">
        <f>VLOOKUP(A162,'[2]Parts List '!$A$3:$I$178,7,FALSE)</f>
        <v>0</v>
      </c>
      <c r="I162" s="79" t="str">
        <f>VLOOKUP(A162,'[2]Parts List '!$A$3:$I$178,8,FALSE)</f>
        <v>HS188</v>
      </c>
      <c r="J162" s="79" t="str">
        <f>VLOOKUP(A162,'[2]Parts List '!$A$3:$I$178,9,FALSE)</f>
        <v>B50TF74CLA</v>
      </c>
      <c r="K162" s="79" t="str">
        <f>VLOOKUP(A162,'[2]Parts List '!$A$2:$J$178,10,FALSE)</f>
        <v>A</v>
      </c>
      <c r="L162" s="16" t="s">
        <v>318</v>
      </c>
      <c r="M162" s="17">
        <v>2656</v>
      </c>
      <c r="N162" s="16" t="s">
        <v>299</v>
      </c>
      <c r="O162" s="16"/>
      <c r="P162" s="16"/>
      <c r="Q162" s="15">
        <v>30</v>
      </c>
      <c r="R162" s="15">
        <v>30</v>
      </c>
      <c r="S162" s="96">
        <v>1585</v>
      </c>
      <c r="T162" s="95">
        <f t="shared" si="2"/>
        <v>1505.75</v>
      </c>
      <c r="U162" s="14">
        <v>0.05</v>
      </c>
      <c r="V162" s="21" t="s">
        <v>427</v>
      </c>
      <c r="W162" s="13"/>
      <c r="X162" s="8"/>
      <c r="Y162" s="20"/>
      <c r="Z162" s="20"/>
      <c r="AA162" s="40"/>
      <c r="AB162" s="40"/>
      <c r="AC162" s="53"/>
      <c r="AD162" s="11"/>
      <c r="AE162" s="16" t="s">
        <v>453</v>
      </c>
      <c r="AF162" s="135"/>
      <c r="AG162" s="135"/>
      <c r="AH162" s="139"/>
      <c r="AI162" s="135"/>
      <c r="AJ162" s="135"/>
    </row>
    <row r="163" spans="1:36" ht="30" x14ac:dyDescent="0.25">
      <c r="A163" s="15">
        <v>77</v>
      </c>
      <c r="B163" s="16" t="s">
        <v>284</v>
      </c>
      <c r="C163" s="89">
        <f>VLOOKUP(A163,[1]Sheet1!$A$2:$O$343,15,FALSE)</f>
        <v>1</v>
      </c>
      <c r="D163" s="16" t="s">
        <v>289</v>
      </c>
      <c r="E163" s="16" t="s">
        <v>317</v>
      </c>
      <c r="F163" s="79">
        <f>VLOOKUP(A163,'[2]Parts List '!$A$3:$I$178,5,)</f>
        <v>0</v>
      </c>
      <c r="G163" s="79">
        <f>VLOOKUP(A163,'[2]Parts List '!$A$3:$I$178,6,FALSE)</f>
        <v>0</v>
      </c>
      <c r="H163" s="79">
        <f>VLOOKUP(A163,'[2]Parts List '!$A$3:$I$178,7,FALSE)</f>
        <v>0</v>
      </c>
      <c r="I163" s="79" t="str">
        <f>VLOOKUP(A163,'[2]Parts List '!$A$3:$I$178,8,FALSE)</f>
        <v>HS188</v>
      </c>
      <c r="J163" s="79" t="str">
        <f>VLOOKUP(A163,'[2]Parts List '!$A$3:$I$178,9,FALSE)</f>
        <v>B50TF74CLA</v>
      </c>
      <c r="K163" s="79" t="str">
        <f>VLOOKUP(A163,'[2]Parts List '!$A$2:$J$178,10,FALSE)</f>
        <v>A</v>
      </c>
      <c r="L163" s="16" t="s">
        <v>318</v>
      </c>
      <c r="M163" s="17">
        <v>1565</v>
      </c>
      <c r="N163" s="16" t="s">
        <v>301</v>
      </c>
      <c r="O163" s="16"/>
      <c r="P163" s="16"/>
      <c r="Q163" s="15">
        <v>70</v>
      </c>
      <c r="R163" s="15">
        <v>70</v>
      </c>
      <c r="S163" s="96">
        <v>781</v>
      </c>
      <c r="T163" s="95">
        <f t="shared" si="2"/>
        <v>741.95</v>
      </c>
      <c r="U163" s="14">
        <v>0.05</v>
      </c>
      <c r="V163" s="21" t="s">
        <v>427</v>
      </c>
      <c r="W163" s="13"/>
      <c r="X163" s="8"/>
      <c r="Y163" s="20"/>
      <c r="Z163" s="20"/>
      <c r="AA163" s="2" t="s">
        <v>513</v>
      </c>
      <c r="AB163" s="29">
        <v>1</v>
      </c>
      <c r="AC163" s="52"/>
      <c r="AD163" s="11"/>
      <c r="AE163" s="16" t="s">
        <v>453</v>
      </c>
      <c r="AF163" s="135"/>
      <c r="AG163" s="135"/>
      <c r="AH163" s="139"/>
      <c r="AI163" s="135"/>
      <c r="AJ163" s="135"/>
    </row>
    <row r="164" spans="1:36" ht="30" x14ac:dyDescent="0.25">
      <c r="A164" s="15">
        <v>77</v>
      </c>
      <c r="B164" s="16" t="s">
        <v>284</v>
      </c>
      <c r="C164" s="89">
        <f>VLOOKUP(A164,[1]Sheet1!$A$2:$O$343,15,FALSE)</f>
        <v>1</v>
      </c>
      <c r="D164" s="16" t="s">
        <v>289</v>
      </c>
      <c r="E164" s="16" t="s">
        <v>317</v>
      </c>
      <c r="F164" s="79">
        <f>VLOOKUP(A164,'[2]Parts List '!$A$3:$I$178,5,)</f>
        <v>0</v>
      </c>
      <c r="G164" s="79">
        <f>VLOOKUP(A164,'[2]Parts List '!$A$3:$I$178,6,FALSE)</f>
        <v>0</v>
      </c>
      <c r="H164" s="79">
        <f>VLOOKUP(A164,'[2]Parts List '!$A$3:$I$178,7,FALSE)</f>
        <v>0</v>
      </c>
      <c r="I164" s="79" t="str">
        <f>VLOOKUP(A164,'[2]Parts List '!$A$3:$I$178,8,FALSE)</f>
        <v>HS188</v>
      </c>
      <c r="J164" s="79" t="str">
        <f>VLOOKUP(A164,'[2]Parts List '!$A$3:$I$178,9,FALSE)</f>
        <v>B50TF74CLA</v>
      </c>
      <c r="K164" s="79" t="str">
        <f>VLOOKUP(A164,'[2]Parts List '!$A$2:$J$178,10,FALSE)</f>
        <v>A</v>
      </c>
      <c r="L164" s="16" t="s">
        <v>318</v>
      </c>
      <c r="M164" s="17">
        <v>1565</v>
      </c>
      <c r="N164" s="16" t="s">
        <v>299</v>
      </c>
      <c r="O164" s="16"/>
      <c r="P164" s="16"/>
      <c r="Q164" s="15">
        <v>30</v>
      </c>
      <c r="R164" s="15">
        <v>30</v>
      </c>
      <c r="S164" s="96">
        <v>1008</v>
      </c>
      <c r="T164" s="95">
        <f t="shared" si="2"/>
        <v>957.6</v>
      </c>
      <c r="U164" s="14">
        <v>0.05</v>
      </c>
      <c r="V164" s="21" t="s">
        <v>427</v>
      </c>
      <c r="W164" s="13"/>
      <c r="X164" s="8"/>
      <c r="Y164" s="20"/>
      <c r="Z164" s="20"/>
      <c r="AA164" s="40"/>
      <c r="AB164" s="40"/>
      <c r="AC164" s="53"/>
      <c r="AD164" s="11"/>
      <c r="AE164" s="16" t="s">
        <v>453</v>
      </c>
      <c r="AF164" s="135"/>
      <c r="AG164" s="135"/>
      <c r="AH164" s="139"/>
      <c r="AI164" s="135"/>
      <c r="AJ164" s="135"/>
    </row>
    <row r="165" spans="1:36" ht="30" x14ac:dyDescent="0.25">
      <c r="A165" s="15">
        <v>78</v>
      </c>
      <c r="B165" s="16" t="s">
        <v>284</v>
      </c>
      <c r="C165" s="89">
        <f>VLOOKUP(A165,[1]Sheet1!$A$2:$O$343,15,FALSE)</f>
        <v>1</v>
      </c>
      <c r="D165" s="16" t="s">
        <v>290</v>
      </c>
      <c r="E165" s="16" t="s">
        <v>319</v>
      </c>
      <c r="F165" s="79">
        <f>VLOOKUP(A165,'[2]Parts List '!$A$3:$I$178,5,)</f>
        <v>0</v>
      </c>
      <c r="G165" s="79">
        <f>VLOOKUP(A165,'[2]Parts List '!$A$3:$I$178,6,FALSE)</f>
        <v>0</v>
      </c>
      <c r="H165" s="79">
        <f>VLOOKUP(A165,'[2]Parts List '!$A$3:$I$178,7,FALSE)</f>
        <v>0</v>
      </c>
      <c r="I165" s="79" t="str">
        <f>VLOOKUP(A165,'[2]Parts List '!$A$3:$I$178,8,FALSE)</f>
        <v>HS188</v>
      </c>
      <c r="J165" s="79" t="str">
        <f>VLOOKUP(A165,'[2]Parts List '!$A$3:$I$178,9,FALSE)</f>
        <v>B50TF74CLA</v>
      </c>
      <c r="K165" s="79" t="str">
        <f>VLOOKUP(A165,'[2]Parts List '!$A$2:$J$178,10,FALSE)</f>
        <v>In process</v>
      </c>
      <c r="L165" s="16" t="s">
        <v>300</v>
      </c>
      <c r="M165" s="17">
        <v>809</v>
      </c>
      <c r="N165" s="16" t="s">
        <v>300</v>
      </c>
      <c r="O165" s="16"/>
      <c r="P165" s="16"/>
      <c r="Q165" s="15">
        <v>60</v>
      </c>
      <c r="R165" s="15">
        <v>60</v>
      </c>
      <c r="S165" s="96">
        <v>341</v>
      </c>
      <c r="T165" s="95">
        <f t="shared" si="2"/>
        <v>323.95</v>
      </c>
      <c r="U165" s="14">
        <v>0.05</v>
      </c>
      <c r="V165" s="21" t="s">
        <v>427</v>
      </c>
      <c r="W165" s="13"/>
      <c r="X165" s="8"/>
      <c r="Y165" s="20"/>
      <c r="Z165" s="20"/>
      <c r="AA165" s="32" t="s">
        <v>513</v>
      </c>
      <c r="AB165" s="33">
        <v>0.75</v>
      </c>
      <c r="AC165" s="51"/>
      <c r="AD165" s="11"/>
      <c r="AE165" s="16" t="s">
        <v>453</v>
      </c>
      <c r="AF165" s="135"/>
      <c r="AG165" s="135"/>
      <c r="AH165" s="139"/>
      <c r="AI165" s="135"/>
      <c r="AJ165" s="135"/>
    </row>
    <row r="166" spans="1:36" ht="30" x14ac:dyDescent="0.25">
      <c r="A166" s="15">
        <v>78</v>
      </c>
      <c r="B166" s="16" t="s">
        <v>284</v>
      </c>
      <c r="C166" s="89">
        <f>VLOOKUP(A166,[1]Sheet1!$A$2:$O$343,15,FALSE)</f>
        <v>1</v>
      </c>
      <c r="D166" s="16" t="s">
        <v>290</v>
      </c>
      <c r="E166" s="16" t="s">
        <v>319</v>
      </c>
      <c r="F166" s="79">
        <f>VLOOKUP(A166,'[2]Parts List '!$A$3:$I$178,5,)</f>
        <v>0</v>
      </c>
      <c r="G166" s="79">
        <f>VLOOKUP(A166,'[2]Parts List '!$A$3:$I$178,6,FALSE)</f>
        <v>0</v>
      </c>
      <c r="H166" s="79">
        <f>VLOOKUP(A166,'[2]Parts List '!$A$3:$I$178,7,FALSE)</f>
        <v>0</v>
      </c>
      <c r="I166" s="79" t="str">
        <f>VLOOKUP(A166,'[2]Parts List '!$A$3:$I$178,8,FALSE)</f>
        <v>HS188</v>
      </c>
      <c r="J166" s="79" t="str">
        <f>VLOOKUP(A166,'[2]Parts List '!$A$3:$I$178,9,FALSE)</f>
        <v>B50TF74CLA</v>
      </c>
      <c r="K166" s="79" t="str">
        <f>VLOOKUP(A166,'[2]Parts List '!$A$2:$J$178,10,FALSE)</f>
        <v>In process</v>
      </c>
      <c r="L166" s="16" t="s">
        <v>300</v>
      </c>
      <c r="M166" s="17">
        <v>809</v>
      </c>
      <c r="N166" s="16" t="s">
        <v>320</v>
      </c>
      <c r="O166" s="16"/>
      <c r="P166" s="16"/>
      <c r="Q166" s="15">
        <v>40</v>
      </c>
      <c r="R166" s="15">
        <v>40</v>
      </c>
      <c r="S166" s="96">
        <v>448</v>
      </c>
      <c r="T166" s="95">
        <f t="shared" si="2"/>
        <v>425.6</v>
      </c>
      <c r="U166" s="14">
        <v>0.05</v>
      </c>
      <c r="V166" s="21" t="s">
        <v>427</v>
      </c>
      <c r="W166" s="13"/>
      <c r="X166" s="8"/>
      <c r="Y166" s="20"/>
      <c r="Z166" s="20"/>
      <c r="AA166" s="32" t="s">
        <v>494</v>
      </c>
      <c r="AB166" s="33">
        <v>0.25</v>
      </c>
      <c r="AC166" s="51"/>
      <c r="AD166" s="11"/>
      <c r="AE166" s="16" t="s">
        <v>453</v>
      </c>
      <c r="AF166" s="135"/>
      <c r="AG166" s="135"/>
      <c r="AH166" s="139"/>
      <c r="AI166" s="135"/>
      <c r="AJ166" s="135"/>
    </row>
    <row r="167" spans="1:36" ht="30" x14ac:dyDescent="0.25">
      <c r="A167" s="15">
        <v>79</v>
      </c>
      <c r="B167" s="16" t="s">
        <v>284</v>
      </c>
      <c r="C167" s="89">
        <f>VLOOKUP(A167,[1]Sheet1!$A$2:$O$343,15,FALSE)</f>
        <v>1</v>
      </c>
      <c r="D167" s="16" t="s">
        <v>291</v>
      </c>
      <c r="E167" s="16" t="s">
        <v>321</v>
      </c>
      <c r="F167" s="79">
        <f>VLOOKUP(A167,'[2]Parts List '!$A$3:$I$178,5,)</f>
        <v>0</v>
      </c>
      <c r="G167" s="79">
        <f>VLOOKUP(A167,'[2]Parts List '!$A$3:$I$178,6,FALSE)</f>
        <v>0</v>
      </c>
      <c r="H167" s="79">
        <f>VLOOKUP(A167,'[2]Parts List '!$A$3:$I$178,7,FALSE)</f>
        <v>0</v>
      </c>
      <c r="I167" s="79" t="str">
        <f>VLOOKUP(A167,'[2]Parts List '!$A$3:$I$178,8,FALSE)</f>
        <v>HS188</v>
      </c>
      <c r="J167" s="79" t="str">
        <f>VLOOKUP(A167,'[2]Parts List '!$A$3:$I$178,9,FALSE)</f>
        <v>B50TF74CLA</v>
      </c>
      <c r="K167" s="79" t="str">
        <f>VLOOKUP(A167,'[2]Parts List '!$A$2:$J$178,10,FALSE)</f>
        <v>In process</v>
      </c>
      <c r="L167" s="16" t="s">
        <v>300</v>
      </c>
      <c r="M167" s="17">
        <v>588</v>
      </c>
      <c r="N167" s="16" t="s">
        <v>300</v>
      </c>
      <c r="O167" s="16"/>
      <c r="P167" s="16"/>
      <c r="Q167" s="15">
        <v>60</v>
      </c>
      <c r="R167" s="15">
        <v>60</v>
      </c>
      <c r="S167" s="96">
        <v>273</v>
      </c>
      <c r="T167" s="95">
        <f t="shared" si="2"/>
        <v>259.35000000000002</v>
      </c>
      <c r="U167" s="14">
        <v>0.05</v>
      </c>
      <c r="V167" s="21" t="s">
        <v>427</v>
      </c>
      <c r="W167" s="13"/>
      <c r="X167" s="8"/>
      <c r="Y167" s="20"/>
      <c r="Z167" s="20"/>
      <c r="AA167" s="32" t="s">
        <v>513</v>
      </c>
      <c r="AB167" s="33">
        <v>0.75</v>
      </c>
      <c r="AC167" s="51"/>
      <c r="AD167" s="11"/>
      <c r="AE167" s="16" t="s">
        <v>453</v>
      </c>
      <c r="AF167" s="135"/>
      <c r="AG167" s="135"/>
      <c r="AH167" s="139"/>
      <c r="AI167" s="135"/>
      <c r="AJ167" s="135"/>
    </row>
    <row r="168" spans="1:36" ht="30" x14ac:dyDescent="0.25">
      <c r="A168" s="15">
        <v>79</v>
      </c>
      <c r="B168" s="16" t="s">
        <v>284</v>
      </c>
      <c r="C168" s="89">
        <f>VLOOKUP(A168,[1]Sheet1!$A$2:$O$343,15,FALSE)</f>
        <v>1</v>
      </c>
      <c r="D168" s="16" t="s">
        <v>291</v>
      </c>
      <c r="E168" s="16" t="s">
        <v>321</v>
      </c>
      <c r="F168" s="79">
        <f>VLOOKUP(A168,'[2]Parts List '!$A$3:$I$178,5,)</f>
        <v>0</v>
      </c>
      <c r="G168" s="79">
        <f>VLOOKUP(A168,'[2]Parts List '!$A$3:$I$178,6,FALSE)</f>
        <v>0</v>
      </c>
      <c r="H168" s="79">
        <f>VLOOKUP(A168,'[2]Parts List '!$A$3:$I$178,7,FALSE)</f>
        <v>0</v>
      </c>
      <c r="I168" s="79" t="str">
        <f>VLOOKUP(A168,'[2]Parts List '!$A$3:$I$178,8,FALSE)</f>
        <v>HS188</v>
      </c>
      <c r="J168" s="79" t="str">
        <f>VLOOKUP(A168,'[2]Parts List '!$A$3:$I$178,9,FALSE)</f>
        <v>B50TF74CLA</v>
      </c>
      <c r="K168" s="79" t="str">
        <f>VLOOKUP(A168,'[2]Parts List '!$A$2:$J$178,10,FALSE)</f>
        <v>In process</v>
      </c>
      <c r="L168" s="16" t="s">
        <v>300</v>
      </c>
      <c r="M168" s="17">
        <v>588</v>
      </c>
      <c r="N168" s="16" t="s">
        <v>320</v>
      </c>
      <c r="O168" s="16"/>
      <c r="P168" s="16"/>
      <c r="Q168" s="15">
        <v>40</v>
      </c>
      <c r="R168" s="15">
        <v>40</v>
      </c>
      <c r="S168" s="96">
        <v>327</v>
      </c>
      <c r="T168" s="95">
        <f t="shared" si="2"/>
        <v>310.64999999999998</v>
      </c>
      <c r="U168" s="14">
        <v>0.05</v>
      </c>
      <c r="V168" s="21" t="s">
        <v>427</v>
      </c>
      <c r="W168" s="13"/>
      <c r="X168" s="8"/>
      <c r="Y168" s="20"/>
      <c r="Z168" s="20"/>
      <c r="AA168" s="32" t="s">
        <v>494</v>
      </c>
      <c r="AB168" s="33">
        <v>0.25</v>
      </c>
      <c r="AC168" s="51"/>
      <c r="AD168" s="11"/>
      <c r="AE168" s="16" t="s">
        <v>453</v>
      </c>
      <c r="AF168" s="135"/>
      <c r="AG168" s="135"/>
      <c r="AH168" s="139"/>
      <c r="AI168" s="135"/>
      <c r="AJ168" s="135"/>
    </row>
    <row r="169" spans="1:36" ht="30" x14ac:dyDescent="0.25">
      <c r="A169" s="15">
        <v>80</v>
      </c>
      <c r="B169" s="16" t="s">
        <v>284</v>
      </c>
      <c r="C169" s="89">
        <f>VLOOKUP(A169,[1]Sheet1!$A$2:$O$343,15,FALSE)</f>
        <v>1</v>
      </c>
      <c r="D169" s="16" t="s">
        <v>292</v>
      </c>
      <c r="E169" s="16" t="s">
        <v>322</v>
      </c>
      <c r="F169" s="79">
        <f>VLOOKUP(A169,'[2]Parts List '!$A$3:$I$178,5,)</f>
        <v>0</v>
      </c>
      <c r="G169" s="79">
        <f>VLOOKUP(A169,'[2]Parts List '!$A$3:$I$178,6,FALSE)</f>
        <v>0</v>
      </c>
      <c r="H169" s="79">
        <f>VLOOKUP(A169,'[2]Parts List '!$A$3:$I$178,7,FALSE)</f>
        <v>0</v>
      </c>
      <c r="I169" s="79" t="str">
        <f>VLOOKUP(A169,'[2]Parts List '!$A$3:$I$178,8,FALSE)</f>
        <v>HS188</v>
      </c>
      <c r="J169" s="79" t="str">
        <f>VLOOKUP(A169,'[2]Parts List '!$A$3:$I$178,9,FALSE)</f>
        <v>B50TF74CLA</v>
      </c>
      <c r="K169" s="79" t="str">
        <f>VLOOKUP(A169,'[2]Parts List '!$A$2:$J$178,10,FALSE)</f>
        <v>In process</v>
      </c>
      <c r="L169" s="16" t="s">
        <v>318</v>
      </c>
      <c r="M169" s="17">
        <v>431.8</v>
      </c>
      <c r="N169" s="16" t="s">
        <v>305</v>
      </c>
      <c r="O169" s="16"/>
      <c r="P169" s="16"/>
      <c r="Q169" s="15">
        <v>40</v>
      </c>
      <c r="R169" s="15">
        <v>40</v>
      </c>
      <c r="S169" s="96">
        <v>200</v>
      </c>
      <c r="T169" s="95">
        <f t="shared" si="2"/>
        <v>190</v>
      </c>
      <c r="U169" s="14">
        <v>0.05</v>
      </c>
      <c r="V169" s="21" t="s">
        <v>427</v>
      </c>
      <c r="W169" s="13"/>
      <c r="X169" s="8"/>
      <c r="Y169" s="20"/>
      <c r="Z169" s="20"/>
      <c r="AA169" s="32" t="s">
        <v>513</v>
      </c>
      <c r="AB169" s="33">
        <v>0.75</v>
      </c>
      <c r="AC169" s="51"/>
      <c r="AD169" s="11"/>
      <c r="AE169" s="16" t="s">
        <v>453</v>
      </c>
      <c r="AF169" s="135"/>
      <c r="AG169" s="135"/>
      <c r="AH169" s="139"/>
      <c r="AI169" s="135"/>
      <c r="AJ169" s="135"/>
    </row>
    <row r="170" spans="1:36" ht="30" x14ac:dyDescent="0.25">
      <c r="A170" s="15">
        <v>80</v>
      </c>
      <c r="B170" s="16" t="s">
        <v>284</v>
      </c>
      <c r="C170" s="89">
        <f>VLOOKUP(A170,[1]Sheet1!$A$2:$O$343,15,FALSE)</f>
        <v>1</v>
      </c>
      <c r="D170" s="16" t="s">
        <v>292</v>
      </c>
      <c r="E170" s="16" t="s">
        <v>322</v>
      </c>
      <c r="F170" s="79">
        <f>VLOOKUP(A170,'[2]Parts List '!$A$3:$I$178,5,)</f>
        <v>0</v>
      </c>
      <c r="G170" s="79">
        <f>VLOOKUP(A170,'[2]Parts List '!$A$3:$I$178,6,FALSE)</f>
        <v>0</v>
      </c>
      <c r="H170" s="79">
        <f>VLOOKUP(A170,'[2]Parts List '!$A$3:$I$178,7,FALSE)</f>
        <v>0</v>
      </c>
      <c r="I170" s="79" t="str">
        <f>VLOOKUP(A170,'[2]Parts List '!$A$3:$I$178,8,FALSE)</f>
        <v>HS188</v>
      </c>
      <c r="J170" s="79" t="str">
        <f>VLOOKUP(A170,'[2]Parts List '!$A$3:$I$178,9,FALSE)</f>
        <v>B50TF74CLA</v>
      </c>
      <c r="K170" s="79" t="str">
        <f>VLOOKUP(A170,'[2]Parts List '!$A$2:$J$178,10,FALSE)</f>
        <v>In process</v>
      </c>
      <c r="L170" s="16" t="s">
        <v>318</v>
      </c>
      <c r="M170" s="17">
        <v>431.8</v>
      </c>
      <c r="N170" s="16" t="s">
        <v>301</v>
      </c>
      <c r="O170" s="16"/>
      <c r="P170" s="16"/>
      <c r="Q170" s="15">
        <v>60</v>
      </c>
      <c r="R170" s="15">
        <v>60</v>
      </c>
      <c r="S170" s="96">
        <v>200</v>
      </c>
      <c r="T170" s="95">
        <f t="shared" si="2"/>
        <v>190</v>
      </c>
      <c r="U170" s="14">
        <v>0.05</v>
      </c>
      <c r="V170" s="21" t="s">
        <v>427</v>
      </c>
      <c r="W170" s="13"/>
      <c r="X170" s="8"/>
      <c r="Y170" s="20"/>
      <c r="Z170" s="20"/>
      <c r="AA170" s="32" t="s">
        <v>494</v>
      </c>
      <c r="AB170" s="33">
        <v>0.25</v>
      </c>
      <c r="AC170" s="51"/>
      <c r="AD170" s="11"/>
      <c r="AE170" s="16" t="s">
        <v>453</v>
      </c>
      <c r="AF170" s="135"/>
      <c r="AG170" s="135"/>
      <c r="AH170" s="139"/>
      <c r="AI170" s="135"/>
      <c r="AJ170" s="135"/>
    </row>
    <row r="171" spans="1:36" ht="30" x14ac:dyDescent="0.25">
      <c r="A171" s="15">
        <v>81</v>
      </c>
      <c r="B171" s="16" t="s">
        <v>284</v>
      </c>
      <c r="C171" s="89">
        <f>VLOOKUP(A171,[1]Sheet1!$A$2:$O$343,15,FALSE)</f>
        <v>1</v>
      </c>
      <c r="D171" s="16" t="s">
        <v>285</v>
      </c>
      <c r="E171" s="16" t="s">
        <v>324</v>
      </c>
      <c r="F171" s="79">
        <f>VLOOKUP(A171,'[2]Parts List '!$A$3:$I$178,5,)</f>
        <v>0</v>
      </c>
      <c r="G171" s="79">
        <f>VLOOKUP(A171,'[2]Parts List '!$A$3:$I$178,6,FALSE)</f>
        <v>0</v>
      </c>
      <c r="H171" s="79">
        <f>VLOOKUP(A171,'[2]Parts List '!$A$3:$I$178,7,FALSE)</f>
        <v>0</v>
      </c>
      <c r="I171" s="79" t="str">
        <f>VLOOKUP(A171,'[2]Parts List '!$A$3:$I$178,8,FALSE)</f>
        <v>HS188</v>
      </c>
      <c r="J171" s="79" t="str">
        <f>VLOOKUP(A171,'[2]Parts List '!$A$3:$I$178,9,FALSE)</f>
        <v>B50TF74CLA</v>
      </c>
      <c r="K171" s="79" t="str">
        <f>VLOOKUP(A171,'[2]Parts List '!$A$2:$J$178,10,FALSE)</f>
        <v>B</v>
      </c>
      <c r="L171" s="16" t="s">
        <v>311</v>
      </c>
      <c r="M171" s="17">
        <v>7890</v>
      </c>
      <c r="N171" s="16" t="s">
        <v>297</v>
      </c>
      <c r="O171" s="16"/>
      <c r="P171" s="16"/>
      <c r="Q171" s="15">
        <v>50</v>
      </c>
      <c r="R171" s="15">
        <v>50</v>
      </c>
      <c r="S171" s="96">
        <v>5695</v>
      </c>
      <c r="T171" s="95">
        <f t="shared" si="2"/>
        <v>5410.25</v>
      </c>
      <c r="U171" s="14">
        <v>0.05</v>
      </c>
      <c r="V171" s="21" t="s">
        <v>427</v>
      </c>
      <c r="W171" s="13"/>
      <c r="X171" s="8"/>
      <c r="Y171" s="20"/>
      <c r="Z171" s="20"/>
      <c r="AA171" s="32" t="s">
        <v>513</v>
      </c>
      <c r="AB171" s="33">
        <v>0.75</v>
      </c>
      <c r="AC171" s="51"/>
      <c r="AD171" s="11"/>
      <c r="AE171" s="16" t="s">
        <v>453</v>
      </c>
      <c r="AF171" s="135"/>
      <c r="AG171" s="135"/>
      <c r="AH171" s="139"/>
      <c r="AI171" s="135"/>
      <c r="AJ171" s="135"/>
    </row>
    <row r="172" spans="1:36" x14ac:dyDescent="0.25">
      <c r="A172" s="15">
        <v>81</v>
      </c>
      <c r="B172" s="16" t="s">
        <v>284</v>
      </c>
      <c r="C172" s="89">
        <f>VLOOKUP(A172,[1]Sheet1!$A$2:$O$343,15,FALSE)</f>
        <v>1</v>
      </c>
      <c r="D172" s="16" t="s">
        <v>285</v>
      </c>
      <c r="E172" s="16" t="s">
        <v>324</v>
      </c>
      <c r="F172" s="79">
        <f>VLOOKUP(A172,'[2]Parts List '!$A$3:$I$178,5,)</f>
        <v>0</v>
      </c>
      <c r="G172" s="79">
        <f>VLOOKUP(A172,'[2]Parts List '!$A$3:$I$178,6,FALSE)</f>
        <v>0</v>
      </c>
      <c r="H172" s="79">
        <f>VLOOKUP(A172,'[2]Parts List '!$A$3:$I$178,7,FALSE)</f>
        <v>0</v>
      </c>
      <c r="I172" s="79" t="str">
        <f>VLOOKUP(A172,'[2]Parts List '!$A$3:$I$178,8,FALSE)</f>
        <v>HS188</v>
      </c>
      <c r="J172" s="79" t="str">
        <f>VLOOKUP(A172,'[2]Parts List '!$A$3:$I$178,9,FALSE)</f>
        <v>B50TF74CLA</v>
      </c>
      <c r="K172" s="79" t="str">
        <f>VLOOKUP(A172,'[2]Parts List '!$A$2:$J$178,10,FALSE)</f>
        <v>B</v>
      </c>
      <c r="L172" s="16" t="s">
        <v>311</v>
      </c>
      <c r="M172" s="17">
        <v>7890</v>
      </c>
      <c r="N172" s="16" t="s">
        <v>298</v>
      </c>
      <c r="O172" s="16"/>
      <c r="P172" s="16"/>
      <c r="Q172" s="15">
        <v>50</v>
      </c>
      <c r="R172" s="15">
        <v>50</v>
      </c>
      <c r="S172" s="96">
        <v>5696</v>
      </c>
      <c r="T172" s="95">
        <f t="shared" si="2"/>
        <v>5411.2</v>
      </c>
      <c r="U172" s="14">
        <v>0.05</v>
      </c>
      <c r="V172" s="21" t="s">
        <v>427</v>
      </c>
      <c r="W172" s="13"/>
      <c r="X172" s="8"/>
      <c r="Y172" s="20"/>
      <c r="Z172" s="20"/>
      <c r="AA172" s="32" t="s">
        <v>494</v>
      </c>
      <c r="AB172" s="33">
        <v>0.25</v>
      </c>
      <c r="AC172" s="51"/>
      <c r="AD172" s="11"/>
      <c r="AE172" s="16" t="s">
        <v>453</v>
      </c>
      <c r="AF172" s="135"/>
      <c r="AG172" s="135"/>
      <c r="AH172" s="139"/>
      <c r="AI172" s="135"/>
      <c r="AJ172" s="135"/>
    </row>
    <row r="173" spans="1:36" ht="30" x14ac:dyDescent="0.25">
      <c r="A173" s="15">
        <v>82</v>
      </c>
      <c r="B173" s="16" t="s">
        <v>284</v>
      </c>
      <c r="C173" s="89">
        <f>VLOOKUP(A173,[1]Sheet1!$A$2:$O$343,15,FALSE)</f>
        <v>1</v>
      </c>
      <c r="D173" s="16" t="s">
        <v>286</v>
      </c>
      <c r="E173" s="16" t="s">
        <v>326</v>
      </c>
      <c r="F173" s="79">
        <f>VLOOKUP(A173,'[2]Parts List '!$A$3:$I$178,5,)</f>
        <v>0</v>
      </c>
      <c r="G173" s="79">
        <f>VLOOKUP(A173,'[2]Parts List '!$A$3:$I$178,6,FALSE)</f>
        <v>0</v>
      </c>
      <c r="H173" s="79">
        <f>VLOOKUP(A173,'[2]Parts List '!$A$3:$I$178,7,FALSE)</f>
        <v>0</v>
      </c>
      <c r="I173" s="79" t="str">
        <f>VLOOKUP(A173,'[2]Parts List '!$A$3:$I$178,8,FALSE)</f>
        <v>I718+</v>
      </c>
      <c r="J173" s="79" t="str">
        <f>VLOOKUP(A173,'[2]Parts List '!$A$3:$I$178,9,FALSE)</f>
        <v>B50TF317CLB</v>
      </c>
      <c r="K173" s="79" t="str">
        <f>VLOOKUP(A173,'[2]Parts List '!$A$2:$J$178,10,FALSE)</f>
        <v>OI</v>
      </c>
      <c r="L173" s="16" t="s">
        <v>297</v>
      </c>
      <c r="M173" s="17">
        <v>4539</v>
      </c>
      <c r="N173" s="16" t="s">
        <v>305</v>
      </c>
      <c r="O173" s="16"/>
      <c r="P173" s="16"/>
      <c r="Q173" s="15">
        <v>50</v>
      </c>
      <c r="R173" s="15">
        <v>50</v>
      </c>
      <c r="S173" s="96">
        <v>3637</v>
      </c>
      <c r="T173" s="95">
        <f t="shared" si="2"/>
        <v>3455.15</v>
      </c>
      <c r="U173" s="14">
        <v>0.05</v>
      </c>
      <c r="V173" s="21" t="s">
        <v>428</v>
      </c>
      <c r="W173" s="13"/>
      <c r="X173" s="8"/>
      <c r="Y173" s="20"/>
      <c r="Z173" s="20"/>
      <c r="AA173" s="32" t="s">
        <v>513</v>
      </c>
      <c r="AB173" s="33">
        <v>0.75</v>
      </c>
      <c r="AC173" s="51"/>
      <c r="AD173" s="11"/>
      <c r="AE173" s="16" t="s">
        <v>453</v>
      </c>
      <c r="AF173" s="135"/>
      <c r="AG173" s="135"/>
      <c r="AH173" s="139"/>
      <c r="AI173" s="135"/>
      <c r="AJ173" s="135"/>
    </row>
    <row r="174" spans="1:36" ht="30" x14ac:dyDescent="0.25">
      <c r="A174" s="15">
        <v>82</v>
      </c>
      <c r="B174" s="16" t="s">
        <v>284</v>
      </c>
      <c r="C174" s="89">
        <f>VLOOKUP(A174,[1]Sheet1!$A$2:$O$343,15,FALSE)</f>
        <v>1</v>
      </c>
      <c r="D174" s="16" t="s">
        <v>286</v>
      </c>
      <c r="E174" s="16" t="s">
        <v>326</v>
      </c>
      <c r="F174" s="79">
        <f>VLOOKUP(A174,'[2]Parts List '!$A$3:$I$178,5,)</f>
        <v>0</v>
      </c>
      <c r="G174" s="79">
        <f>VLOOKUP(A174,'[2]Parts List '!$A$3:$I$178,6,FALSE)</f>
        <v>0</v>
      </c>
      <c r="H174" s="79">
        <f>VLOOKUP(A174,'[2]Parts List '!$A$3:$I$178,7,FALSE)</f>
        <v>0</v>
      </c>
      <c r="I174" s="79" t="str">
        <f>VLOOKUP(A174,'[2]Parts List '!$A$3:$I$178,8,FALSE)</f>
        <v>I718+</v>
      </c>
      <c r="J174" s="79" t="str">
        <f>VLOOKUP(A174,'[2]Parts List '!$A$3:$I$178,9,FALSE)</f>
        <v>B50TF317CLB</v>
      </c>
      <c r="K174" s="79" t="str">
        <f>VLOOKUP(A174,'[2]Parts List '!$A$2:$J$178,10,FALSE)</f>
        <v>OI</v>
      </c>
      <c r="L174" s="16" t="s">
        <v>297</v>
      </c>
      <c r="M174" s="17">
        <v>4539</v>
      </c>
      <c r="N174" s="16" t="s">
        <v>299</v>
      </c>
      <c r="O174" s="16"/>
      <c r="P174" s="16"/>
      <c r="Q174" s="15">
        <v>50</v>
      </c>
      <c r="R174" s="15">
        <v>50</v>
      </c>
      <c r="S174" s="96">
        <v>3421</v>
      </c>
      <c r="T174" s="95">
        <f t="shared" si="2"/>
        <v>3249.95</v>
      </c>
      <c r="U174" s="14">
        <v>0.05</v>
      </c>
      <c r="V174" s="21" t="s">
        <v>428</v>
      </c>
      <c r="W174" s="13"/>
      <c r="X174" s="8"/>
      <c r="Y174" s="20"/>
      <c r="Z174" s="20"/>
      <c r="AA174" s="32" t="s">
        <v>462</v>
      </c>
      <c r="AB174" s="33">
        <v>0.25</v>
      </c>
      <c r="AC174" s="51"/>
      <c r="AD174" s="11"/>
      <c r="AE174" s="16" t="s">
        <v>453</v>
      </c>
      <c r="AF174" s="135"/>
      <c r="AG174" s="135"/>
      <c r="AH174" s="139"/>
      <c r="AI174" s="135"/>
      <c r="AJ174" s="135"/>
    </row>
    <row r="175" spans="1:36" x14ac:dyDescent="0.25">
      <c r="A175" s="15">
        <v>83</v>
      </c>
      <c r="B175" s="16" t="s">
        <v>17</v>
      </c>
      <c r="C175" s="89">
        <f>VLOOKUP(A175,[1]Sheet1!$A$2:$O$343,15,FALSE)</f>
        <v>1</v>
      </c>
      <c r="D175" s="16" t="s">
        <v>19</v>
      </c>
      <c r="E175" s="16" t="s">
        <v>327</v>
      </c>
      <c r="F175" s="79">
        <f>VLOOKUP(A175,'[2]Parts List '!$A$3:$I$178,5,)</f>
        <v>0.68</v>
      </c>
      <c r="G175" s="79">
        <f>VLOOKUP(A175,'[2]Parts List '!$A$3:$I$178,6,FALSE)</f>
        <v>9.988999999999999</v>
      </c>
      <c r="H175" s="79">
        <f>VLOOKUP(A175,'[2]Parts List '!$A$3:$I$178,7,FALSE)</f>
        <v>11.877000000000001</v>
      </c>
      <c r="I175" s="79" t="str">
        <f>VLOOKUP(A175,'[2]Parts List '!$A$3:$I$178,8,FALSE)</f>
        <v>718plus</v>
      </c>
      <c r="J175" s="79" t="str">
        <f>VLOOKUP(A175,'[2]Parts List '!$A$3:$I$178,9,FALSE)</f>
        <v>B50TF317 CL-A</v>
      </c>
      <c r="K175" s="79"/>
      <c r="L175" s="16" t="s">
        <v>298</v>
      </c>
      <c r="M175" s="17">
        <v>1127.5</v>
      </c>
      <c r="N175" s="16" t="s">
        <v>298</v>
      </c>
      <c r="O175" s="16"/>
      <c r="P175" s="16"/>
      <c r="Q175" s="15">
        <v>80</v>
      </c>
      <c r="R175" s="15">
        <v>80</v>
      </c>
      <c r="S175" s="96">
        <v>500</v>
      </c>
      <c r="T175" s="95">
        <f t="shared" si="2"/>
        <v>475</v>
      </c>
      <c r="U175" s="14">
        <v>0.05</v>
      </c>
      <c r="V175" s="21" t="s">
        <v>428</v>
      </c>
      <c r="W175" s="13"/>
      <c r="X175" s="8"/>
      <c r="Y175" s="20"/>
      <c r="Z175" s="20"/>
      <c r="AA175" s="34" t="s">
        <v>518</v>
      </c>
      <c r="AB175" s="35">
        <v>0.5</v>
      </c>
      <c r="AC175" s="49" t="s">
        <v>540</v>
      </c>
      <c r="AD175" s="11"/>
      <c r="AE175" s="16" t="s">
        <v>452</v>
      </c>
      <c r="AF175" s="135"/>
      <c r="AG175" s="135"/>
      <c r="AH175" s="139"/>
      <c r="AI175" s="135"/>
      <c r="AJ175" s="135"/>
    </row>
    <row r="176" spans="1:36" ht="30" x14ac:dyDescent="0.25">
      <c r="A176" s="118">
        <v>32</v>
      </c>
      <c r="B176" s="119" t="s">
        <v>125</v>
      </c>
      <c r="C176" s="120">
        <f>VLOOKUP(A176,[1]Sheet1!$A$2:$O$343,15,FALSE)</f>
        <v>1</v>
      </c>
      <c r="D176" s="119" t="s">
        <v>126</v>
      </c>
      <c r="E176" s="119" t="s">
        <v>353</v>
      </c>
      <c r="F176" s="79">
        <f>VLOOKUP(A176,'[2]Parts List '!$A$3:$I$178,5,)</f>
        <v>0.51</v>
      </c>
      <c r="G176" s="79">
        <f>VLOOKUP(A176,'[2]Parts List '!$A$3:$I$178,6,FALSE)</f>
        <v>19.755000000000003</v>
      </c>
      <c r="H176" s="79">
        <f>VLOOKUP(A176,'[2]Parts List '!$A$3:$I$178,7,FALSE)</f>
        <v>20.765000000000001</v>
      </c>
      <c r="I176" s="121" t="str">
        <f>VLOOKUP(A176,'[2]Parts List '!$A$3:$I$178,8,FALSE)</f>
        <v>Ti 6-4</v>
      </c>
      <c r="J176" s="79" t="str">
        <f>VLOOKUP(A176,'[2]Parts List '!$A$3:$I$178,9,FALSE)</f>
        <v>AMS 4911 or AMS 4928</v>
      </c>
      <c r="K176" s="79"/>
      <c r="L176" s="16" t="s">
        <v>330</v>
      </c>
      <c r="M176" s="17">
        <v>304</v>
      </c>
      <c r="N176" s="119" t="s">
        <v>302</v>
      </c>
      <c r="O176" s="122">
        <f>Q176/100</f>
        <v>0.4</v>
      </c>
      <c r="P176" s="122">
        <f>R176/100</f>
        <v>0.5</v>
      </c>
      <c r="Q176" s="44">
        <v>40</v>
      </c>
      <c r="R176" s="118">
        <v>50</v>
      </c>
      <c r="S176" s="123">
        <v>203</v>
      </c>
      <c r="T176" s="124">
        <f t="shared" si="2"/>
        <v>192.85</v>
      </c>
      <c r="U176" s="125">
        <v>0.05</v>
      </c>
      <c r="V176" s="126" t="s">
        <v>435</v>
      </c>
      <c r="W176" s="127"/>
      <c r="X176" s="128"/>
      <c r="Y176" s="129"/>
      <c r="Z176" s="129"/>
      <c r="AA176" s="130" t="s">
        <v>469</v>
      </c>
      <c r="AB176" s="35">
        <v>0.5</v>
      </c>
      <c r="AC176" s="49" t="s">
        <v>549</v>
      </c>
      <c r="AD176" s="11"/>
      <c r="AE176" s="16" t="s">
        <v>453</v>
      </c>
      <c r="AF176" s="135">
        <v>40</v>
      </c>
      <c r="AG176" s="135">
        <f>S176*O176</f>
        <v>81.2</v>
      </c>
      <c r="AH176" s="139">
        <f>AG176*AF176</f>
        <v>3248</v>
      </c>
      <c r="AI176" s="138">
        <f>S176*P176</f>
        <v>101.5</v>
      </c>
      <c r="AJ176" s="138">
        <f>AI176*AF176</f>
        <v>4060</v>
      </c>
    </row>
    <row r="177" spans="1:36" s="30" customFormat="1" x14ac:dyDescent="0.25">
      <c r="A177" s="15">
        <v>84</v>
      </c>
      <c r="B177" s="16" t="s">
        <v>17</v>
      </c>
      <c r="C177" s="89">
        <f>VLOOKUP(A177,[1]Sheet1!$A$2:$O$343,15,FALSE)</f>
        <v>1</v>
      </c>
      <c r="D177" s="16" t="s">
        <v>18</v>
      </c>
      <c r="E177" s="16" t="s">
        <v>327</v>
      </c>
      <c r="F177" s="79">
        <f>VLOOKUP(A177,'[2]Parts List '!$A$3:$I$178,5,)</f>
        <v>2.2229999999999999</v>
      </c>
      <c r="G177" s="79">
        <f>VLOOKUP(A177,'[2]Parts List '!$A$3:$I$178,6,FALSE)</f>
        <v>9.988999999999999</v>
      </c>
      <c r="H177" s="79">
        <f>VLOOKUP(A177,'[2]Parts List '!$A$3:$I$178,7,FALSE)</f>
        <v>12.627000000000001</v>
      </c>
      <c r="I177" s="79" t="str">
        <f>VLOOKUP(A177,'[2]Parts List '!$A$3:$I$178,8,FALSE)</f>
        <v>I909</v>
      </c>
      <c r="J177" s="79" t="str">
        <f>VLOOKUP(A177,'[2]Parts List '!$A$3:$I$178,9,FALSE)</f>
        <v>C50TF95 CL-A</v>
      </c>
      <c r="K177" s="79"/>
      <c r="L177" s="16" t="s">
        <v>298</v>
      </c>
      <c r="M177" s="17">
        <v>2665</v>
      </c>
      <c r="N177" s="16" t="s">
        <v>301</v>
      </c>
      <c r="O177" s="16"/>
      <c r="P177" s="16"/>
      <c r="Q177" s="44">
        <v>60</v>
      </c>
      <c r="R177" s="15">
        <v>50</v>
      </c>
      <c r="S177" s="96">
        <v>918</v>
      </c>
      <c r="T177" s="95">
        <f t="shared" si="2"/>
        <v>872.1</v>
      </c>
      <c r="U177" s="14">
        <v>0.05</v>
      </c>
      <c r="V177" s="21" t="s">
        <v>429</v>
      </c>
      <c r="W177" s="13"/>
      <c r="X177" s="8"/>
      <c r="Y177" s="20"/>
      <c r="Z177" s="20"/>
      <c r="AA177" s="34" t="s">
        <v>518</v>
      </c>
      <c r="AB177" s="35">
        <v>0.5</v>
      </c>
      <c r="AC177" s="49" t="s">
        <v>541</v>
      </c>
      <c r="AD177" s="11"/>
      <c r="AE177" s="16" t="s">
        <v>452</v>
      </c>
      <c r="AF177" s="135"/>
      <c r="AG177" s="135"/>
      <c r="AH177" s="139"/>
      <c r="AI177" s="135"/>
      <c r="AJ177" s="135"/>
    </row>
    <row r="178" spans="1:36" x14ac:dyDescent="0.25">
      <c r="A178" s="15">
        <v>84</v>
      </c>
      <c r="B178" s="16" t="s">
        <v>17</v>
      </c>
      <c r="C178" s="89">
        <f>VLOOKUP(A178,[1]Sheet1!$A$2:$O$343,15,FALSE)</f>
        <v>1</v>
      </c>
      <c r="D178" s="16" t="s">
        <v>18</v>
      </c>
      <c r="E178" s="16" t="s">
        <v>327</v>
      </c>
      <c r="F178" s="79">
        <f>VLOOKUP(A178,'[2]Parts List '!$A$3:$I$178,5,)</f>
        <v>2.2229999999999999</v>
      </c>
      <c r="G178" s="79">
        <f>VLOOKUP(A178,'[2]Parts List '!$A$3:$I$178,6,FALSE)</f>
        <v>9.988999999999999</v>
      </c>
      <c r="H178" s="79">
        <f>VLOOKUP(A178,'[2]Parts List '!$A$3:$I$178,7,FALSE)</f>
        <v>12.627000000000001</v>
      </c>
      <c r="I178" s="79" t="str">
        <f>VLOOKUP(A178,'[2]Parts List '!$A$3:$I$178,8,FALSE)</f>
        <v>I909</v>
      </c>
      <c r="J178" s="79" t="str">
        <f>VLOOKUP(A178,'[2]Parts List '!$A$3:$I$178,9,FALSE)</f>
        <v>C50TF95 CL-A</v>
      </c>
      <c r="K178" s="79"/>
      <c r="L178" s="16" t="s">
        <v>298</v>
      </c>
      <c r="M178" s="17">
        <v>2665</v>
      </c>
      <c r="N178" s="16" t="s">
        <v>298</v>
      </c>
      <c r="O178" s="16"/>
      <c r="P178" s="16"/>
      <c r="Q178" s="44">
        <v>40</v>
      </c>
      <c r="R178" s="15">
        <v>50</v>
      </c>
      <c r="S178" s="96">
        <v>1104</v>
      </c>
      <c r="T178" s="95">
        <f t="shared" si="2"/>
        <v>1048.8</v>
      </c>
      <c r="U178" s="14">
        <v>0.05</v>
      </c>
      <c r="V178" s="21" t="s">
        <v>429</v>
      </c>
      <c r="W178" s="13"/>
      <c r="X178" s="8"/>
      <c r="Y178" s="20"/>
      <c r="Z178" s="20"/>
      <c r="AA178" s="34" t="s">
        <v>519</v>
      </c>
      <c r="AB178" s="35">
        <v>0.5</v>
      </c>
      <c r="AC178" s="49" t="s">
        <v>542</v>
      </c>
      <c r="AD178" s="11"/>
      <c r="AE178" s="16" t="s">
        <v>452</v>
      </c>
      <c r="AF178" s="135"/>
      <c r="AG178" s="135"/>
      <c r="AH178" s="139"/>
      <c r="AI178" s="135"/>
      <c r="AJ178" s="135"/>
    </row>
    <row r="179" spans="1:36" ht="30" x14ac:dyDescent="0.25">
      <c r="A179" s="15">
        <v>86</v>
      </c>
      <c r="B179" s="16" t="s">
        <v>20</v>
      </c>
      <c r="C179" s="89">
        <f>VLOOKUP(A179,[1]Sheet1!$A$2:$O$343,15,FALSE)</f>
        <v>1</v>
      </c>
      <c r="D179" s="16" t="s">
        <v>21</v>
      </c>
      <c r="E179" s="16" t="s">
        <v>328</v>
      </c>
      <c r="F179" s="79">
        <f>VLOOKUP(A179,'[2]Parts List '!$A$3:$I$178,5,)</f>
        <v>0.64700000000000002</v>
      </c>
      <c r="G179" s="79">
        <f>VLOOKUP(A179,'[2]Parts List '!$A$3:$I$178,6,FALSE)</f>
        <v>12.183</v>
      </c>
      <c r="H179" s="79">
        <f>VLOOKUP(A179,'[2]Parts List '!$A$3:$I$178,7,FALSE)</f>
        <v>13.725000000000001</v>
      </c>
      <c r="I179" s="79" t="str">
        <f>VLOOKUP(A179,'[2]Parts List '!$A$3:$I$178,8,FALSE)</f>
        <v>GTD222</v>
      </c>
      <c r="J179" s="79" t="str">
        <f>VLOOKUP(A179,'[2]Parts List '!$A$3:$I$178,9,FALSE)</f>
        <v>B50TF279 CL-A</v>
      </c>
      <c r="K179" s="79"/>
      <c r="L179" s="16" t="s">
        <v>300</v>
      </c>
      <c r="M179" s="17">
        <v>2513</v>
      </c>
      <c r="N179" s="16" t="s">
        <v>301</v>
      </c>
      <c r="O179" s="16"/>
      <c r="P179" s="16"/>
      <c r="Q179" s="15">
        <v>30</v>
      </c>
      <c r="R179" s="15">
        <v>30</v>
      </c>
      <c r="S179" s="96">
        <v>574</v>
      </c>
      <c r="T179" s="95">
        <f t="shared" si="2"/>
        <v>545.29999999999995</v>
      </c>
      <c r="U179" s="14">
        <v>0.05</v>
      </c>
      <c r="V179" s="21" t="s">
        <v>430</v>
      </c>
      <c r="W179" s="13"/>
      <c r="X179" s="8"/>
      <c r="Y179" s="20"/>
      <c r="Z179" s="20"/>
      <c r="AA179" s="34" t="s">
        <v>461</v>
      </c>
      <c r="AB179" s="35">
        <v>0.5</v>
      </c>
      <c r="AC179" s="49" t="s">
        <v>541</v>
      </c>
      <c r="AD179" s="11"/>
      <c r="AE179" s="16" t="s">
        <v>452</v>
      </c>
      <c r="AF179" s="135"/>
      <c r="AG179" s="135"/>
      <c r="AH179" s="139"/>
      <c r="AI179" s="135"/>
      <c r="AJ179" s="135"/>
    </row>
    <row r="180" spans="1:36" s="30" customFormat="1" ht="30" x14ac:dyDescent="0.25">
      <c r="A180" s="15">
        <v>86</v>
      </c>
      <c r="B180" s="16" t="s">
        <v>20</v>
      </c>
      <c r="C180" s="89">
        <f>VLOOKUP(A180,[1]Sheet1!$A$2:$O$343,15,FALSE)</f>
        <v>1</v>
      </c>
      <c r="D180" s="16" t="s">
        <v>21</v>
      </c>
      <c r="E180" s="16" t="s">
        <v>328</v>
      </c>
      <c r="F180" s="79">
        <f>VLOOKUP(A180,'[2]Parts List '!$A$3:$I$178,5,)</f>
        <v>0.64700000000000002</v>
      </c>
      <c r="G180" s="79">
        <f>VLOOKUP(A180,'[2]Parts List '!$A$3:$I$178,6,FALSE)</f>
        <v>12.183</v>
      </c>
      <c r="H180" s="79">
        <f>VLOOKUP(A180,'[2]Parts List '!$A$3:$I$178,7,FALSE)</f>
        <v>13.725000000000001</v>
      </c>
      <c r="I180" s="79" t="str">
        <f>VLOOKUP(A180,'[2]Parts List '!$A$3:$I$178,8,FALSE)</f>
        <v>GTD222</v>
      </c>
      <c r="J180" s="79" t="str">
        <f>VLOOKUP(A180,'[2]Parts List '!$A$3:$I$178,9,FALSE)</f>
        <v>B50TF279 CL-A</v>
      </c>
      <c r="K180" s="79"/>
      <c r="L180" s="16" t="s">
        <v>300</v>
      </c>
      <c r="M180" s="17">
        <v>2513</v>
      </c>
      <c r="N180" s="16" t="s">
        <v>298</v>
      </c>
      <c r="O180" s="16"/>
      <c r="P180" s="16"/>
      <c r="Q180" s="15">
        <v>70</v>
      </c>
      <c r="R180" s="15">
        <v>70</v>
      </c>
      <c r="S180" s="96">
        <v>569</v>
      </c>
      <c r="T180" s="95">
        <f t="shared" si="2"/>
        <v>540.54999999999995</v>
      </c>
      <c r="U180" s="14">
        <v>0.05</v>
      </c>
      <c r="V180" s="21" t="s">
        <v>430</v>
      </c>
      <c r="W180" s="13"/>
      <c r="X180" s="8"/>
      <c r="Y180" s="20"/>
      <c r="Z180" s="20"/>
      <c r="AA180" s="34" t="s">
        <v>462</v>
      </c>
      <c r="AB180" s="35">
        <v>0.5</v>
      </c>
      <c r="AC180" s="49" t="s">
        <v>543</v>
      </c>
      <c r="AD180" s="11"/>
      <c r="AE180" s="16" t="s">
        <v>452</v>
      </c>
      <c r="AF180" s="135"/>
      <c r="AG180" s="135"/>
      <c r="AH180" s="139"/>
      <c r="AI180" s="135"/>
      <c r="AJ180" s="135"/>
    </row>
    <row r="181" spans="1:36" ht="30" x14ac:dyDescent="0.25">
      <c r="A181" s="15">
        <v>87</v>
      </c>
      <c r="B181" s="16" t="s">
        <v>158</v>
      </c>
      <c r="C181" s="89">
        <f>VLOOKUP(A181,[1]Sheet1!$A$2:$O$343,15,FALSE)</f>
        <v>1</v>
      </c>
      <c r="D181" s="16" t="s">
        <v>159</v>
      </c>
      <c r="E181" s="16" t="s">
        <v>329</v>
      </c>
      <c r="F181" s="79">
        <f>VLOOKUP(A181,'[2]Parts List '!$A$3:$I$178,5,)</f>
        <v>0.53500000000000003</v>
      </c>
      <c r="G181" s="79">
        <f>VLOOKUP(A181,'[2]Parts List '!$A$3:$I$178,6,FALSE)</f>
        <v>20.013000000000002</v>
      </c>
      <c r="H181" s="79">
        <f>VLOOKUP(A181,'[2]Parts List '!$A$3:$I$178,7,FALSE)</f>
        <v>22.462999999999997</v>
      </c>
      <c r="I181" s="79" t="str">
        <f>VLOOKUP(A181,'[2]Parts List '!$A$3:$I$178,8,FALSE)</f>
        <v>R41</v>
      </c>
      <c r="J181" s="79" t="str">
        <f>VLOOKUP(A181,'[2]Parts List '!$A$3:$I$178,9,FALSE)</f>
        <v>B50TF110 CL-C</v>
      </c>
      <c r="K181" s="79"/>
      <c r="L181" s="16" t="s">
        <v>330</v>
      </c>
      <c r="M181" s="17">
        <v>1211</v>
      </c>
      <c r="N181" s="16" t="s">
        <v>301</v>
      </c>
      <c r="O181" s="16"/>
      <c r="P181" s="16"/>
      <c r="Q181" s="15">
        <v>50</v>
      </c>
      <c r="R181" s="15">
        <v>50</v>
      </c>
      <c r="S181" s="96">
        <v>803</v>
      </c>
      <c r="T181" s="95">
        <f t="shared" si="2"/>
        <v>762.85</v>
      </c>
      <c r="U181" s="14">
        <v>0.05</v>
      </c>
      <c r="V181" s="21" t="s">
        <v>431</v>
      </c>
      <c r="W181" s="13"/>
      <c r="X181" s="8"/>
      <c r="Y181" s="20"/>
      <c r="Z181" s="20"/>
      <c r="AA181" s="34" t="s">
        <v>486</v>
      </c>
      <c r="AB181" s="35">
        <v>0.5</v>
      </c>
      <c r="AC181" s="49" t="s">
        <v>542</v>
      </c>
      <c r="AD181" s="11"/>
      <c r="AE181" s="16" t="s">
        <v>452</v>
      </c>
      <c r="AF181" s="135"/>
      <c r="AG181" s="135"/>
      <c r="AH181" s="139"/>
      <c r="AI181" s="135"/>
      <c r="AJ181" s="135"/>
    </row>
    <row r="182" spans="1:36" ht="30" x14ac:dyDescent="0.25">
      <c r="A182" s="15">
        <v>87</v>
      </c>
      <c r="B182" s="16" t="s">
        <v>158</v>
      </c>
      <c r="C182" s="89">
        <f>VLOOKUP(A182,[1]Sheet1!$A$2:$O$343,15,FALSE)</f>
        <v>1</v>
      </c>
      <c r="D182" s="16" t="s">
        <v>159</v>
      </c>
      <c r="E182" s="16" t="s">
        <v>329</v>
      </c>
      <c r="F182" s="79">
        <f>VLOOKUP(A182,'[2]Parts List '!$A$3:$I$178,5,)</f>
        <v>0.53500000000000003</v>
      </c>
      <c r="G182" s="79">
        <f>VLOOKUP(A182,'[2]Parts List '!$A$3:$I$178,6,FALSE)</f>
        <v>20.013000000000002</v>
      </c>
      <c r="H182" s="79">
        <f>VLOOKUP(A182,'[2]Parts List '!$A$3:$I$178,7,FALSE)</f>
        <v>22.462999999999997</v>
      </c>
      <c r="I182" s="79" t="str">
        <f>VLOOKUP(A182,'[2]Parts List '!$A$3:$I$178,8,FALSE)</f>
        <v>R41</v>
      </c>
      <c r="J182" s="79" t="str">
        <f>VLOOKUP(A182,'[2]Parts List '!$A$3:$I$178,9,FALSE)</f>
        <v>B50TF110 CL-C</v>
      </c>
      <c r="K182" s="79"/>
      <c r="L182" s="16" t="s">
        <v>330</v>
      </c>
      <c r="M182" s="17">
        <v>1211</v>
      </c>
      <c r="N182" s="16" t="s">
        <v>298</v>
      </c>
      <c r="O182" s="16"/>
      <c r="P182" s="16"/>
      <c r="Q182" s="15">
        <v>50</v>
      </c>
      <c r="R182" s="15">
        <v>50</v>
      </c>
      <c r="S182" s="96">
        <v>805</v>
      </c>
      <c r="T182" s="95">
        <f t="shared" si="2"/>
        <v>764.75</v>
      </c>
      <c r="U182" s="14">
        <v>0.05</v>
      </c>
      <c r="V182" s="21" t="s">
        <v>431</v>
      </c>
      <c r="W182" s="13"/>
      <c r="X182" s="8"/>
      <c r="Y182" s="20"/>
      <c r="Z182" s="20"/>
      <c r="AA182" s="34" t="s">
        <v>487</v>
      </c>
      <c r="AB182" s="35">
        <v>0.5</v>
      </c>
      <c r="AC182" s="49" t="s">
        <v>541</v>
      </c>
      <c r="AD182" s="11"/>
      <c r="AE182" s="16" t="s">
        <v>452</v>
      </c>
      <c r="AF182" s="135"/>
      <c r="AG182" s="135"/>
      <c r="AH182" s="139"/>
      <c r="AI182" s="135"/>
      <c r="AJ182" s="135"/>
    </row>
    <row r="183" spans="1:36" s="30" customFormat="1" ht="30" x14ac:dyDescent="0.25">
      <c r="A183" s="15">
        <v>88</v>
      </c>
      <c r="B183" s="16" t="s">
        <v>158</v>
      </c>
      <c r="C183" s="89">
        <f>VLOOKUP(A183,[1]Sheet1!$A$2:$O$343,15,FALSE)</f>
        <v>1</v>
      </c>
      <c r="D183" s="16" t="s">
        <v>160</v>
      </c>
      <c r="E183" s="16" t="s">
        <v>329</v>
      </c>
      <c r="F183" s="79">
        <f>VLOOKUP(A183,'[2]Parts List '!$A$3:$I$178,5,)</f>
        <v>0.66500000000000004</v>
      </c>
      <c r="G183" s="79">
        <f>VLOOKUP(A183,'[2]Parts List '!$A$3:$I$178,6,FALSE)</f>
        <v>15.433</v>
      </c>
      <c r="H183" s="79">
        <f>VLOOKUP(A183,'[2]Parts List '!$A$3:$I$178,7,FALSE)</f>
        <v>17.260999999999999</v>
      </c>
      <c r="I183" s="79" t="str">
        <f>VLOOKUP(A183,'[2]Parts List '!$A$3:$I$178,8,FALSE)</f>
        <v>I718</v>
      </c>
      <c r="J183" s="79" t="str">
        <f>VLOOKUP(A183,'[2]Parts List '!$A$3:$I$178,9,FALSE)</f>
        <v>B50TF15 CL-D</v>
      </c>
      <c r="K183" s="79"/>
      <c r="L183" s="16" t="s">
        <v>330</v>
      </c>
      <c r="M183" s="17">
        <v>587</v>
      </c>
      <c r="N183" s="16" t="s">
        <v>303</v>
      </c>
      <c r="O183" s="16"/>
      <c r="P183" s="16"/>
      <c r="Q183" s="44">
        <v>40</v>
      </c>
      <c r="R183" s="15">
        <v>50</v>
      </c>
      <c r="S183" s="96">
        <v>400</v>
      </c>
      <c r="T183" s="95">
        <f t="shared" si="2"/>
        <v>380</v>
      </c>
      <c r="U183" s="14">
        <v>0.05</v>
      </c>
      <c r="V183" s="21" t="s">
        <v>426</v>
      </c>
      <c r="W183" s="13"/>
      <c r="X183" s="8"/>
      <c r="Y183" s="20"/>
      <c r="Z183" s="20"/>
      <c r="AA183" s="34" t="s">
        <v>486</v>
      </c>
      <c r="AB183" s="35">
        <v>0.5</v>
      </c>
      <c r="AC183" s="49" t="s">
        <v>553</v>
      </c>
      <c r="AD183" s="11"/>
      <c r="AE183" s="16" t="s">
        <v>452</v>
      </c>
      <c r="AF183" s="135"/>
      <c r="AG183" s="135"/>
      <c r="AH183" s="139"/>
      <c r="AI183" s="135"/>
      <c r="AJ183" s="135"/>
    </row>
    <row r="184" spans="1:36" ht="30" x14ac:dyDescent="0.25">
      <c r="A184" s="15">
        <v>88</v>
      </c>
      <c r="B184" s="16" t="s">
        <v>158</v>
      </c>
      <c r="C184" s="89">
        <f>VLOOKUP(A184,[1]Sheet1!$A$2:$O$343,15,FALSE)</f>
        <v>1</v>
      </c>
      <c r="D184" s="16" t="s">
        <v>160</v>
      </c>
      <c r="E184" s="16" t="s">
        <v>329</v>
      </c>
      <c r="F184" s="79">
        <f>VLOOKUP(A184,'[2]Parts List '!$A$3:$I$178,5,)</f>
        <v>0.66500000000000004</v>
      </c>
      <c r="G184" s="79">
        <f>VLOOKUP(A184,'[2]Parts List '!$A$3:$I$178,6,FALSE)</f>
        <v>15.433</v>
      </c>
      <c r="H184" s="79">
        <f>VLOOKUP(A184,'[2]Parts List '!$A$3:$I$178,7,FALSE)</f>
        <v>17.260999999999999</v>
      </c>
      <c r="I184" s="79" t="str">
        <f>VLOOKUP(A184,'[2]Parts List '!$A$3:$I$178,8,FALSE)</f>
        <v>I718</v>
      </c>
      <c r="J184" s="79" t="str">
        <f>VLOOKUP(A184,'[2]Parts List '!$A$3:$I$178,9,FALSE)</f>
        <v>B50TF15 CL-D</v>
      </c>
      <c r="K184" s="79"/>
      <c r="L184" s="16" t="s">
        <v>330</v>
      </c>
      <c r="M184" s="17">
        <v>587</v>
      </c>
      <c r="N184" s="16" t="s">
        <v>301</v>
      </c>
      <c r="O184" s="16"/>
      <c r="P184" s="16"/>
      <c r="Q184" s="44">
        <v>60</v>
      </c>
      <c r="R184" s="15">
        <v>50</v>
      </c>
      <c r="S184" s="96">
        <v>398</v>
      </c>
      <c r="T184" s="95">
        <f t="shared" si="2"/>
        <v>378.1</v>
      </c>
      <c r="U184" s="14">
        <v>0.05</v>
      </c>
      <c r="V184" s="21" t="s">
        <v>426</v>
      </c>
      <c r="W184" s="13"/>
      <c r="X184" s="8"/>
      <c r="Y184" s="20"/>
      <c r="Z184" s="20"/>
      <c r="AA184" s="34" t="s">
        <v>487</v>
      </c>
      <c r="AB184" s="35">
        <v>0.5</v>
      </c>
      <c r="AC184" s="49" t="s">
        <v>542</v>
      </c>
      <c r="AD184" s="11"/>
      <c r="AE184" s="16" t="s">
        <v>452</v>
      </c>
      <c r="AF184" s="135"/>
      <c r="AG184" s="135"/>
      <c r="AH184" s="139"/>
      <c r="AI184" s="135"/>
      <c r="AJ184" s="135"/>
    </row>
    <row r="185" spans="1:36" x14ac:dyDescent="0.25">
      <c r="A185" s="15">
        <v>89</v>
      </c>
      <c r="B185" s="16" t="s">
        <v>155</v>
      </c>
      <c r="C185" s="89">
        <f>VLOOKUP(A185,[1]Sheet1!$A$2:$O$343,15,FALSE)</f>
        <v>1</v>
      </c>
      <c r="D185" s="16" t="s">
        <v>156</v>
      </c>
      <c r="E185" s="16" t="s">
        <v>331</v>
      </c>
      <c r="F185" s="79">
        <f>VLOOKUP(A185,'[2]Parts List '!$A$3:$I$178,5,)</f>
        <v>2.1739999999999999</v>
      </c>
      <c r="G185" s="79">
        <f>VLOOKUP(A185,'[2]Parts List '!$A$3:$I$178,6,FALSE)</f>
        <v>12.068</v>
      </c>
      <c r="H185" s="79">
        <f>VLOOKUP(A185,'[2]Parts List '!$A$3:$I$178,7,FALSE)</f>
        <v>14.515000000000001</v>
      </c>
      <c r="I185" s="79" t="str">
        <f>VLOOKUP(A185,'[2]Parts List '!$A$3:$I$178,8,FALSE)</f>
        <v>I718</v>
      </c>
      <c r="J185" s="79" t="str">
        <f>VLOOKUP(A185,'[2]Parts List '!$A$3:$I$178,9,FALSE)</f>
        <v>B50TF15 CL-D</v>
      </c>
      <c r="K185" s="79"/>
      <c r="L185" s="16" t="s">
        <v>330</v>
      </c>
      <c r="M185" s="17">
        <v>1389</v>
      </c>
      <c r="N185" s="16" t="s">
        <v>300</v>
      </c>
      <c r="O185" s="16"/>
      <c r="P185" s="16"/>
      <c r="Q185" s="44">
        <v>60</v>
      </c>
      <c r="R185" s="15">
        <v>50</v>
      </c>
      <c r="S185" s="96">
        <v>914</v>
      </c>
      <c r="T185" s="95">
        <f t="shared" si="2"/>
        <v>868.3</v>
      </c>
      <c r="U185" s="14">
        <v>0.05</v>
      </c>
      <c r="V185" s="21" t="s">
        <v>426</v>
      </c>
      <c r="W185" s="13"/>
      <c r="X185" s="8"/>
      <c r="Y185" s="20"/>
      <c r="Z185" s="20"/>
      <c r="AA185" s="34" t="s">
        <v>589</v>
      </c>
      <c r="AB185" s="35">
        <v>0.5</v>
      </c>
      <c r="AC185" s="49" t="s">
        <v>542</v>
      </c>
      <c r="AD185" s="11"/>
      <c r="AE185" s="16" t="s">
        <v>452</v>
      </c>
      <c r="AF185" s="135"/>
      <c r="AG185" s="135"/>
      <c r="AH185" s="139"/>
      <c r="AI185" s="135"/>
      <c r="AJ185" s="135"/>
    </row>
    <row r="186" spans="1:36" x14ac:dyDescent="0.25">
      <c r="A186" s="15">
        <v>89</v>
      </c>
      <c r="B186" s="16" t="s">
        <v>155</v>
      </c>
      <c r="C186" s="89">
        <f>VLOOKUP(A186,[1]Sheet1!$A$2:$O$343,15,FALSE)</f>
        <v>1</v>
      </c>
      <c r="D186" s="16" t="s">
        <v>156</v>
      </c>
      <c r="E186" s="16" t="s">
        <v>331</v>
      </c>
      <c r="F186" s="79">
        <f>VLOOKUP(A186,'[2]Parts List '!$A$3:$I$178,5,)</f>
        <v>2.1739999999999999</v>
      </c>
      <c r="G186" s="79">
        <f>VLOOKUP(A186,'[2]Parts List '!$A$3:$I$178,6,FALSE)</f>
        <v>12.068</v>
      </c>
      <c r="H186" s="79">
        <f>VLOOKUP(A186,'[2]Parts List '!$A$3:$I$178,7,FALSE)</f>
        <v>14.515000000000001</v>
      </c>
      <c r="I186" s="79" t="str">
        <f>VLOOKUP(A186,'[2]Parts List '!$A$3:$I$178,8,FALSE)</f>
        <v>I718</v>
      </c>
      <c r="J186" s="79" t="str">
        <f>VLOOKUP(A186,'[2]Parts List '!$A$3:$I$178,9,FALSE)</f>
        <v>B50TF15 CL-D</v>
      </c>
      <c r="K186" s="79"/>
      <c r="L186" s="16" t="s">
        <v>330</v>
      </c>
      <c r="M186" s="17">
        <v>1389</v>
      </c>
      <c r="N186" s="16" t="s">
        <v>298</v>
      </c>
      <c r="O186" s="16"/>
      <c r="P186" s="16"/>
      <c r="Q186" s="44">
        <v>40</v>
      </c>
      <c r="R186" s="15">
        <v>50</v>
      </c>
      <c r="S186" s="96">
        <v>1111</v>
      </c>
      <c r="T186" s="95">
        <f t="shared" si="2"/>
        <v>1055.45</v>
      </c>
      <c r="U186" s="14">
        <v>0.05</v>
      </c>
      <c r="V186" s="21" t="s">
        <v>426</v>
      </c>
      <c r="W186" s="13"/>
      <c r="X186" s="8"/>
      <c r="Y186" s="20"/>
      <c r="Z186" s="20"/>
      <c r="AA186" s="34" t="s">
        <v>519</v>
      </c>
      <c r="AB186" s="35">
        <v>0.5</v>
      </c>
      <c r="AC186" s="49" t="s">
        <v>541</v>
      </c>
      <c r="AD186" s="11"/>
      <c r="AE186" s="16" t="s">
        <v>452</v>
      </c>
      <c r="AF186" s="135"/>
      <c r="AG186" s="135"/>
      <c r="AH186" s="139"/>
      <c r="AI186" s="135"/>
      <c r="AJ186" s="135"/>
    </row>
    <row r="187" spans="1:36" x14ac:dyDescent="0.25">
      <c r="A187" s="15">
        <v>90</v>
      </c>
      <c r="B187" s="16" t="s">
        <v>155</v>
      </c>
      <c r="C187" s="89">
        <f>VLOOKUP(A187,[1]Sheet1!$A$2:$O$343,15,FALSE)</f>
        <v>1</v>
      </c>
      <c r="D187" s="16" t="s">
        <v>157</v>
      </c>
      <c r="E187" s="16" t="s">
        <v>331</v>
      </c>
      <c r="F187" s="79">
        <f>VLOOKUP(A187,'[2]Parts List '!$A$3:$I$178,5,)</f>
        <v>1.446</v>
      </c>
      <c r="G187" s="79">
        <f>VLOOKUP(A187,'[2]Parts List '!$A$3:$I$178,6,FALSE)</f>
        <v>14.213999999999999</v>
      </c>
      <c r="H187" s="79">
        <f>VLOOKUP(A187,'[2]Parts List '!$A$3:$I$178,7,FALSE)</f>
        <v>16.111000000000001</v>
      </c>
      <c r="I187" s="79" t="str">
        <f>VLOOKUP(A187,'[2]Parts List '!$A$3:$I$178,8,FALSE)</f>
        <v>I718</v>
      </c>
      <c r="J187" s="79" t="str">
        <f>VLOOKUP(A187,'[2]Parts List '!$A$3:$I$178,9,FALSE)</f>
        <v>B50TF15 CL-D</v>
      </c>
      <c r="K187" s="79"/>
      <c r="L187" s="16" t="s">
        <v>330</v>
      </c>
      <c r="M187" s="17">
        <v>760</v>
      </c>
      <c r="N187" s="16" t="s">
        <v>301</v>
      </c>
      <c r="O187" s="16"/>
      <c r="P187" s="16"/>
      <c r="Q187" s="44">
        <v>60</v>
      </c>
      <c r="R187" s="15">
        <v>50</v>
      </c>
      <c r="S187" s="96">
        <v>639</v>
      </c>
      <c r="T187" s="95">
        <f t="shared" si="2"/>
        <v>607.04999999999995</v>
      </c>
      <c r="U187" s="14">
        <v>0.05</v>
      </c>
      <c r="V187" s="21" t="s">
        <v>426</v>
      </c>
      <c r="W187" s="13"/>
      <c r="X187" s="8"/>
      <c r="Y187" s="20"/>
      <c r="Z187" s="20"/>
      <c r="AA187" s="34" t="s">
        <v>485</v>
      </c>
      <c r="AB187" s="35">
        <v>0.5</v>
      </c>
      <c r="AC187" s="49" t="s">
        <v>542</v>
      </c>
      <c r="AD187" s="11"/>
      <c r="AE187" s="16" t="s">
        <v>452</v>
      </c>
      <c r="AF187" s="135"/>
      <c r="AG187" s="135"/>
      <c r="AH187" s="139"/>
      <c r="AI187" s="135"/>
      <c r="AJ187" s="135"/>
    </row>
    <row r="188" spans="1:36" x14ac:dyDescent="0.25">
      <c r="A188" s="15">
        <v>90</v>
      </c>
      <c r="B188" s="16" t="s">
        <v>155</v>
      </c>
      <c r="C188" s="89">
        <f>VLOOKUP(A188,[1]Sheet1!$A$2:$O$343,15,FALSE)</f>
        <v>1</v>
      </c>
      <c r="D188" s="16" t="s">
        <v>157</v>
      </c>
      <c r="E188" s="16" t="s">
        <v>331</v>
      </c>
      <c r="F188" s="79">
        <f>VLOOKUP(A188,'[2]Parts List '!$A$3:$I$178,5,)</f>
        <v>1.446</v>
      </c>
      <c r="G188" s="79">
        <f>VLOOKUP(A188,'[2]Parts List '!$A$3:$I$178,6,FALSE)</f>
        <v>14.213999999999999</v>
      </c>
      <c r="H188" s="79">
        <f>VLOOKUP(A188,'[2]Parts List '!$A$3:$I$178,7,FALSE)</f>
        <v>16.111000000000001</v>
      </c>
      <c r="I188" s="79" t="str">
        <f>VLOOKUP(A188,'[2]Parts List '!$A$3:$I$178,8,FALSE)</f>
        <v>I718</v>
      </c>
      <c r="J188" s="79" t="str">
        <f>VLOOKUP(A188,'[2]Parts List '!$A$3:$I$178,9,FALSE)</f>
        <v>B50TF15 CL-D</v>
      </c>
      <c r="K188" s="79"/>
      <c r="L188" s="16" t="s">
        <v>330</v>
      </c>
      <c r="M188" s="17">
        <v>760</v>
      </c>
      <c r="N188" s="16" t="s">
        <v>298</v>
      </c>
      <c r="O188" s="16"/>
      <c r="P188" s="16"/>
      <c r="Q188" s="44">
        <v>40</v>
      </c>
      <c r="R188" s="15">
        <v>50</v>
      </c>
      <c r="S188" s="96">
        <v>770</v>
      </c>
      <c r="T188" s="95">
        <f t="shared" si="2"/>
        <v>731.5</v>
      </c>
      <c r="U188" s="14">
        <v>0.05</v>
      </c>
      <c r="V188" s="21" t="s">
        <v>426</v>
      </c>
      <c r="W188" s="13"/>
      <c r="X188" s="8"/>
      <c r="Y188" s="20"/>
      <c r="Z188" s="20"/>
      <c r="AA188" s="34" t="s">
        <v>519</v>
      </c>
      <c r="AB188" s="35">
        <v>0.5</v>
      </c>
      <c r="AC188" s="49" t="s">
        <v>541</v>
      </c>
      <c r="AD188" s="11"/>
      <c r="AE188" s="16" t="s">
        <v>452</v>
      </c>
      <c r="AF188" s="135"/>
      <c r="AG188" s="135"/>
      <c r="AH188" s="139"/>
      <c r="AI188" s="135"/>
      <c r="AJ188" s="135"/>
    </row>
    <row r="189" spans="1:36" ht="30" x14ac:dyDescent="0.25">
      <c r="A189" s="15">
        <v>91</v>
      </c>
      <c r="B189" s="16" t="s">
        <v>151</v>
      </c>
      <c r="C189" s="89" t="str">
        <f>VLOOKUP(A189,[1]Sheet1!$A$2:$O$343,15,FALSE)</f>
        <v>1</v>
      </c>
      <c r="D189" s="16" t="s">
        <v>152</v>
      </c>
      <c r="E189" s="16" t="s">
        <v>332</v>
      </c>
      <c r="F189" s="79">
        <f>VLOOKUP(A189,'[2]Parts List '!$A$3:$I$178,5,)</f>
        <v>1.5090000000000001</v>
      </c>
      <c r="G189" s="79">
        <f>VLOOKUP(A189,'[2]Parts List '!$A$3:$I$178,6,FALSE)</f>
        <v>14.696</v>
      </c>
      <c r="H189" s="79">
        <f>VLOOKUP(A189,'[2]Parts List '!$A$3:$I$178,7,FALSE)</f>
        <v>17.675999999999998</v>
      </c>
      <c r="I189" s="79" t="str">
        <f>VLOOKUP(A189,'[2]Parts List '!$A$3:$I$178,8,FALSE)</f>
        <v>HS188</v>
      </c>
      <c r="J189" s="79" t="str">
        <f>VLOOKUP(A189,'[2]Parts List '!$A$3:$I$178,9,FALSE)</f>
        <v>B50TF74 CL-A</v>
      </c>
      <c r="K189" s="79"/>
      <c r="L189" s="16" t="s">
        <v>300</v>
      </c>
      <c r="M189" s="17">
        <v>2379</v>
      </c>
      <c r="N189" s="16" t="s">
        <v>301</v>
      </c>
      <c r="O189" s="16"/>
      <c r="P189" s="16"/>
      <c r="Q189" s="44">
        <v>60</v>
      </c>
      <c r="R189" s="15">
        <v>50</v>
      </c>
      <c r="S189" s="96">
        <v>1480</v>
      </c>
      <c r="T189" s="95">
        <f t="shared" si="2"/>
        <v>1406</v>
      </c>
      <c r="U189" s="14">
        <v>0.05</v>
      </c>
      <c r="V189" s="21" t="s">
        <v>427</v>
      </c>
      <c r="W189" s="13"/>
      <c r="X189" s="8"/>
      <c r="Y189" s="20"/>
      <c r="Z189" s="20"/>
      <c r="AA189" s="34" t="s">
        <v>464</v>
      </c>
      <c r="AB189" s="35">
        <v>0.5</v>
      </c>
      <c r="AC189" s="49" t="s">
        <v>542</v>
      </c>
      <c r="AD189" s="11"/>
      <c r="AE189" s="16" t="s">
        <v>452</v>
      </c>
      <c r="AF189" s="135"/>
      <c r="AG189" s="135"/>
      <c r="AH189" s="139"/>
      <c r="AI189" s="135"/>
      <c r="AJ189" s="135"/>
    </row>
    <row r="190" spans="1:36" ht="30" x14ac:dyDescent="0.25">
      <c r="A190" s="15">
        <v>91</v>
      </c>
      <c r="B190" s="16" t="s">
        <v>151</v>
      </c>
      <c r="C190" s="89" t="str">
        <f>VLOOKUP(A190,[1]Sheet1!$A$2:$O$343,15,FALSE)</f>
        <v>1</v>
      </c>
      <c r="D190" s="16" t="s">
        <v>152</v>
      </c>
      <c r="E190" s="16" t="s">
        <v>332</v>
      </c>
      <c r="F190" s="79">
        <f>VLOOKUP(A190,'[2]Parts List '!$A$3:$I$178,5,)</f>
        <v>1.5090000000000001</v>
      </c>
      <c r="G190" s="79">
        <f>VLOOKUP(A190,'[2]Parts List '!$A$3:$I$178,6,FALSE)</f>
        <v>14.696</v>
      </c>
      <c r="H190" s="79">
        <f>VLOOKUP(A190,'[2]Parts List '!$A$3:$I$178,7,FALSE)</f>
        <v>17.675999999999998</v>
      </c>
      <c r="I190" s="79" t="str">
        <f>VLOOKUP(A190,'[2]Parts List '!$A$3:$I$178,8,FALSE)</f>
        <v>HS188</v>
      </c>
      <c r="J190" s="79" t="str">
        <f>VLOOKUP(A190,'[2]Parts List '!$A$3:$I$178,9,FALSE)</f>
        <v>B50TF74 CL-A</v>
      </c>
      <c r="K190" s="79"/>
      <c r="L190" s="16" t="s">
        <v>300</v>
      </c>
      <c r="M190" s="17">
        <v>2379</v>
      </c>
      <c r="N190" s="16" t="s">
        <v>298</v>
      </c>
      <c r="O190" s="16"/>
      <c r="P190" s="16"/>
      <c r="Q190" s="44">
        <v>40</v>
      </c>
      <c r="R190" s="15">
        <v>50</v>
      </c>
      <c r="S190" s="96">
        <v>1669</v>
      </c>
      <c r="T190" s="95">
        <f t="shared" si="2"/>
        <v>1585.55</v>
      </c>
      <c r="U190" s="14">
        <v>0.05</v>
      </c>
      <c r="V190" s="21" t="s">
        <v>427</v>
      </c>
      <c r="W190" s="13"/>
      <c r="X190" s="8"/>
      <c r="Y190" s="20"/>
      <c r="Z190" s="20"/>
      <c r="AA190" s="34" t="s">
        <v>485</v>
      </c>
      <c r="AB190" s="35">
        <v>0.5</v>
      </c>
      <c r="AC190" s="49" t="s">
        <v>541</v>
      </c>
      <c r="AD190" s="11"/>
      <c r="AE190" s="16" t="s">
        <v>452</v>
      </c>
      <c r="AF190" s="135"/>
      <c r="AG190" s="135"/>
      <c r="AH190" s="139"/>
      <c r="AI190" s="135"/>
      <c r="AJ190" s="135"/>
    </row>
    <row r="191" spans="1:36" ht="60" x14ac:dyDescent="0.25">
      <c r="A191" s="15">
        <v>92</v>
      </c>
      <c r="B191" s="16" t="s">
        <v>161</v>
      </c>
      <c r="C191" s="89" t="str">
        <f>VLOOKUP(A191,[1]Sheet1!$A$2:$O$343,15,FALSE)</f>
        <v>1</v>
      </c>
      <c r="D191" s="16" t="s">
        <v>162</v>
      </c>
      <c r="E191" s="16" t="s">
        <v>333</v>
      </c>
      <c r="F191" s="79">
        <f>VLOOKUP(A191,'[2]Parts List '!$A$3:$I$178,5,)</f>
        <v>0.23</v>
      </c>
      <c r="G191" s="79">
        <f>VLOOKUP(A191,'[2]Parts List '!$A$3:$I$178,6,FALSE)</f>
        <v>20.177</v>
      </c>
      <c r="H191" s="79">
        <f>VLOOKUP(A191,'[2]Parts List '!$A$3:$I$178,7,FALSE)</f>
        <v>22.462999999999997</v>
      </c>
      <c r="I191" s="79" t="str">
        <f>VLOOKUP(A191,'[2]Parts List '!$A$3:$I$178,8,FALSE)</f>
        <v>R41</v>
      </c>
      <c r="J191" s="79" t="str">
        <f>VLOOKUP(A191,'[2]Parts List '!$A$3:$I$178,9,FALSE)</f>
        <v>B50TF110 CL-D or B50TF109 CL-D or AMS 5713 (FWR)</v>
      </c>
      <c r="K191" s="79"/>
      <c r="L191" s="16" t="s">
        <v>304</v>
      </c>
      <c r="M191" s="17">
        <v>1302</v>
      </c>
      <c r="N191" s="16" t="s">
        <v>301</v>
      </c>
      <c r="O191" s="16"/>
      <c r="P191" s="16"/>
      <c r="Q191" s="15">
        <v>70</v>
      </c>
      <c r="R191" s="15">
        <v>70</v>
      </c>
      <c r="S191" s="96">
        <v>623</v>
      </c>
      <c r="T191" s="95">
        <f t="shared" si="2"/>
        <v>591.85</v>
      </c>
      <c r="U191" s="14">
        <v>0.05</v>
      </c>
      <c r="V191" s="21" t="s">
        <v>431</v>
      </c>
      <c r="W191" s="13"/>
      <c r="X191" s="8"/>
      <c r="Y191" s="20"/>
      <c r="Z191" s="20"/>
      <c r="AA191" s="34" t="s">
        <v>486</v>
      </c>
      <c r="AB191" s="35">
        <v>0.5</v>
      </c>
      <c r="AC191" s="49" t="s">
        <v>591</v>
      </c>
      <c r="AD191" s="11"/>
      <c r="AE191" s="16" t="s">
        <v>452</v>
      </c>
      <c r="AF191" s="135"/>
      <c r="AG191" s="135"/>
      <c r="AH191" s="139"/>
      <c r="AI191" s="135"/>
      <c r="AJ191" s="135"/>
    </row>
    <row r="192" spans="1:36" ht="60" x14ac:dyDescent="0.25">
      <c r="A192" s="15">
        <v>92</v>
      </c>
      <c r="B192" s="16" t="s">
        <v>161</v>
      </c>
      <c r="C192" s="89" t="str">
        <f>VLOOKUP(A192,[1]Sheet1!$A$2:$O$343,15,FALSE)</f>
        <v>1</v>
      </c>
      <c r="D192" s="16" t="s">
        <v>162</v>
      </c>
      <c r="E192" s="16" t="s">
        <v>333</v>
      </c>
      <c r="F192" s="79">
        <f>VLOOKUP(A192,'[2]Parts List '!$A$3:$I$178,5,)</f>
        <v>0.23</v>
      </c>
      <c r="G192" s="79">
        <f>VLOOKUP(A192,'[2]Parts List '!$A$3:$I$178,6,FALSE)</f>
        <v>20.177</v>
      </c>
      <c r="H192" s="79">
        <f>VLOOKUP(A192,'[2]Parts List '!$A$3:$I$178,7,FALSE)</f>
        <v>22.462999999999997</v>
      </c>
      <c r="I192" s="79" t="str">
        <f>VLOOKUP(A192,'[2]Parts List '!$A$3:$I$178,8,FALSE)</f>
        <v>R41</v>
      </c>
      <c r="J192" s="79" t="str">
        <f>VLOOKUP(A192,'[2]Parts List '!$A$3:$I$178,9,FALSE)</f>
        <v>B50TF110 CL-D or B50TF109 CL-D or AMS 5713 (FWR)</v>
      </c>
      <c r="K192" s="79"/>
      <c r="L192" s="16" t="s">
        <v>304</v>
      </c>
      <c r="M192" s="17">
        <v>1302</v>
      </c>
      <c r="N192" s="16" t="s">
        <v>305</v>
      </c>
      <c r="O192" s="16"/>
      <c r="P192" s="16"/>
      <c r="Q192" s="15">
        <v>30</v>
      </c>
      <c r="R192" s="15">
        <v>30</v>
      </c>
      <c r="S192" s="96">
        <v>707</v>
      </c>
      <c r="T192" s="95">
        <f t="shared" si="2"/>
        <v>671.65</v>
      </c>
      <c r="U192" s="14">
        <v>0.05</v>
      </c>
      <c r="V192" s="21" t="s">
        <v>431</v>
      </c>
      <c r="W192" s="13"/>
      <c r="X192" s="8"/>
      <c r="Y192" s="20"/>
      <c r="Z192" s="20"/>
      <c r="AA192" s="34" t="s">
        <v>462</v>
      </c>
      <c r="AB192" s="35">
        <v>0.5</v>
      </c>
      <c r="AC192" s="49" t="s">
        <v>542</v>
      </c>
      <c r="AD192" s="11"/>
      <c r="AE192" s="16" t="s">
        <v>452</v>
      </c>
      <c r="AF192" s="135"/>
      <c r="AG192" s="135"/>
      <c r="AH192" s="139"/>
      <c r="AI192" s="135"/>
      <c r="AJ192" s="135"/>
    </row>
    <row r="193" spans="1:36" ht="60" x14ac:dyDescent="0.25">
      <c r="A193" s="15">
        <v>93</v>
      </c>
      <c r="B193" s="16" t="s">
        <v>153</v>
      </c>
      <c r="C193" s="89" t="str">
        <f>VLOOKUP(A193,[1]Sheet1!$A$2:$O$343,15,FALSE)</f>
        <v>4</v>
      </c>
      <c r="D193" s="16" t="s">
        <v>154</v>
      </c>
      <c r="E193" s="16" t="s">
        <v>334</v>
      </c>
      <c r="F193" s="79">
        <f>VLOOKUP(A193,'[2]Parts List '!$A$3:$I$178,5,)</f>
        <v>0.16500000000000001</v>
      </c>
      <c r="G193" s="79">
        <f>VLOOKUP(A193,'[2]Parts List '!$A$3:$I$178,6,FALSE)</f>
        <v>14.984999999999999</v>
      </c>
      <c r="H193" s="79">
        <f>VLOOKUP(A193,'[2]Parts List '!$A$3:$I$178,7,FALSE)</f>
        <v>17.189</v>
      </c>
      <c r="I193" s="79" t="str">
        <f>VLOOKUP(A193,'[2]Parts List '!$A$3:$I$178,8,FALSE)</f>
        <v>R41</v>
      </c>
      <c r="J193" s="79" t="str">
        <f>VLOOKUP(A193,'[2]Parts List '!$A$3:$I$178,9,FALSE)</f>
        <v>B50TF110 CL-D or B50TF109 CL-D or AMS 5713 (FWR)</v>
      </c>
      <c r="K193" s="79"/>
      <c r="L193" s="16" t="s">
        <v>304</v>
      </c>
      <c r="M193" s="17">
        <v>637</v>
      </c>
      <c r="N193" s="16" t="s">
        <v>301</v>
      </c>
      <c r="O193" s="16"/>
      <c r="P193" s="16"/>
      <c r="Q193" s="15">
        <v>70</v>
      </c>
      <c r="R193" s="15">
        <v>70</v>
      </c>
      <c r="S193" s="96">
        <v>345</v>
      </c>
      <c r="T193" s="95">
        <f t="shared" si="2"/>
        <v>327.75</v>
      </c>
      <c r="U193" s="14">
        <v>0.05</v>
      </c>
      <c r="V193" s="21" t="s">
        <v>431</v>
      </c>
      <c r="W193" s="13"/>
      <c r="X193" s="8"/>
      <c r="Y193" s="20"/>
      <c r="Z193" s="20"/>
      <c r="AA193" s="34" t="s">
        <v>464</v>
      </c>
      <c r="AB193" s="35">
        <v>0.5</v>
      </c>
      <c r="AC193" s="49" t="s">
        <v>588</v>
      </c>
      <c r="AD193" s="11"/>
      <c r="AE193" s="16" t="s">
        <v>452</v>
      </c>
      <c r="AF193" s="135"/>
      <c r="AG193" s="135"/>
      <c r="AH193" s="139"/>
      <c r="AI193" s="135"/>
      <c r="AJ193" s="135"/>
    </row>
    <row r="194" spans="1:36" ht="60" x14ac:dyDescent="0.25">
      <c r="A194" s="15">
        <v>93</v>
      </c>
      <c r="B194" s="16" t="s">
        <v>153</v>
      </c>
      <c r="C194" s="89" t="str">
        <f>VLOOKUP(A194,[1]Sheet1!$A$2:$O$343,15,FALSE)</f>
        <v>4</v>
      </c>
      <c r="D194" s="16" t="s">
        <v>154</v>
      </c>
      <c r="E194" s="16" t="s">
        <v>334</v>
      </c>
      <c r="F194" s="79">
        <f>VLOOKUP(A194,'[2]Parts List '!$A$3:$I$178,5,)</f>
        <v>0.16500000000000001</v>
      </c>
      <c r="G194" s="79">
        <f>VLOOKUP(A194,'[2]Parts List '!$A$3:$I$178,6,FALSE)</f>
        <v>14.984999999999999</v>
      </c>
      <c r="H194" s="79">
        <f>VLOOKUP(A194,'[2]Parts List '!$A$3:$I$178,7,FALSE)</f>
        <v>17.189</v>
      </c>
      <c r="I194" s="79" t="str">
        <f>VLOOKUP(A194,'[2]Parts List '!$A$3:$I$178,8,FALSE)</f>
        <v>R41</v>
      </c>
      <c r="J194" s="79" t="str">
        <f>VLOOKUP(A194,'[2]Parts List '!$A$3:$I$178,9,FALSE)</f>
        <v>B50TF110 CL-D or B50TF109 CL-D or AMS 5713 (FWR)</v>
      </c>
      <c r="K194" s="79"/>
      <c r="L194" s="16" t="s">
        <v>304</v>
      </c>
      <c r="M194" s="17">
        <v>637</v>
      </c>
      <c r="N194" s="16" t="s">
        <v>298</v>
      </c>
      <c r="O194" s="16"/>
      <c r="P194" s="16"/>
      <c r="Q194" s="15">
        <v>30</v>
      </c>
      <c r="R194" s="15">
        <v>30</v>
      </c>
      <c r="S194" s="96">
        <v>465</v>
      </c>
      <c r="T194" s="95">
        <f t="shared" ref="T194:T257" si="3">S194-(S194*U194)</f>
        <v>441.75</v>
      </c>
      <c r="U194" s="14">
        <v>0.05</v>
      </c>
      <c r="V194" s="21" t="s">
        <v>431</v>
      </c>
      <c r="W194" s="13"/>
      <c r="X194" s="8"/>
      <c r="Y194" s="20"/>
      <c r="Z194" s="20"/>
      <c r="AA194" s="34" t="s">
        <v>589</v>
      </c>
      <c r="AB194" s="35">
        <v>0.5</v>
      </c>
      <c r="AC194" s="49" t="s">
        <v>590</v>
      </c>
      <c r="AD194" s="11"/>
      <c r="AE194" s="16" t="s">
        <v>452</v>
      </c>
      <c r="AF194" s="135"/>
      <c r="AG194" s="135"/>
      <c r="AH194" s="139"/>
      <c r="AI194" s="135"/>
      <c r="AJ194" s="135"/>
    </row>
    <row r="195" spans="1:36" x14ac:dyDescent="0.25">
      <c r="A195" s="15">
        <v>94</v>
      </c>
      <c r="B195" s="16" t="s">
        <v>267</v>
      </c>
      <c r="C195" s="89">
        <f>VLOOKUP(A195,[1]Sheet1!$A$2:$O$343,15,FALSE)</f>
        <v>1</v>
      </c>
      <c r="D195" s="16" t="s">
        <v>269</v>
      </c>
      <c r="E195" s="16" t="s">
        <v>335</v>
      </c>
      <c r="F195" s="79">
        <f>VLOOKUP(A195,'[2]Parts List '!$A$3:$I$178,5,)</f>
        <v>0.40600000000000003</v>
      </c>
      <c r="G195" s="79">
        <f>VLOOKUP(A195,'[2]Parts List '!$A$3:$I$178,6,FALSE)</f>
        <v>20.169</v>
      </c>
      <c r="H195" s="79">
        <f>VLOOKUP(A195,'[2]Parts List '!$A$3:$I$178,7,FALSE)</f>
        <v>21.555</v>
      </c>
      <c r="I195" s="79" t="str">
        <f>VLOOKUP(A195,'[2]Parts List '!$A$3:$I$178,8,FALSE)</f>
        <v>I718</v>
      </c>
      <c r="J195" s="79" t="str">
        <f>VLOOKUP(A195,'[2]Parts List '!$A$3:$I$178,9,FALSE)</f>
        <v>B50TF15 CL-D</v>
      </c>
      <c r="K195" s="79"/>
      <c r="L195" s="16" t="s">
        <v>300</v>
      </c>
      <c r="M195" s="17">
        <v>581</v>
      </c>
      <c r="N195" s="16" t="s">
        <v>301</v>
      </c>
      <c r="O195" s="16"/>
      <c r="P195" s="16"/>
      <c r="Q195" s="15">
        <v>70</v>
      </c>
      <c r="R195" s="15">
        <v>70</v>
      </c>
      <c r="S195" s="96">
        <v>315</v>
      </c>
      <c r="T195" s="95">
        <f t="shared" si="3"/>
        <v>299.25</v>
      </c>
      <c r="U195" s="14">
        <v>0.05</v>
      </c>
      <c r="V195" s="21" t="s">
        <v>426</v>
      </c>
      <c r="W195" s="13"/>
      <c r="X195" s="8"/>
      <c r="Y195" s="20"/>
      <c r="Z195" s="20"/>
      <c r="AA195" s="34" t="s">
        <v>511</v>
      </c>
      <c r="AB195" s="35">
        <v>0.5</v>
      </c>
      <c r="AC195" s="49" t="s">
        <v>542</v>
      </c>
      <c r="AD195" s="11"/>
      <c r="AE195" s="16" t="s">
        <v>452</v>
      </c>
      <c r="AF195" s="135"/>
      <c r="AG195" s="135"/>
      <c r="AH195" s="139"/>
      <c r="AI195" s="135"/>
      <c r="AJ195" s="135"/>
    </row>
    <row r="196" spans="1:36" x14ac:dyDescent="0.25">
      <c r="A196" s="15">
        <v>94</v>
      </c>
      <c r="B196" s="16" t="s">
        <v>267</v>
      </c>
      <c r="C196" s="89">
        <f>VLOOKUP(A196,[1]Sheet1!$A$2:$O$343,15,FALSE)</f>
        <v>1</v>
      </c>
      <c r="D196" s="16" t="s">
        <v>269</v>
      </c>
      <c r="E196" s="16" t="s">
        <v>335</v>
      </c>
      <c r="F196" s="79">
        <f>VLOOKUP(A196,'[2]Parts List '!$A$3:$I$178,5,)</f>
        <v>0.40600000000000003</v>
      </c>
      <c r="G196" s="79">
        <f>VLOOKUP(A196,'[2]Parts List '!$A$3:$I$178,6,FALSE)</f>
        <v>20.169</v>
      </c>
      <c r="H196" s="79">
        <f>VLOOKUP(A196,'[2]Parts List '!$A$3:$I$178,7,FALSE)</f>
        <v>21.555</v>
      </c>
      <c r="I196" s="79" t="str">
        <f>VLOOKUP(A196,'[2]Parts List '!$A$3:$I$178,8,FALSE)</f>
        <v>I718</v>
      </c>
      <c r="J196" s="79" t="str">
        <f>VLOOKUP(A196,'[2]Parts List '!$A$3:$I$178,9,FALSE)</f>
        <v>B50TF15 CL-D</v>
      </c>
      <c r="K196" s="79"/>
      <c r="L196" s="16" t="s">
        <v>300</v>
      </c>
      <c r="M196" s="17">
        <v>581</v>
      </c>
      <c r="N196" s="16" t="s">
        <v>298</v>
      </c>
      <c r="O196" s="16"/>
      <c r="P196" s="16"/>
      <c r="Q196" s="15">
        <v>30</v>
      </c>
      <c r="R196" s="15">
        <v>30</v>
      </c>
      <c r="S196" s="96">
        <v>360</v>
      </c>
      <c r="T196" s="95">
        <f t="shared" si="3"/>
        <v>342</v>
      </c>
      <c r="U196" s="14">
        <v>0.05</v>
      </c>
      <c r="V196" s="21" t="s">
        <v>426</v>
      </c>
      <c r="W196" s="13"/>
      <c r="X196" s="8"/>
      <c r="Y196" s="20"/>
      <c r="Z196" s="20"/>
      <c r="AA196" s="34" t="s">
        <v>468</v>
      </c>
      <c r="AB196" s="35">
        <v>0.5</v>
      </c>
      <c r="AC196" s="49" t="s">
        <v>628</v>
      </c>
      <c r="AD196" s="11"/>
      <c r="AE196" s="16" t="s">
        <v>452</v>
      </c>
      <c r="AF196" s="135"/>
      <c r="AG196" s="135"/>
      <c r="AH196" s="139"/>
      <c r="AI196" s="135"/>
      <c r="AJ196" s="135"/>
    </row>
    <row r="197" spans="1:36" x14ac:dyDescent="0.25">
      <c r="A197" s="15">
        <v>95</v>
      </c>
      <c r="B197" s="16" t="s">
        <v>267</v>
      </c>
      <c r="C197" s="89">
        <f>VLOOKUP(A197,[1]Sheet1!$A$2:$O$343,15,FALSE)</f>
        <v>1</v>
      </c>
      <c r="D197" s="16" t="s">
        <v>268</v>
      </c>
      <c r="E197" s="16" t="s">
        <v>335</v>
      </c>
      <c r="F197" s="79">
        <f>VLOOKUP(A197,'[2]Parts List '!$A$3:$I$178,5,)</f>
        <v>0.32100000000000001</v>
      </c>
      <c r="G197" s="79">
        <f>VLOOKUP(A197,'[2]Parts List '!$A$3:$I$178,6,FALSE)</f>
        <v>23.356999999999999</v>
      </c>
      <c r="H197" s="79">
        <f>VLOOKUP(A197,'[2]Parts List '!$A$3:$I$178,7,FALSE)</f>
        <v>26.606999999999999</v>
      </c>
      <c r="I197" s="79" t="str">
        <f>VLOOKUP(A197,'[2]Parts List '!$A$3:$I$178,8,FALSE)</f>
        <v>R41</v>
      </c>
      <c r="J197" s="79" t="str">
        <f>VLOOKUP(A197,'[2]Parts List '!$A$3:$I$178,9,FALSE)</f>
        <v>B50TF110 CL-E</v>
      </c>
      <c r="K197" s="79"/>
      <c r="L197" s="16" t="s">
        <v>330</v>
      </c>
      <c r="M197" s="17">
        <v>1754</v>
      </c>
      <c r="N197" s="16" t="s">
        <v>301</v>
      </c>
      <c r="O197" s="16"/>
      <c r="P197" s="16"/>
      <c r="Q197" s="44">
        <v>40</v>
      </c>
      <c r="R197" s="15">
        <v>60</v>
      </c>
      <c r="S197" s="96">
        <v>826</v>
      </c>
      <c r="T197" s="95">
        <f t="shared" si="3"/>
        <v>784.7</v>
      </c>
      <c r="U197" s="14">
        <v>0.05</v>
      </c>
      <c r="V197" s="21" t="s">
        <v>431</v>
      </c>
      <c r="W197" s="13"/>
      <c r="X197" s="8"/>
      <c r="Y197" s="20"/>
      <c r="Z197" s="20"/>
      <c r="AA197" s="34" t="s">
        <v>511</v>
      </c>
      <c r="AB197" s="35">
        <v>0.5</v>
      </c>
      <c r="AC197" s="49" t="s">
        <v>542</v>
      </c>
      <c r="AD197" s="11"/>
      <c r="AE197" s="16" t="s">
        <v>452</v>
      </c>
      <c r="AF197" s="135"/>
      <c r="AG197" s="135"/>
      <c r="AH197" s="139"/>
      <c r="AI197" s="135"/>
      <c r="AJ197" s="135"/>
    </row>
    <row r="198" spans="1:36" x14ac:dyDescent="0.25">
      <c r="A198" s="15">
        <v>95</v>
      </c>
      <c r="B198" s="16" t="s">
        <v>267</v>
      </c>
      <c r="C198" s="89">
        <f>VLOOKUP(A198,[1]Sheet1!$A$2:$O$343,15,FALSE)</f>
        <v>1</v>
      </c>
      <c r="D198" s="16" t="s">
        <v>268</v>
      </c>
      <c r="E198" s="16" t="s">
        <v>335</v>
      </c>
      <c r="F198" s="79">
        <f>VLOOKUP(A198,'[2]Parts List '!$A$3:$I$178,5,)</f>
        <v>0.32100000000000001</v>
      </c>
      <c r="G198" s="79">
        <f>VLOOKUP(A198,'[2]Parts List '!$A$3:$I$178,6,FALSE)</f>
        <v>23.356999999999999</v>
      </c>
      <c r="H198" s="79">
        <f>VLOOKUP(A198,'[2]Parts List '!$A$3:$I$178,7,FALSE)</f>
        <v>26.606999999999999</v>
      </c>
      <c r="I198" s="79" t="str">
        <f>VLOOKUP(A198,'[2]Parts List '!$A$3:$I$178,8,FALSE)</f>
        <v>R41</v>
      </c>
      <c r="J198" s="79" t="str">
        <f>VLOOKUP(A198,'[2]Parts List '!$A$3:$I$178,9,FALSE)</f>
        <v>B50TF110 CL-E</v>
      </c>
      <c r="K198" s="79"/>
      <c r="L198" s="16" t="s">
        <v>330</v>
      </c>
      <c r="M198" s="17">
        <v>1754</v>
      </c>
      <c r="N198" s="16" t="s">
        <v>298</v>
      </c>
      <c r="O198" s="16"/>
      <c r="P198" s="16"/>
      <c r="Q198" s="44">
        <v>60</v>
      </c>
      <c r="R198" s="15">
        <v>40</v>
      </c>
      <c r="S198" s="96">
        <v>807</v>
      </c>
      <c r="T198" s="95">
        <f t="shared" si="3"/>
        <v>766.65</v>
      </c>
      <c r="U198" s="14">
        <v>0.05</v>
      </c>
      <c r="V198" s="21" t="s">
        <v>431</v>
      </c>
      <c r="W198" s="13"/>
      <c r="X198" s="8"/>
      <c r="Y198" s="20"/>
      <c r="Z198" s="20"/>
      <c r="AA198" s="34" t="s">
        <v>468</v>
      </c>
      <c r="AB198" s="35">
        <v>0.5</v>
      </c>
      <c r="AC198" s="49" t="s">
        <v>629</v>
      </c>
      <c r="AD198" s="11"/>
      <c r="AE198" s="16" t="s">
        <v>452</v>
      </c>
      <c r="AF198" s="135"/>
      <c r="AG198" s="135"/>
      <c r="AH198" s="139"/>
      <c r="AI198" s="135"/>
      <c r="AJ198" s="135"/>
    </row>
    <row r="199" spans="1:36" ht="30" x14ac:dyDescent="0.25">
      <c r="A199" s="15">
        <v>96</v>
      </c>
      <c r="B199" s="16" t="s">
        <v>532</v>
      </c>
      <c r="C199" s="89" t="str">
        <f>VLOOKUP(A199,[1]Sheet1!$A$2:$O$343,15,FALSE)</f>
        <v>1</v>
      </c>
      <c r="D199" s="16" t="s">
        <v>272</v>
      </c>
      <c r="E199" s="16" t="s">
        <v>336</v>
      </c>
      <c r="F199" s="79">
        <f>VLOOKUP(A199,'[2]Parts List '!$A$3:$I$178,5,)</f>
        <v>4.4029999999999996</v>
      </c>
      <c r="G199" s="79">
        <f>VLOOKUP(A199,'[2]Parts List '!$A$3:$I$178,6,FALSE)</f>
        <v>14.629</v>
      </c>
      <c r="H199" s="79">
        <f>VLOOKUP(A199,'[2]Parts List '!$A$3:$I$178,7,FALSE)</f>
        <v>16.942999999999998</v>
      </c>
      <c r="I199" s="79" t="str">
        <f>VLOOKUP(A199,'[2]Parts List '!$A$3:$I$178,8,FALSE)</f>
        <v>I718</v>
      </c>
      <c r="J199" s="79" t="str">
        <f>VLOOKUP(A199,'[2]Parts List '!$A$3:$I$178,9,FALSE)</f>
        <v>B50TF15 CL-D</v>
      </c>
      <c r="K199" s="79"/>
      <c r="L199" s="16" t="s">
        <v>300</v>
      </c>
      <c r="M199" s="17">
        <v>2568</v>
      </c>
      <c r="N199" s="16" t="s">
        <v>301</v>
      </c>
      <c r="O199" s="16"/>
      <c r="P199" s="16"/>
      <c r="Q199" s="15">
        <v>70</v>
      </c>
      <c r="R199" s="15">
        <v>70</v>
      </c>
      <c r="S199" s="96">
        <v>1750</v>
      </c>
      <c r="T199" s="95">
        <f t="shared" si="3"/>
        <v>1662.5</v>
      </c>
      <c r="U199" s="14">
        <v>0.05</v>
      </c>
      <c r="V199" s="21" t="s">
        <v>426</v>
      </c>
      <c r="W199" s="13"/>
      <c r="X199" s="8"/>
      <c r="Y199" s="20"/>
      <c r="Z199" s="20"/>
      <c r="AA199" s="34" t="s">
        <v>468</v>
      </c>
      <c r="AB199" s="35">
        <v>1</v>
      </c>
      <c r="AC199" s="49"/>
      <c r="AD199" s="11"/>
      <c r="AE199" s="16" t="s">
        <v>452</v>
      </c>
      <c r="AF199" s="135"/>
      <c r="AG199" s="135"/>
      <c r="AH199" s="139"/>
      <c r="AI199" s="135"/>
      <c r="AJ199" s="135"/>
    </row>
    <row r="200" spans="1:36" ht="30" x14ac:dyDescent="0.25">
      <c r="A200" s="15">
        <v>96</v>
      </c>
      <c r="B200" s="16" t="s">
        <v>532</v>
      </c>
      <c r="C200" s="89" t="str">
        <f>VLOOKUP(A200,[1]Sheet1!$A$2:$O$343,15,FALSE)</f>
        <v>1</v>
      </c>
      <c r="D200" s="16" t="s">
        <v>272</v>
      </c>
      <c r="E200" s="16" t="s">
        <v>336</v>
      </c>
      <c r="F200" s="79">
        <f>VLOOKUP(A200,'[2]Parts List '!$A$3:$I$178,5,)</f>
        <v>4.4029999999999996</v>
      </c>
      <c r="G200" s="79">
        <f>VLOOKUP(A200,'[2]Parts List '!$A$3:$I$178,6,FALSE)</f>
        <v>14.629</v>
      </c>
      <c r="H200" s="79">
        <f>VLOOKUP(A200,'[2]Parts List '!$A$3:$I$178,7,FALSE)</f>
        <v>16.942999999999998</v>
      </c>
      <c r="I200" s="79" t="str">
        <f>VLOOKUP(A200,'[2]Parts List '!$A$3:$I$178,8,FALSE)</f>
        <v>I718</v>
      </c>
      <c r="J200" s="79" t="str">
        <f>VLOOKUP(A200,'[2]Parts List '!$A$3:$I$178,9,FALSE)</f>
        <v>B50TF15 CL-D</v>
      </c>
      <c r="K200" s="79"/>
      <c r="L200" s="16" t="s">
        <v>300</v>
      </c>
      <c r="M200" s="17">
        <v>2568</v>
      </c>
      <c r="N200" s="16" t="s">
        <v>298</v>
      </c>
      <c r="O200" s="16"/>
      <c r="P200" s="16"/>
      <c r="Q200" s="15">
        <v>30</v>
      </c>
      <c r="R200" s="15">
        <v>30</v>
      </c>
      <c r="S200" s="96">
        <v>1992</v>
      </c>
      <c r="T200" s="95">
        <f t="shared" si="3"/>
        <v>1892.4</v>
      </c>
      <c r="U200" s="14">
        <v>0.05</v>
      </c>
      <c r="V200" s="21" t="s">
        <v>426</v>
      </c>
      <c r="W200" s="13"/>
      <c r="X200" s="8"/>
      <c r="Y200" s="20"/>
      <c r="Z200" s="20"/>
      <c r="AA200" s="34"/>
      <c r="AB200" s="34"/>
      <c r="AC200" s="50"/>
      <c r="AD200" s="11"/>
      <c r="AE200" s="16" t="s">
        <v>452</v>
      </c>
      <c r="AF200" s="135"/>
      <c r="AG200" s="135"/>
      <c r="AH200" s="139"/>
      <c r="AI200" s="135"/>
      <c r="AJ200" s="135"/>
    </row>
    <row r="201" spans="1:36" x14ac:dyDescent="0.25">
      <c r="A201" s="15">
        <v>97</v>
      </c>
      <c r="B201" s="16" t="s">
        <v>86</v>
      </c>
      <c r="C201" s="89" t="str">
        <f>VLOOKUP(A201,[1]Sheet1!$A$2:$O$343,15,FALSE)</f>
        <v>1</v>
      </c>
      <c r="D201" s="16" t="s">
        <v>87</v>
      </c>
      <c r="E201" s="16" t="s">
        <v>337</v>
      </c>
      <c r="F201" s="79">
        <f>VLOOKUP(A201,'[2]Parts List '!$A$3:$I$178,5,)</f>
        <v>0.79500000000000004</v>
      </c>
      <c r="G201" s="79">
        <f>VLOOKUP(A201,'[2]Parts List '!$A$3:$I$178,6,FALSE)</f>
        <v>4.6669</v>
      </c>
      <c r="H201" s="79">
        <f>VLOOKUP(A201,'[2]Parts List '!$A$3:$I$178,7,FALSE)</f>
        <v>5.085</v>
      </c>
      <c r="I201" s="79" t="str">
        <f>VLOOKUP(A201,'[2]Parts List '!$A$3:$I$178,8,FALSE)</f>
        <v>I718</v>
      </c>
      <c r="J201" s="79" t="str">
        <f>VLOOKUP(A201,'[2]Parts List '!$A$3:$I$178,9,FALSE)</f>
        <v>AMS 5663</v>
      </c>
      <c r="K201" s="79"/>
      <c r="L201" s="16" t="s">
        <v>300</v>
      </c>
      <c r="M201" s="17">
        <v>316</v>
      </c>
      <c r="N201" s="16" t="s">
        <v>301</v>
      </c>
      <c r="O201" s="16"/>
      <c r="P201" s="16"/>
      <c r="Q201" s="15">
        <v>80</v>
      </c>
      <c r="R201" s="15">
        <v>80</v>
      </c>
      <c r="S201" s="96">
        <v>109</v>
      </c>
      <c r="T201" s="95">
        <f t="shared" si="3"/>
        <v>103.55</v>
      </c>
      <c r="U201" s="14">
        <v>0.05</v>
      </c>
      <c r="V201" s="21" t="s">
        <v>426</v>
      </c>
      <c r="W201" s="13"/>
      <c r="X201" s="8"/>
      <c r="Y201" s="20"/>
      <c r="Z201" s="20"/>
      <c r="AA201" s="34" t="s">
        <v>481</v>
      </c>
      <c r="AB201" s="35">
        <v>0.5</v>
      </c>
      <c r="AC201" s="49" t="s">
        <v>563</v>
      </c>
      <c r="AD201" s="11"/>
      <c r="AE201" s="16" t="s">
        <v>452</v>
      </c>
      <c r="AF201" s="135"/>
      <c r="AG201" s="135"/>
      <c r="AH201" s="139"/>
      <c r="AI201" s="135"/>
      <c r="AJ201" s="135"/>
    </row>
    <row r="202" spans="1:36" x14ac:dyDescent="0.25">
      <c r="A202" s="15">
        <v>97</v>
      </c>
      <c r="B202" s="16" t="s">
        <v>86</v>
      </c>
      <c r="C202" s="89" t="str">
        <f>VLOOKUP(A202,[1]Sheet1!$A$2:$O$343,15,FALSE)</f>
        <v>1</v>
      </c>
      <c r="D202" s="16" t="s">
        <v>87</v>
      </c>
      <c r="E202" s="16" t="s">
        <v>337</v>
      </c>
      <c r="F202" s="79">
        <f>VLOOKUP(A202,'[2]Parts List '!$A$3:$I$178,5,)</f>
        <v>0.79500000000000004</v>
      </c>
      <c r="G202" s="79">
        <f>VLOOKUP(A202,'[2]Parts List '!$A$3:$I$178,6,FALSE)</f>
        <v>4.6669</v>
      </c>
      <c r="H202" s="79">
        <f>VLOOKUP(A202,'[2]Parts List '!$A$3:$I$178,7,FALSE)</f>
        <v>5.085</v>
      </c>
      <c r="I202" s="79" t="str">
        <f>VLOOKUP(A202,'[2]Parts List '!$A$3:$I$178,8,FALSE)</f>
        <v>I718</v>
      </c>
      <c r="J202" s="79" t="str">
        <f>VLOOKUP(A202,'[2]Parts List '!$A$3:$I$178,9,FALSE)</f>
        <v>AMS 5663</v>
      </c>
      <c r="K202" s="79"/>
      <c r="L202" s="16" t="s">
        <v>300</v>
      </c>
      <c r="M202" s="17">
        <v>316</v>
      </c>
      <c r="N202" s="16" t="s">
        <v>302</v>
      </c>
      <c r="O202" s="122">
        <f>Q202/100</f>
        <v>0.2</v>
      </c>
      <c r="P202" s="122">
        <f>R202/100</f>
        <v>0.2</v>
      </c>
      <c r="Q202" s="15">
        <v>20</v>
      </c>
      <c r="R202" s="15">
        <v>20</v>
      </c>
      <c r="S202" s="96">
        <v>208</v>
      </c>
      <c r="T202" s="95">
        <f t="shared" si="3"/>
        <v>197.6</v>
      </c>
      <c r="U202" s="14">
        <v>0.05</v>
      </c>
      <c r="V202" s="21" t="s">
        <v>426</v>
      </c>
      <c r="W202" s="13"/>
      <c r="X202" s="8"/>
      <c r="Y202" s="20"/>
      <c r="Z202" s="20"/>
      <c r="AA202" s="34" t="s">
        <v>465</v>
      </c>
      <c r="AB202" s="35">
        <v>0.5</v>
      </c>
      <c r="AC202" s="49" t="s">
        <v>542</v>
      </c>
      <c r="AD202" s="11"/>
      <c r="AE202" s="16" t="s">
        <v>452</v>
      </c>
      <c r="AF202" s="135">
        <v>110</v>
      </c>
      <c r="AG202" s="135">
        <f>S202*O202</f>
        <v>41.6</v>
      </c>
      <c r="AH202" s="139">
        <f>AG202*AF202</f>
        <v>4576</v>
      </c>
      <c r="AI202" s="138">
        <f>S202*P202</f>
        <v>41.6</v>
      </c>
      <c r="AJ202" s="138">
        <f>AI202*AF202</f>
        <v>4576</v>
      </c>
    </row>
    <row r="203" spans="1:36" x14ac:dyDescent="0.25">
      <c r="A203" s="44">
        <v>98</v>
      </c>
      <c r="B203" s="31" t="s">
        <v>88</v>
      </c>
      <c r="C203" s="89">
        <f>VLOOKUP(A203,[1]Sheet1!$A$2:$O$343,15,FALSE)</f>
        <v>1</v>
      </c>
      <c r="D203" s="31" t="s">
        <v>89</v>
      </c>
      <c r="E203" s="31" t="s">
        <v>338</v>
      </c>
      <c r="F203" s="87">
        <f>VLOOKUP(A203,'[2]Parts List '!$A$3:$I$178,5,)</f>
        <v>4.5329999999999995</v>
      </c>
      <c r="G203" s="87">
        <f>VLOOKUP(A203,'[2]Parts List '!$A$3:$I$178,6,FALSE)</f>
        <v>20.170999999999999</v>
      </c>
      <c r="H203" s="87">
        <f>VLOOKUP(A203,'[2]Parts List '!$A$3:$I$178,7,FALSE)</f>
        <v>24.907999999999998</v>
      </c>
      <c r="I203" s="87" t="str">
        <f>VLOOKUP(A203,'[2]Parts List '!$A$3:$I$178,8,FALSE)</f>
        <v>I718</v>
      </c>
      <c r="J203" s="87" t="str">
        <f>VLOOKUP(A203,'[2]Parts List '!$A$3:$I$178,9,FALSE)</f>
        <v>B50TF15 CL-E</v>
      </c>
      <c r="K203" s="87" t="s">
        <v>638</v>
      </c>
      <c r="L203" s="31" t="s">
        <v>305</v>
      </c>
      <c r="M203" s="45">
        <v>8200</v>
      </c>
      <c r="N203" s="31" t="s">
        <v>304</v>
      </c>
      <c r="O203" s="31"/>
      <c r="P203" s="31"/>
      <c r="Q203" s="44">
        <v>20</v>
      </c>
      <c r="R203" s="44">
        <v>20</v>
      </c>
      <c r="S203" s="96">
        <v>4450</v>
      </c>
      <c r="T203" s="95">
        <f t="shared" si="3"/>
        <v>4227.5</v>
      </c>
      <c r="U203" s="46">
        <v>0.05</v>
      </c>
      <c r="V203" s="47" t="s">
        <v>426</v>
      </c>
      <c r="W203" s="48"/>
      <c r="X203" s="41"/>
      <c r="Y203" s="41"/>
      <c r="Z203" s="41"/>
      <c r="AA203" s="41" t="s">
        <v>521</v>
      </c>
      <c r="AB203" s="41"/>
      <c r="AC203" s="54"/>
      <c r="AD203" s="11"/>
      <c r="AE203" s="16" t="s">
        <v>452</v>
      </c>
      <c r="AF203" s="135"/>
      <c r="AG203" s="135"/>
      <c r="AH203" s="139"/>
      <c r="AI203" s="135"/>
      <c r="AJ203" s="135"/>
    </row>
    <row r="204" spans="1:36" x14ac:dyDescent="0.25">
      <c r="A204" s="44">
        <v>98</v>
      </c>
      <c r="B204" s="31" t="s">
        <v>88</v>
      </c>
      <c r="C204" s="89">
        <f>VLOOKUP(A204,[1]Sheet1!$A$2:$O$343,15,FALSE)</f>
        <v>1</v>
      </c>
      <c r="D204" s="31" t="s">
        <v>89</v>
      </c>
      <c r="E204" s="31" t="s">
        <v>338</v>
      </c>
      <c r="F204" s="87">
        <f>VLOOKUP(A204,'[2]Parts List '!$A$3:$I$178,5,)</f>
        <v>4.5329999999999995</v>
      </c>
      <c r="G204" s="87">
        <f>VLOOKUP(A204,'[2]Parts List '!$A$3:$I$178,6,FALSE)</f>
        <v>20.170999999999999</v>
      </c>
      <c r="H204" s="87">
        <f>VLOOKUP(A204,'[2]Parts List '!$A$3:$I$178,7,FALSE)</f>
        <v>24.907999999999998</v>
      </c>
      <c r="I204" s="87" t="str">
        <f>VLOOKUP(A204,'[2]Parts List '!$A$3:$I$178,8,FALSE)</f>
        <v>I718</v>
      </c>
      <c r="J204" s="87" t="str">
        <f>VLOOKUP(A204,'[2]Parts List '!$A$3:$I$178,9,FALSE)</f>
        <v>B50TF15 CL-E</v>
      </c>
      <c r="K204" s="87" t="s">
        <v>638</v>
      </c>
      <c r="L204" s="31" t="s">
        <v>305</v>
      </c>
      <c r="M204" s="45">
        <v>8200</v>
      </c>
      <c r="N204" s="31" t="s">
        <v>298</v>
      </c>
      <c r="O204" s="31"/>
      <c r="P204" s="31"/>
      <c r="Q204" s="44">
        <v>50</v>
      </c>
      <c r="R204" s="44">
        <v>50</v>
      </c>
      <c r="S204" s="96">
        <v>4447</v>
      </c>
      <c r="T204" s="95">
        <f t="shared" si="3"/>
        <v>4224.6499999999996</v>
      </c>
      <c r="U204" s="46">
        <v>0.05</v>
      </c>
      <c r="V204" s="47" t="s">
        <v>426</v>
      </c>
      <c r="W204" s="48"/>
      <c r="X204" s="41"/>
      <c r="Y204" s="41"/>
      <c r="Z204" s="41"/>
      <c r="AA204" s="41" t="s">
        <v>521</v>
      </c>
      <c r="AB204" s="41"/>
      <c r="AC204" s="54"/>
      <c r="AD204" s="11"/>
      <c r="AE204" s="16" t="s">
        <v>452</v>
      </c>
      <c r="AF204" s="135"/>
      <c r="AG204" s="135"/>
      <c r="AH204" s="139"/>
      <c r="AI204" s="135"/>
      <c r="AJ204" s="135"/>
    </row>
    <row r="205" spans="1:36" x14ac:dyDescent="0.25">
      <c r="A205" s="44">
        <v>98</v>
      </c>
      <c r="B205" s="31" t="s">
        <v>88</v>
      </c>
      <c r="C205" s="89">
        <f>VLOOKUP(A205,[1]Sheet1!$A$2:$O$343,15,FALSE)</f>
        <v>1</v>
      </c>
      <c r="D205" s="31" t="s">
        <v>89</v>
      </c>
      <c r="E205" s="31" t="s">
        <v>338</v>
      </c>
      <c r="F205" s="87">
        <f>VLOOKUP(A205,'[2]Parts List '!$A$3:$I$178,5,)</f>
        <v>4.5329999999999995</v>
      </c>
      <c r="G205" s="87">
        <f>VLOOKUP(A205,'[2]Parts List '!$A$3:$I$178,6,FALSE)</f>
        <v>20.170999999999999</v>
      </c>
      <c r="H205" s="87">
        <f>VLOOKUP(A205,'[2]Parts List '!$A$3:$I$178,7,FALSE)</f>
        <v>24.907999999999998</v>
      </c>
      <c r="I205" s="87" t="str">
        <f>VLOOKUP(A205,'[2]Parts List '!$A$3:$I$178,8,FALSE)</f>
        <v>I718</v>
      </c>
      <c r="J205" s="87" t="str">
        <f>VLOOKUP(A205,'[2]Parts List '!$A$3:$I$178,9,FALSE)</f>
        <v>B50TF15 CL-E</v>
      </c>
      <c r="K205" s="87" t="s">
        <v>638</v>
      </c>
      <c r="L205" s="31" t="s">
        <v>305</v>
      </c>
      <c r="M205" s="45">
        <v>8200</v>
      </c>
      <c r="N205" s="31" t="s">
        <v>305</v>
      </c>
      <c r="O205" s="31"/>
      <c r="P205" s="31"/>
      <c r="Q205" s="44">
        <v>30</v>
      </c>
      <c r="R205" s="44">
        <v>30</v>
      </c>
      <c r="S205" s="96">
        <v>4466</v>
      </c>
      <c r="T205" s="95">
        <f t="shared" si="3"/>
        <v>4242.7</v>
      </c>
      <c r="U205" s="46">
        <v>0.05</v>
      </c>
      <c r="V205" s="47" t="s">
        <v>426</v>
      </c>
      <c r="W205" s="48"/>
      <c r="X205" s="41"/>
      <c r="Y205" s="41"/>
      <c r="Z205" s="41"/>
      <c r="AA205" s="41" t="s">
        <v>521</v>
      </c>
      <c r="AB205" s="41"/>
      <c r="AC205" s="54"/>
      <c r="AD205" s="11"/>
      <c r="AE205" s="16" t="s">
        <v>452</v>
      </c>
      <c r="AF205" s="135"/>
      <c r="AG205" s="135"/>
      <c r="AH205" s="139"/>
      <c r="AI205" s="135"/>
      <c r="AJ205" s="135"/>
    </row>
    <row r="206" spans="1:36" ht="30" x14ac:dyDescent="0.25">
      <c r="A206" s="15">
        <v>99</v>
      </c>
      <c r="B206" s="16" t="s">
        <v>92</v>
      </c>
      <c r="C206" s="89">
        <f>VLOOKUP(A206,[1]Sheet1!$A$2:$O$343,15,FALSE)</f>
        <v>1</v>
      </c>
      <c r="D206" s="16" t="s">
        <v>93</v>
      </c>
      <c r="E206" s="16" t="s">
        <v>339</v>
      </c>
      <c r="F206" s="79">
        <f>VLOOKUP(A206,'[2]Parts List '!$A$3:$I$178,5,)</f>
        <v>3.8989999999999996</v>
      </c>
      <c r="G206" s="79">
        <f>VLOOKUP(A206,'[2]Parts List '!$A$3:$I$178,6,FALSE)</f>
        <v>17.045000000000002</v>
      </c>
      <c r="H206" s="79">
        <f>VLOOKUP(A206,'[2]Parts List '!$A$3:$I$178,7,FALSE)</f>
        <v>20.942</v>
      </c>
      <c r="I206" s="79" t="str">
        <f>VLOOKUP(A206,'[2]Parts List '!$A$3:$I$178,8,FALSE)</f>
        <v>I783</v>
      </c>
      <c r="J206" s="79" t="str">
        <f>VLOOKUP(A206,'[2]Parts List '!$A$3:$I$178,9,FALSE)</f>
        <v>AMS 5940</v>
      </c>
      <c r="K206" s="79"/>
      <c r="L206" s="16" t="s">
        <v>340</v>
      </c>
      <c r="M206" s="17">
        <v>12836</v>
      </c>
      <c r="N206" s="16" t="s">
        <v>301</v>
      </c>
      <c r="O206" s="16"/>
      <c r="P206" s="16"/>
      <c r="Q206" s="15">
        <v>50</v>
      </c>
      <c r="R206" s="15">
        <v>50</v>
      </c>
      <c r="S206" s="96">
        <v>6068</v>
      </c>
      <c r="T206" s="95">
        <f t="shared" si="3"/>
        <v>5764.6</v>
      </c>
      <c r="U206" s="14">
        <v>0.05</v>
      </c>
      <c r="V206" s="21" t="s">
        <v>432</v>
      </c>
      <c r="W206" s="13"/>
      <c r="X206" s="8"/>
      <c r="Y206" s="20"/>
      <c r="Z206" s="20"/>
      <c r="AA206" s="34" t="s">
        <v>459</v>
      </c>
      <c r="AB206" s="35">
        <v>0.5</v>
      </c>
      <c r="AC206" s="49" t="s">
        <v>541</v>
      </c>
      <c r="AD206" s="11"/>
      <c r="AE206" s="16" t="s">
        <v>452</v>
      </c>
      <c r="AF206" s="135"/>
      <c r="AG206" s="135"/>
      <c r="AH206" s="139"/>
      <c r="AI206" s="135"/>
      <c r="AJ206" s="135"/>
    </row>
    <row r="207" spans="1:36" ht="30" x14ac:dyDescent="0.25">
      <c r="A207" s="15">
        <v>99</v>
      </c>
      <c r="B207" s="16" t="s">
        <v>92</v>
      </c>
      <c r="C207" s="89">
        <f>VLOOKUP(A207,[1]Sheet1!$A$2:$O$343,15,FALSE)</f>
        <v>1</v>
      </c>
      <c r="D207" s="16" t="s">
        <v>93</v>
      </c>
      <c r="E207" s="16" t="s">
        <v>339</v>
      </c>
      <c r="F207" s="79">
        <f>VLOOKUP(A207,'[2]Parts List '!$A$3:$I$178,5,)</f>
        <v>3.8989999999999996</v>
      </c>
      <c r="G207" s="79">
        <f>VLOOKUP(A207,'[2]Parts List '!$A$3:$I$178,6,FALSE)</f>
        <v>17.045000000000002</v>
      </c>
      <c r="H207" s="79">
        <f>VLOOKUP(A207,'[2]Parts List '!$A$3:$I$178,7,FALSE)</f>
        <v>20.942</v>
      </c>
      <c r="I207" s="79" t="str">
        <f>VLOOKUP(A207,'[2]Parts List '!$A$3:$I$178,8,FALSE)</f>
        <v>I783</v>
      </c>
      <c r="J207" s="79" t="str">
        <f>VLOOKUP(A207,'[2]Parts List '!$A$3:$I$178,9,FALSE)</f>
        <v>AMS 5940</v>
      </c>
      <c r="K207" s="79"/>
      <c r="L207" s="16" t="s">
        <v>340</v>
      </c>
      <c r="M207" s="17">
        <v>12836</v>
      </c>
      <c r="N207" s="16" t="s">
        <v>298</v>
      </c>
      <c r="O207" s="16"/>
      <c r="P207" s="16"/>
      <c r="Q207" s="15">
        <v>50</v>
      </c>
      <c r="R207" s="15">
        <v>50</v>
      </c>
      <c r="S207" s="96">
        <v>6003</v>
      </c>
      <c r="T207" s="95">
        <f t="shared" si="3"/>
        <v>5702.85</v>
      </c>
      <c r="U207" s="14">
        <v>0.05</v>
      </c>
      <c r="V207" s="21" t="s">
        <v>432</v>
      </c>
      <c r="W207" s="13"/>
      <c r="X207" s="8"/>
      <c r="Y207" s="20"/>
      <c r="Z207" s="20"/>
      <c r="AA207" s="34" t="s">
        <v>472</v>
      </c>
      <c r="AB207" s="35">
        <v>0.5</v>
      </c>
      <c r="AC207" s="49" t="s">
        <v>542</v>
      </c>
      <c r="AD207" s="11"/>
      <c r="AE207" s="16" t="s">
        <v>452</v>
      </c>
      <c r="AF207" s="135"/>
      <c r="AG207" s="135"/>
      <c r="AH207" s="139"/>
      <c r="AI207" s="135"/>
      <c r="AJ207" s="135"/>
    </row>
    <row r="208" spans="1:36" ht="30" x14ac:dyDescent="0.25">
      <c r="A208" s="15">
        <v>99</v>
      </c>
      <c r="B208" s="16" t="s">
        <v>92</v>
      </c>
      <c r="C208" s="89">
        <f>VLOOKUP(A208,[1]Sheet1!$A$2:$O$343,15,FALSE)</f>
        <v>1</v>
      </c>
      <c r="D208" s="16" t="s">
        <v>93</v>
      </c>
      <c r="E208" s="16" t="s">
        <v>339</v>
      </c>
      <c r="F208" s="79">
        <f>VLOOKUP(A208,'[2]Parts List '!$A$3:$I$178,5,)</f>
        <v>3.8989999999999996</v>
      </c>
      <c r="G208" s="79">
        <f>VLOOKUP(A208,'[2]Parts List '!$A$3:$I$178,6,FALSE)</f>
        <v>17.045000000000002</v>
      </c>
      <c r="H208" s="79">
        <f>VLOOKUP(A208,'[2]Parts List '!$A$3:$I$178,7,FALSE)</f>
        <v>20.942</v>
      </c>
      <c r="I208" s="79" t="str">
        <f>VLOOKUP(A208,'[2]Parts List '!$A$3:$I$178,8,FALSE)</f>
        <v>I783</v>
      </c>
      <c r="J208" s="79" t="str">
        <f>VLOOKUP(A208,'[2]Parts List '!$A$3:$I$178,9,FALSE)</f>
        <v>AMS 5940</v>
      </c>
      <c r="K208" s="79"/>
      <c r="L208" s="16" t="s">
        <v>340</v>
      </c>
      <c r="M208" s="17">
        <v>12836</v>
      </c>
      <c r="N208" s="16" t="s">
        <v>305</v>
      </c>
      <c r="O208" s="16"/>
      <c r="P208" s="16"/>
      <c r="Q208" s="15" t="s">
        <v>654</v>
      </c>
      <c r="R208" s="15" t="s">
        <v>567</v>
      </c>
      <c r="S208" s="96" t="s">
        <v>567</v>
      </c>
      <c r="T208" s="95" t="s">
        <v>567</v>
      </c>
      <c r="U208" s="14">
        <v>0.05</v>
      </c>
      <c r="V208" s="21" t="s">
        <v>432</v>
      </c>
      <c r="W208" s="13"/>
      <c r="X208" s="8"/>
      <c r="Y208" s="20"/>
      <c r="Z208" s="20"/>
      <c r="AA208" s="34"/>
      <c r="AB208" s="35" t="s">
        <v>567</v>
      </c>
      <c r="AC208" s="49"/>
      <c r="AD208" s="11"/>
      <c r="AE208" s="16" t="s">
        <v>452</v>
      </c>
      <c r="AF208" s="135"/>
      <c r="AG208" s="135"/>
      <c r="AH208" s="139"/>
      <c r="AI208" s="135"/>
      <c r="AJ208" s="135"/>
    </row>
    <row r="209" spans="1:36" ht="30" x14ac:dyDescent="0.25">
      <c r="A209" s="15">
        <v>100</v>
      </c>
      <c r="B209" s="16" t="s">
        <v>92</v>
      </c>
      <c r="C209" s="89">
        <f>VLOOKUP(A209,[1]Sheet1!$A$2:$O$343,15,FALSE)</f>
        <v>1</v>
      </c>
      <c r="D209" s="16" t="s">
        <v>94</v>
      </c>
      <c r="E209" s="16" t="s">
        <v>339</v>
      </c>
      <c r="F209" s="79">
        <f>VLOOKUP(A209,'[2]Parts List '!$A$3:$I$178,5,)</f>
        <v>1.7582</v>
      </c>
      <c r="G209" s="79">
        <f>VLOOKUP(A209,'[2]Parts List '!$A$3:$I$178,6,FALSE)</f>
        <v>20.599600000000002</v>
      </c>
      <c r="H209" s="79">
        <f>VLOOKUP(A209,'[2]Parts List '!$A$3:$I$178,7,FALSE)</f>
        <v>24.907999999999998</v>
      </c>
      <c r="I209" s="79" t="str">
        <f>VLOOKUP(A209,'[2]Parts List '!$A$3:$I$178,8,FALSE)</f>
        <v>I718</v>
      </c>
      <c r="J209" s="79" t="str">
        <f>VLOOKUP(A209,'[2]Parts List '!$A$3:$I$178,9,FALSE)</f>
        <v>B50TF15 CL-D</v>
      </c>
      <c r="K209" s="79"/>
      <c r="L209" s="16" t="s">
        <v>305</v>
      </c>
      <c r="M209" s="17">
        <v>4250</v>
      </c>
      <c r="N209" s="16" t="s">
        <v>301</v>
      </c>
      <c r="O209" s="16"/>
      <c r="P209" s="16"/>
      <c r="Q209" s="15">
        <v>50</v>
      </c>
      <c r="R209" s="15">
        <v>50</v>
      </c>
      <c r="S209" s="96">
        <v>1817</v>
      </c>
      <c r="T209" s="95">
        <f>S209-(S209*U209)</f>
        <v>1726.15</v>
      </c>
      <c r="U209" s="14">
        <v>0.05</v>
      </c>
      <c r="V209" s="21" t="s">
        <v>426</v>
      </c>
      <c r="W209" s="13"/>
      <c r="X209" s="8"/>
      <c r="Y209" s="20"/>
      <c r="Z209" s="20"/>
      <c r="AA209" s="34" t="s">
        <v>459</v>
      </c>
      <c r="AB209" s="35">
        <v>0.5</v>
      </c>
      <c r="AC209" s="49" t="s">
        <v>542</v>
      </c>
      <c r="AD209" s="11"/>
      <c r="AE209" s="16" t="s">
        <v>452</v>
      </c>
      <c r="AF209" s="135"/>
      <c r="AG209" s="135"/>
      <c r="AH209" s="139"/>
      <c r="AI209" s="135"/>
      <c r="AJ209" s="135"/>
    </row>
    <row r="210" spans="1:36" ht="30" x14ac:dyDescent="0.25">
      <c r="A210" s="15">
        <v>100</v>
      </c>
      <c r="B210" s="16" t="s">
        <v>92</v>
      </c>
      <c r="C210" s="89">
        <f>VLOOKUP(A210,[1]Sheet1!$A$2:$O$343,15,FALSE)</f>
        <v>1</v>
      </c>
      <c r="D210" s="16" t="s">
        <v>94</v>
      </c>
      <c r="E210" s="16" t="s">
        <v>339</v>
      </c>
      <c r="F210" s="79">
        <f>VLOOKUP(A210,'[2]Parts List '!$A$3:$I$178,5,)</f>
        <v>1.7582</v>
      </c>
      <c r="G210" s="79">
        <f>VLOOKUP(A210,'[2]Parts List '!$A$3:$I$178,6,FALSE)</f>
        <v>20.599600000000002</v>
      </c>
      <c r="H210" s="79">
        <f>VLOOKUP(A210,'[2]Parts List '!$A$3:$I$178,7,FALSE)</f>
        <v>24.907999999999998</v>
      </c>
      <c r="I210" s="79" t="str">
        <f>VLOOKUP(A210,'[2]Parts List '!$A$3:$I$178,8,FALSE)</f>
        <v>I718</v>
      </c>
      <c r="J210" s="79" t="str">
        <f>VLOOKUP(A210,'[2]Parts List '!$A$3:$I$178,9,FALSE)</f>
        <v>B50TF15 CL-D</v>
      </c>
      <c r="K210" s="79"/>
      <c r="L210" s="16" t="s">
        <v>305</v>
      </c>
      <c r="M210" s="17">
        <v>4250</v>
      </c>
      <c r="N210" s="16" t="s">
        <v>298</v>
      </c>
      <c r="O210" s="16"/>
      <c r="P210" s="16"/>
      <c r="Q210" s="15">
        <v>40</v>
      </c>
      <c r="R210" s="15">
        <v>40</v>
      </c>
      <c r="S210" s="96">
        <v>2006</v>
      </c>
      <c r="T210" s="95">
        <f>S210-(S210*U210)</f>
        <v>1905.7</v>
      </c>
      <c r="U210" s="14">
        <v>0.05</v>
      </c>
      <c r="V210" s="21" t="s">
        <v>426</v>
      </c>
      <c r="W210" s="13"/>
      <c r="X210" s="8"/>
      <c r="Y210" s="20"/>
      <c r="Z210" s="20"/>
      <c r="AA210" s="34" t="s">
        <v>472</v>
      </c>
      <c r="AB210" s="35">
        <v>0.5</v>
      </c>
      <c r="AC210" s="49" t="s">
        <v>568</v>
      </c>
      <c r="AD210" s="11"/>
      <c r="AE210" s="16" t="s">
        <v>452</v>
      </c>
      <c r="AF210" s="135"/>
      <c r="AG210" s="135"/>
      <c r="AH210" s="139"/>
      <c r="AI210" s="135"/>
      <c r="AJ210" s="135"/>
    </row>
    <row r="211" spans="1:36" s="30" customFormat="1" ht="30" x14ac:dyDescent="0.25">
      <c r="A211" s="15">
        <v>100</v>
      </c>
      <c r="B211" s="16" t="s">
        <v>92</v>
      </c>
      <c r="C211" s="89">
        <f>VLOOKUP(A211,[1]Sheet1!$A$2:$O$343,15,FALSE)</f>
        <v>1</v>
      </c>
      <c r="D211" s="16" t="s">
        <v>94</v>
      </c>
      <c r="E211" s="16" t="s">
        <v>339</v>
      </c>
      <c r="F211" s="79">
        <f>VLOOKUP(A211,'[2]Parts List '!$A$3:$I$178,5,)</f>
        <v>1.7582</v>
      </c>
      <c r="G211" s="79">
        <f>VLOOKUP(A211,'[2]Parts List '!$A$3:$I$178,6,FALSE)</f>
        <v>20.599600000000002</v>
      </c>
      <c r="H211" s="79">
        <f>VLOOKUP(A211,'[2]Parts List '!$A$3:$I$178,7,FALSE)</f>
        <v>24.907999999999998</v>
      </c>
      <c r="I211" s="79" t="str">
        <f>VLOOKUP(A211,'[2]Parts List '!$A$3:$I$178,8,FALSE)</f>
        <v>I718</v>
      </c>
      <c r="J211" s="79" t="str">
        <f>VLOOKUP(A211,'[2]Parts List '!$A$3:$I$178,9,FALSE)</f>
        <v>B50TF15 CL-D</v>
      </c>
      <c r="K211" s="79"/>
      <c r="L211" s="16" t="s">
        <v>305</v>
      </c>
      <c r="M211" s="17"/>
      <c r="N211" s="16" t="s">
        <v>305</v>
      </c>
      <c r="O211" s="16"/>
      <c r="P211" s="16"/>
      <c r="Q211" s="15">
        <v>10</v>
      </c>
      <c r="R211" s="15">
        <v>10</v>
      </c>
      <c r="S211" s="96"/>
      <c r="T211" s="95"/>
      <c r="U211" s="14"/>
      <c r="V211" s="21"/>
      <c r="W211" s="13"/>
      <c r="X211" s="8"/>
      <c r="Y211" s="20"/>
      <c r="Z211" s="20"/>
      <c r="AA211" s="34"/>
      <c r="AB211" s="35"/>
      <c r="AC211" s="49"/>
      <c r="AD211" s="11"/>
      <c r="AE211" s="16" t="s">
        <v>452</v>
      </c>
      <c r="AF211" s="135"/>
      <c r="AG211" s="135"/>
      <c r="AH211" s="139"/>
      <c r="AI211" s="135"/>
      <c r="AJ211" s="135"/>
    </row>
    <row r="212" spans="1:36" x14ac:dyDescent="0.25">
      <c r="A212" s="15">
        <v>101</v>
      </c>
      <c r="B212" s="16" t="s">
        <v>270</v>
      </c>
      <c r="C212" s="89">
        <f>VLOOKUP(A212,[1]Sheet1!$A$2:$O$343,15,FALSE)</f>
        <v>1</v>
      </c>
      <c r="D212" s="16" t="s">
        <v>271</v>
      </c>
      <c r="E212" s="16" t="s">
        <v>370</v>
      </c>
      <c r="F212" s="79">
        <f>VLOOKUP(A212,'[2]Parts List '!$A$3:$I$178,5,)</f>
        <v>0.11</v>
      </c>
      <c r="G212" s="79">
        <f>VLOOKUP(A212,'[2]Parts List '!$A$3:$I$178,6,FALSE)</f>
        <v>24.083000000000002</v>
      </c>
      <c r="H212" s="79">
        <f>VLOOKUP(A212,'[2]Parts List '!$A$3:$I$178,7,FALSE)</f>
        <v>26.606999999999999</v>
      </c>
      <c r="I212" s="79" t="str">
        <f>VLOOKUP(A212,'[2]Parts List '!$A$3:$I$178,8,FALSE)</f>
        <v>R41</v>
      </c>
      <c r="J212" s="79" t="str">
        <f>VLOOKUP(A212,'[2]Parts List '!$A$3:$I$178,9,FALSE)</f>
        <v>B50TF110 CL-F</v>
      </c>
      <c r="K212" s="79"/>
      <c r="L212" s="16" t="s">
        <v>304</v>
      </c>
      <c r="M212" s="17">
        <v>840</v>
      </c>
      <c r="N212" s="16" t="s">
        <v>301</v>
      </c>
      <c r="O212" s="16"/>
      <c r="P212" s="16"/>
      <c r="Q212" s="44">
        <v>40</v>
      </c>
      <c r="R212" s="15">
        <v>50</v>
      </c>
      <c r="S212" s="96">
        <v>509</v>
      </c>
      <c r="T212" s="95">
        <f t="shared" ref="T212:T243" si="4">S212-(S212*U212)</f>
        <v>483.55</v>
      </c>
      <c r="U212" s="14">
        <v>0.05</v>
      </c>
      <c r="V212" s="21" t="s">
        <v>431</v>
      </c>
      <c r="W212" s="13"/>
      <c r="X212" s="8"/>
      <c r="Y212" s="20"/>
      <c r="Z212" s="20"/>
      <c r="AA212" s="63" t="s">
        <v>472</v>
      </c>
      <c r="AB212" s="91">
        <v>0.5</v>
      </c>
      <c r="AC212" s="91" t="s">
        <v>542</v>
      </c>
      <c r="AD212" s="11"/>
      <c r="AE212" s="16" t="s">
        <v>452</v>
      </c>
      <c r="AF212" s="135"/>
      <c r="AG212" s="135"/>
      <c r="AH212" s="139"/>
      <c r="AI212" s="135"/>
      <c r="AJ212" s="135"/>
    </row>
    <row r="213" spans="1:36" x14ac:dyDescent="0.25">
      <c r="A213" s="15">
        <v>101</v>
      </c>
      <c r="B213" s="16" t="s">
        <v>270</v>
      </c>
      <c r="C213" s="89">
        <f>VLOOKUP(A213,[1]Sheet1!$A$2:$O$343,15,FALSE)</f>
        <v>1</v>
      </c>
      <c r="D213" s="16" t="s">
        <v>271</v>
      </c>
      <c r="E213" s="16" t="s">
        <v>370</v>
      </c>
      <c r="F213" s="79">
        <f>VLOOKUP(A213,'[2]Parts List '!$A$3:$I$178,5,)</f>
        <v>0.11</v>
      </c>
      <c r="G213" s="79">
        <f>VLOOKUP(A213,'[2]Parts List '!$A$3:$I$178,6,FALSE)</f>
        <v>24.083000000000002</v>
      </c>
      <c r="H213" s="79">
        <f>VLOOKUP(A213,'[2]Parts List '!$A$3:$I$178,7,FALSE)</f>
        <v>26.606999999999999</v>
      </c>
      <c r="I213" s="79" t="str">
        <f>VLOOKUP(A213,'[2]Parts List '!$A$3:$I$178,8,FALSE)</f>
        <v>R41</v>
      </c>
      <c r="J213" s="79" t="str">
        <f>VLOOKUP(A213,'[2]Parts List '!$A$3:$I$178,9,FALSE)</f>
        <v>B50TF110 CL-F</v>
      </c>
      <c r="K213" s="79"/>
      <c r="L213" s="16" t="s">
        <v>304</v>
      </c>
      <c r="M213" s="17">
        <v>840</v>
      </c>
      <c r="N213" s="16" t="s">
        <v>298</v>
      </c>
      <c r="O213" s="16"/>
      <c r="P213" s="16"/>
      <c r="Q213" s="44">
        <v>60</v>
      </c>
      <c r="R213" s="15">
        <v>50</v>
      </c>
      <c r="S213" s="96">
        <v>495</v>
      </c>
      <c r="T213" s="95">
        <f t="shared" si="4"/>
        <v>470.25</v>
      </c>
      <c r="U213" s="14">
        <v>0.05</v>
      </c>
      <c r="V213" s="21" t="s">
        <v>431</v>
      </c>
      <c r="W213" s="13"/>
      <c r="X213" s="8"/>
      <c r="Y213" s="20"/>
      <c r="Z213" s="20"/>
      <c r="AA213" s="34" t="s">
        <v>464</v>
      </c>
      <c r="AB213" s="35">
        <v>0.5</v>
      </c>
      <c r="AC213" s="49" t="s">
        <v>541</v>
      </c>
      <c r="AD213" s="11"/>
      <c r="AE213" s="16" t="s">
        <v>452</v>
      </c>
      <c r="AF213" s="135"/>
      <c r="AG213" s="135"/>
      <c r="AH213" s="139"/>
      <c r="AI213" s="135"/>
      <c r="AJ213" s="135"/>
    </row>
    <row r="214" spans="1:36" x14ac:dyDescent="0.25">
      <c r="A214" s="15">
        <v>102</v>
      </c>
      <c r="B214" s="16" t="s">
        <v>26</v>
      </c>
      <c r="C214" s="89">
        <f>VLOOKUP(A214,[1]Sheet1!$A$2:$O$343,15,FALSE)</f>
        <v>1</v>
      </c>
      <c r="D214" s="16" t="s">
        <v>27</v>
      </c>
      <c r="E214" s="16" t="s">
        <v>371</v>
      </c>
      <c r="F214" s="79">
        <f>VLOOKUP(A214,'[2]Parts List '!$A$3:$I$178,5,)</f>
        <v>2.218</v>
      </c>
      <c r="G214" s="79">
        <f>VLOOKUP(A214,'[2]Parts List '!$A$3:$I$178,6,FALSE)</f>
        <v>6.7439999999999998</v>
      </c>
      <c r="H214" s="79">
        <f>VLOOKUP(A214,'[2]Parts List '!$A$3:$I$178,7,FALSE)</f>
        <v>11.196</v>
      </c>
      <c r="I214" s="79" t="str">
        <f>VLOOKUP(A214,'[2]Parts List '!$A$3:$I$178,8,FALSE)</f>
        <v>15-5PH</v>
      </c>
      <c r="J214" s="79" t="str">
        <f>VLOOKUP(A214,'[2]Parts List '!$A$3:$I$178,9,FALSE)</f>
        <v>AMS 5659</v>
      </c>
      <c r="K214" s="79"/>
      <c r="L214" s="16" t="s">
        <v>313</v>
      </c>
      <c r="M214" s="17">
        <v>948</v>
      </c>
      <c r="N214" s="16" t="s">
        <v>301</v>
      </c>
      <c r="O214" s="16"/>
      <c r="P214" s="16"/>
      <c r="Q214" s="44">
        <v>60</v>
      </c>
      <c r="R214" s="15">
        <v>70</v>
      </c>
      <c r="S214" s="96">
        <v>490</v>
      </c>
      <c r="T214" s="95">
        <f t="shared" si="4"/>
        <v>465.5</v>
      </c>
      <c r="U214" s="14">
        <v>0.05</v>
      </c>
      <c r="V214" s="21" t="s">
        <v>437</v>
      </c>
      <c r="W214" s="13"/>
      <c r="X214" s="8"/>
      <c r="Y214" s="20"/>
      <c r="Z214" s="20"/>
      <c r="AA214" s="34" t="s">
        <v>463</v>
      </c>
      <c r="AB214" s="35">
        <v>0.7</v>
      </c>
      <c r="AC214" s="49" t="s">
        <v>548</v>
      </c>
      <c r="AD214" s="11"/>
      <c r="AE214" s="16" t="s">
        <v>452</v>
      </c>
      <c r="AF214" s="135"/>
      <c r="AG214" s="135"/>
      <c r="AH214" s="139"/>
      <c r="AI214" s="135"/>
      <c r="AJ214" s="135"/>
    </row>
    <row r="215" spans="1:36" ht="30" x14ac:dyDescent="0.25">
      <c r="A215" s="118">
        <v>30</v>
      </c>
      <c r="B215" s="119" t="s">
        <v>512</v>
      </c>
      <c r="C215" s="120">
        <f>VLOOKUP(A215,[1]Sheet1!$A$2:$O$343,15,FALSE)</f>
        <v>1</v>
      </c>
      <c r="D215" s="119" t="s">
        <v>296</v>
      </c>
      <c r="E215" s="119" t="s">
        <v>351</v>
      </c>
      <c r="F215" s="79">
        <f>VLOOKUP(A215,'[2]Parts List '!$A$3:$I$178,5,)</f>
        <v>0.51</v>
      </c>
      <c r="G215" s="79">
        <f>VLOOKUP(A215,'[2]Parts List '!$A$3:$I$178,6,FALSE)</f>
        <v>20.853000000000002</v>
      </c>
      <c r="H215" s="79">
        <f>VLOOKUP(A215,'[2]Parts List '!$A$3:$I$178,7,FALSE)</f>
        <v>21.863</v>
      </c>
      <c r="I215" s="121" t="str">
        <f>VLOOKUP(A215,'[2]Parts List '!$A$3:$I$178,8,FALSE)</f>
        <v>Ti 6-4</v>
      </c>
      <c r="J215" s="79" t="str">
        <f>VLOOKUP(A215,'[2]Parts List '!$A$3:$I$178,9,FALSE)</f>
        <v>AMS 4911 or AMS 4928</v>
      </c>
      <c r="K215" s="79"/>
      <c r="L215" s="16" t="s">
        <v>300</v>
      </c>
      <c r="M215" s="17">
        <v>314.86</v>
      </c>
      <c r="N215" s="119" t="s">
        <v>302</v>
      </c>
      <c r="O215" s="122">
        <f>Q215/100</f>
        <v>0.4</v>
      </c>
      <c r="P215" s="122">
        <f>R215/100</f>
        <v>0.4</v>
      </c>
      <c r="Q215" s="15">
        <v>40</v>
      </c>
      <c r="R215" s="118">
        <v>40</v>
      </c>
      <c r="S215" s="123">
        <v>214</v>
      </c>
      <c r="T215" s="124">
        <f t="shared" si="4"/>
        <v>203.3</v>
      </c>
      <c r="U215" s="125">
        <v>0.05</v>
      </c>
      <c r="V215" s="126" t="s">
        <v>435</v>
      </c>
      <c r="W215" s="127"/>
      <c r="X215" s="128"/>
      <c r="Y215" s="129"/>
      <c r="Z215" s="129"/>
      <c r="AA215" s="130" t="s">
        <v>295</v>
      </c>
      <c r="AB215" s="35">
        <v>0.5</v>
      </c>
      <c r="AC215" s="49" t="s">
        <v>542</v>
      </c>
      <c r="AD215" s="11"/>
      <c r="AE215" s="16" t="s">
        <v>453</v>
      </c>
      <c r="AF215" s="135">
        <v>40</v>
      </c>
      <c r="AG215" s="135">
        <f>S215*O215</f>
        <v>85.600000000000009</v>
      </c>
      <c r="AH215" s="139">
        <f>AG215*AF215</f>
        <v>3424.0000000000005</v>
      </c>
      <c r="AI215" s="138">
        <f>S215*P215</f>
        <v>85.600000000000009</v>
      </c>
      <c r="AJ215" s="138">
        <f>AI215*AF215</f>
        <v>3424.0000000000005</v>
      </c>
    </row>
    <row r="216" spans="1:36" x14ac:dyDescent="0.25">
      <c r="A216" s="15">
        <v>103</v>
      </c>
      <c r="B216" s="16" t="s">
        <v>28</v>
      </c>
      <c r="C216" s="89">
        <f>VLOOKUP(A216,[1]Sheet1!$A$2:$O$343,15,FALSE)</f>
        <v>1</v>
      </c>
      <c r="D216" s="16" t="s">
        <v>29</v>
      </c>
      <c r="E216" s="16" t="s">
        <v>372</v>
      </c>
      <c r="F216" s="79">
        <f>VLOOKUP(A216,'[2]Parts List '!$A$3:$I$178,5,)</f>
        <v>1.345</v>
      </c>
      <c r="G216" s="79">
        <f>VLOOKUP(A216,'[2]Parts List '!$A$3:$I$178,6,FALSE)</f>
        <v>6.24</v>
      </c>
      <c r="H216" s="79">
        <f>VLOOKUP(A216,'[2]Parts List '!$A$3:$I$178,7,FALSE)</f>
        <v>11.01</v>
      </c>
      <c r="I216" s="79" t="str">
        <f>VLOOKUP(A216,'[2]Parts List '!$A$3:$I$178,8,FALSE)</f>
        <v>I718</v>
      </c>
      <c r="J216" s="79" t="str">
        <f>VLOOKUP(A216,'[2]Parts List '!$A$3:$I$178,9,FALSE)</f>
        <v>B50TF15 CL-E</v>
      </c>
      <c r="K216" s="79"/>
      <c r="L216" s="16" t="s">
        <v>304</v>
      </c>
      <c r="M216" s="17">
        <v>986</v>
      </c>
      <c r="N216" s="16" t="s">
        <v>301</v>
      </c>
      <c r="O216" s="16"/>
      <c r="P216" s="16"/>
      <c r="Q216" s="15">
        <v>70</v>
      </c>
      <c r="R216" s="15">
        <v>70</v>
      </c>
      <c r="S216" s="96">
        <v>660</v>
      </c>
      <c r="T216" s="95">
        <f t="shared" si="4"/>
        <v>627</v>
      </c>
      <c r="U216" s="14">
        <v>0.05</v>
      </c>
      <c r="V216" s="21" t="s">
        <v>426</v>
      </c>
      <c r="W216" s="13"/>
      <c r="X216" s="8"/>
      <c r="Y216" s="20"/>
      <c r="Z216" s="20"/>
      <c r="AA216" s="34" t="s">
        <v>463</v>
      </c>
      <c r="AB216" s="35">
        <v>1</v>
      </c>
      <c r="AC216" s="49" t="s">
        <v>548</v>
      </c>
      <c r="AD216" s="11"/>
      <c r="AE216" s="16" t="s">
        <v>452</v>
      </c>
      <c r="AF216" s="135"/>
      <c r="AG216" s="135"/>
      <c r="AH216" s="139"/>
      <c r="AI216" s="135"/>
      <c r="AJ216" s="135"/>
    </row>
    <row r="217" spans="1:36" x14ac:dyDescent="0.25">
      <c r="A217" s="15">
        <v>103</v>
      </c>
      <c r="B217" s="16" t="s">
        <v>28</v>
      </c>
      <c r="C217" s="89">
        <f>VLOOKUP(A217,[1]Sheet1!$A$2:$O$343,15,FALSE)</f>
        <v>1</v>
      </c>
      <c r="D217" s="16" t="s">
        <v>29</v>
      </c>
      <c r="E217" s="16" t="s">
        <v>372</v>
      </c>
      <c r="F217" s="79">
        <f>VLOOKUP(A217,'[2]Parts List '!$A$3:$I$178,5,)</f>
        <v>1.345</v>
      </c>
      <c r="G217" s="79">
        <f>VLOOKUP(A217,'[2]Parts List '!$A$3:$I$178,6,FALSE)</f>
        <v>6.24</v>
      </c>
      <c r="H217" s="79">
        <f>VLOOKUP(A217,'[2]Parts List '!$A$3:$I$178,7,FALSE)</f>
        <v>11.01</v>
      </c>
      <c r="I217" s="79" t="str">
        <f>VLOOKUP(A217,'[2]Parts List '!$A$3:$I$178,8,FALSE)</f>
        <v>I718</v>
      </c>
      <c r="J217" s="79" t="str">
        <f>VLOOKUP(A217,'[2]Parts List '!$A$3:$I$178,9,FALSE)</f>
        <v>B50TF15 CL-E</v>
      </c>
      <c r="K217" s="79"/>
      <c r="L217" s="16" t="s">
        <v>304</v>
      </c>
      <c r="M217" s="17">
        <v>986</v>
      </c>
      <c r="N217" s="16" t="s">
        <v>298</v>
      </c>
      <c r="O217" s="16"/>
      <c r="P217" s="16"/>
      <c r="Q217" s="15">
        <v>30</v>
      </c>
      <c r="R217" s="15">
        <v>30</v>
      </c>
      <c r="S217" s="96">
        <v>775</v>
      </c>
      <c r="T217" s="95">
        <f t="shared" si="4"/>
        <v>736.25</v>
      </c>
      <c r="U217" s="14">
        <v>0.05</v>
      </c>
      <c r="V217" s="21" t="s">
        <v>426</v>
      </c>
      <c r="W217" s="13"/>
      <c r="X217" s="8"/>
      <c r="Y217" s="20"/>
      <c r="Z217" s="20"/>
      <c r="AA217" s="34" t="s">
        <v>463</v>
      </c>
      <c r="AB217" s="34"/>
      <c r="AC217" s="50" t="s">
        <v>645</v>
      </c>
      <c r="AD217" s="11"/>
      <c r="AE217" s="16" t="s">
        <v>452</v>
      </c>
      <c r="AF217" s="135"/>
      <c r="AG217" s="135"/>
      <c r="AH217" s="139"/>
      <c r="AI217" s="135"/>
      <c r="AJ217" s="135"/>
    </row>
    <row r="218" spans="1:36" ht="45" x14ac:dyDescent="0.25">
      <c r="A218" s="15">
        <v>104</v>
      </c>
      <c r="B218" s="16" t="s">
        <v>78</v>
      </c>
      <c r="C218" s="89">
        <f>VLOOKUP(A218,[1]Sheet1!$A$2:$O$343,15,FALSE)</f>
        <v>1</v>
      </c>
      <c r="D218" s="16" t="s">
        <v>79</v>
      </c>
      <c r="E218" s="16" t="s">
        <v>373</v>
      </c>
      <c r="F218" s="79">
        <f>VLOOKUP(A218,'[2]Parts List '!$A$3:$I$178,5,)</f>
        <v>0.98499999999999999</v>
      </c>
      <c r="G218" s="79">
        <f>VLOOKUP(A218,'[2]Parts List '!$A$3:$I$178,6,FALSE)</f>
        <v>23.762</v>
      </c>
      <c r="H218" s="79">
        <f>VLOOKUP(A218,'[2]Parts List '!$A$3:$I$178,7,FALSE)</f>
        <v>26.527999999999999</v>
      </c>
      <c r="I218" s="79" t="str">
        <f>VLOOKUP(A218,'[2]Parts List '!$A$3:$I$178,8,FALSE)</f>
        <v>I718</v>
      </c>
      <c r="J218" s="79" t="str">
        <f>VLOOKUP(A218,'[2]Parts List '!$A$3:$I$178,9,FALSE)</f>
        <v>B50TF15 CL-F or AMS 7490 (FWR)</v>
      </c>
      <c r="K218" s="79"/>
      <c r="L218" s="16" t="s">
        <v>304</v>
      </c>
      <c r="M218" s="17">
        <v>2817</v>
      </c>
      <c r="N218" s="16" t="s">
        <v>301</v>
      </c>
      <c r="O218" s="16"/>
      <c r="P218" s="16"/>
      <c r="Q218" s="15">
        <v>60</v>
      </c>
      <c r="R218" s="15">
        <v>60</v>
      </c>
      <c r="S218" s="96">
        <v>965</v>
      </c>
      <c r="T218" s="95">
        <f t="shared" si="4"/>
        <v>916.75</v>
      </c>
      <c r="U218" s="14">
        <v>0.05</v>
      </c>
      <c r="V218" s="21" t="s">
        <v>426</v>
      </c>
      <c r="W218" s="13"/>
      <c r="X218" s="8"/>
      <c r="Y218" s="20"/>
      <c r="Z218" s="20"/>
      <c r="AA218" s="34" t="s">
        <v>477</v>
      </c>
      <c r="AB218" s="35">
        <v>0.75</v>
      </c>
      <c r="AC218" s="49" t="s">
        <v>558</v>
      </c>
      <c r="AD218" s="11"/>
      <c r="AE218" s="16" t="s">
        <v>452</v>
      </c>
      <c r="AF218" s="135"/>
      <c r="AG218" s="135"/>
      <c r="AH218" s="139"/>
      <c r="AI218" s="135"/>
      <c r="AJ218" s="135"/>
    </row>
    <row r="219" spans="1:36" ht="45" x14ac:dyDescent="0.25">
      <c r="A219" s="15">
        <v>104</v>
      </c>
      <c r="B219" s="16" t="s">
        <v>78</v>
      </c>
      <c r="C219" s="89">
        <f>VLOOKUP(A219,[1]Sheet1!$A$2:$O$343,15,FALSE)</f>
        <v>1</v>
      </c>
      <c r="D219" s="16" t="s">
        <v>79</v>
      </c>
      <c r="E219" s="16" t="s">
        <v>373</v>
      </c>
      <c r="F219" s="79">
        <f>VLOOKUP(A219,'[2]Parts List '!$A$3:$I$178,5,)</f>
        <v>0.98499999999999999</v>
      </c>
      <c r="G219" s="79">
        <f>VLOOKUP(A219,'[2]Parts List '!$A$3:$I$178,6,FALSE)</f>
        <v>23.762</v>
      </c>
      <c r="H219" s="79">
        <f>VLOOKUP(A219,'[2]Parts List '!$A$3:$I$178,7,FALSE)</f>
        <v>26.527999999999999</v>
      </c>
      <c r="I219" s="79" t="str">
        <f>VLOOKUP(A219,'[2]Parts List '!$A$3:$I$178,8,FALSE)</f>
        <v>I718</v>
      </c>
      <c r="J219" s="79" t="str">
        <f>VLOOKUP(A219,'[2]Parts List '!$A$3:$I$178,9,FALSE)</f>
        <v>B50TF15 CL-F or AMS 7490 (FWR)</v>
      </c>
      <c r="K219" s="79"/>
      <c r="L219" s="16" t="s">
        <v>304</v>
      </c>
      <c r="M219" s="17">
        <v>2817</v>
      </c>
      <c r="N219" s="16" t="s">
        <v>303</v>
      </c>
      <c r="O219" s="16"/>
      <c r="P219" s="16"/>
      <c r="Q219" s="15">
        <v>40</v>
      </c>
      <c r="R219" s="15">
        <v>40</v>
      </c>
      <c r="S219" s="96">
        <v>989</v>
      </c>
      <c r="T219" s="95">
        <f t="shared" si="4"/>
        <v>939.55</v>
      </c>
      <c r="U219" s="14">
        <v>0.05</v>
      </c>
      <c r="V219" s="21" t="s">
        <v>426</v>
      </c>
      <c r="W219" s="13"/>
      <c r="X219" s="8"/>
      <c r="Y219" s="20"/>
      <c r="Z219" s="20"/>
      <c r="AA219" s="34" t="s">
        <v>464</v>
      </c>
      <c r="AB219" s="35">
        <v>0.25</v>
      </c>
      <c r="AC219" s="49" t="s">
        <v>559</v>
      </c>
      <c r="AD219" s="11"/>
      <c r="AE219" s="16" t="s">
        <v>452</v>
      </c>
      <c r="AF219" s="135"/>
      <c r="AG219" s="135"/>
      <c r="AH219" s="139"/>
      <c r="AI219" s="135"/>
      <c r="AJ219" s="135"/>
    </row>
    <row r="220" spans="1:36" ht="45" x14ac:dyDescent="0.25">
      <c r="A220" s="15">
        <v>105</v>
      </c>
      <c r="B220" s="16" t="s">
        <v>253</v>
      </c>
      <c r="C220" s="89">
        <f>VLOOKUP(A220,[1]Sheet1!$A$2:$O$343,15,FALSE)</f>
        <v>1</v>
      </c>
      <c r="D220" s="16" t="s">
        <v>254</v>
      </c>
      <c r="E220" s="16" t="s">
        <v>374</v>
      </c>
      <c r="F220" s="79">
        <f>VLOOKUP(A220,'[2]Parts List '!$A$3:$I$178,5,)</f>
        <v>1.7250000000000001</v>
      </c>
      <c r="G220" s="79">
        <f>VLOOKUP(A220,'[2]Parts List '!$A$3:$I$178,6,FALSE)</f>
        <v>24.415000000000003</v>
      </c>
      <c r="H220" s="79">
        <f>VLOOKUP(A220,'[2]Parts List '!$A$3:$I$178,7,FALSE)</f>
        <v>24.994999999999997</v>
      </c>
      <c r="I220" s="79" t="str">
        <f>VLOOKUP(A220,'[2]Parts List '!$A$3:$I$178,8,FALSE)</f>
        <v>718Plus</v>
      </c>
      <c r="J220" s="79" t="str">
        <f>VLOOKUP(A220,'[2]Parts List '!$A$3:$I$178,9,FALSE)</f>
        <v>B50TF317 CL-B</v>
      </c>
      <c r="K220" s="79"/>
      <c r="L220" s="16" t="s">
        <v>297</v>
      </c>
      <c r="M220" s="17">
        <v>1498</v>
      </c>
      <c r="N220" s="16" t="s">
        <v>303</v>
      </c>
      <c r="O220" s="16"/>
      <c r="P220" s="16"/>
      <c r="Q220" s="44">
        <v>50</v>
      </c>
      <c r="R220" s="15">
        <v>70</v>
      </c>
      <c r="S220" s="96">
        <v>735</v>
      </c>
      <c r="T220" s="95">
        <f t="shared" si="4"/>
        <v>698.25</v>
      </c>
      <c r="U220" s="14">
        <v>0.05</v>
      </c>
      <c r="V220" s="21" t="s">
        <v>428</v>
      </c>
      <c r="W220" s="13"/>
      <c r="X220" s="8"/>
      <c r="Y220" s="20"/>
      <c r="Z220" s="20"/>
      <c r="AA220" s="34" t="s">
        <v>507</v>
      </c>
      <c r="AB220" s="35">
        <v>0.7</v>
      </c>
      <c r="AC220" s="49" t="s">
        <v>620</v>
      </c>
      <c r="AD220" s="11"/>
      <c r="AE220" s="16" t="s">
        <v>453</v>
      </c>
      <c r="AF220" s="135"/>
      <c r="AG220" s="135"/>
      <c r="AH220" s="139"/>
      <c r="AI220" s="135"/>
      <c r="AJ220" s="135"/>
    </row>
    <row r="221" spans="1:36" ht="45" x14ac:dyDescent="0.25">
      <c r="A221" s="15">
        <v>105</v>
      </c>
      <c r="B221" s="16" t="s">
        <v>253</v>
      </c>
      <c r="C221" s="89">
        <f>VLOOKUP(A221,[1]Sheet1!$A$2:$O$343,15,FALSE)</f>
        <v>1</v>
      </c>
      <c r="D221" s="16" t="s">
        <v>254</v>
      </c>
      <c r="E221" s="16" t="s">
        <v>374</v>
      </c>
      <c r="F221" s="79">
        <f>VLOOKUP(A221,'[2]Parts List '!$A$3:$I$178,5,)</f>
        <v>1.7250000000000001</v>
      </c>
      <c r="G221" s="79">
        <f>VLOOKUP(A221,'[2]Parts List '!$A$3:$I$178,6,FALSE)</f>
        <v>24.415000000000003</v>
      </c>
      <c r="H221" s="79">
        <f>VLOOKUP(A221,'[2]Parts List '!$A$3:$I$178,7,FALSE)</f>
        <v>24.994999999999997</v>
      </c>
      <c r="I221" s="79" t="str">
        <f>VLOOKUP(A221,'[2]Parts List '!$A$3:$I$178,8,FALSE)</f>
        <v>718Plus</v>
      </c>
      <c r="J221" s="79" t="str">
        <f>VLOOKUP(A221,'[2]Parts List '!$A$3:$I$178,9,FALSE)</f>
        <v>B50TF317 CL-B</v>
      </c>
      <c r="K221" s="79"/>
      <c r="L221" s="16" t="s">
        <v>297</v>
      </c>
      <c r="M221" s="17">
        <v>1498</v>
      </c>
      <c r="N221" s="16" t="s">
        <v>299</v>
      </c>
      <c r="O221" s="16"/>
      <c r="P221" s="16"/>
      <c r="Q221" s="44">
        <v>50</v>
      </c>
      <c r="R221" s="15">
        <v>30</v>
      </c>
      <c r="S221" s="96">
        <v>720</v>
      </c>
      <c r="T221" s="95">
        <f t="shared" si="4"/>
        <v>684</v>
      </c>
      <c r="U221" s="14">
        <v>0.05</v>
      </c>
      <c r="V221" s="21" t="s">
        <v>428</v>
      </c>
      <c r="W221" s="13"/>
      <c r="X221" s="8"/>
      <c r="Y221" s="20"/>
      <c r="Z221" s="20"/>
      <c r="AA221" s="34" t="s">
        <v>508</v>
      </c>
      <c r="AB221" s="35">
        <v>0.3</v>
      </c>
      <c r="AC221" s="49" t="s">
        <v>621</v>
      </c>
      <c r="AD221" s="11"/>
      <c r="AE221" s="16" t="s">
        <v>453</v>
      </c>
      <c r="AF221" s="135"/>
      <c r="AG221" s="135"/>
      <c r="AH221" s="139"/>
      <c r="AI221" s="135"/>
      <c r="AJ221" s="135"/>
    </row>
    <row r="222" spans="1:36" x14ac:dyDescent="0.25">
      <c r="A222" s="15">
        <v>106</v>
      </c>
      <c r="B222" s="16" t="s">
        <v>22</v>
      </c>
      <c r="C222" s="89" t="str">
        <f>VLOOKUP(A222,[1]Sheet1!$A$2:$O$343,15,FALSE)</f>
        <v>1</v>
      </c>
      <c r="D222" s="16" t="s">
        <v>23</v>
      </c>
      <c r="E222" s="16" t="s">
        <v>375</v>
      </c>
      <c r="F222" s="79">
        <f>VLOOKUP(A222,'[2]Parts List '!$A$3:$I$178,5,)</f>
        <v>0.23800000000000002</v>
      </c>
      <c r="G222" s="79">
        <f>VLOOKUP(A222,'[2]Parts List '!$A$3:$I$178,6,FALSE)</f>
        <v>10.042999999999999</v>
      </c>
      <c r="H222" s="79">
        <f>VLOOKUP(A222,'[2]Parts List '!$A$3:$I$178,7,FALSE)</f>
        <v>10.423</v>
      </c>
      <c r="I222" s="79" t="str">
        <f>VLOOKUP(A222,'[2]Parts List '!$A$3:$I$178,8,FALSE)</f>
        <v>IN750</v>
      </c>
      <c r="J222" s="79" t="str">
        <f>VLOOKUP(A222,'[2]Parts List '!$A$3:$I$178,9,FALSE)</f>
        <v>AMS 5668</v>
      </c>
      <c r="K222" s="79"/>
      <c r="L222" s="16" t="s">
        <v>301</v>
      </c>
      <c r="M222" s="17">
        <v>231.17</v>
      </c>
      <c r="N222" s="16" t="s">
        <v>301</v>
      </c>
      <c r="O222" s="16"/>
      <c r="P222" s="16"/>
      <c r="Q222" s="15">
        <v>80</v>
      </c>
      <c r="R222" s="15">
        <v>80</v>
      </c>
      <c r="S222" s="96">
        <v>65</v>
      </c>
      <c r="T222" s="95">
        <f t="shared" si="4"/>
        <v>61.75</v>
      </c>
      <c r="U222" s="14">
        <v>0.05</v>
      </c>
      <c r="V222" s="21" t="s">
        <v>438</v>
      </c>
      <c r="W222" s="13"/>
      <c r="X222" s="8"/>
      <c r="Y222" s="20"/>
      <c r="Z222" s="20"/>
      <c r="AA222" s="34" t="s">
        <v>463</v>
      </c>
      <c r="AB222" s="35">
        <v>0.5</v>
      </c>
      <c r="AC222" s="49" t="s">
        <v>661</v>
      </c>
      <c r="AD222" s="11"/>
      <c r="AE222" s="16" t="s">
        <v>455</v>
      </c>
      <c r="AF222" s="135"/>
      <c r="AG222" s="135"/>
      <c r="AH222" s="139"/>
      <c r="AI222" s="135"/>
      <c r="AJ222" s="135"/>
    </row>
    <row r="223" spans="1:36" x14ac:dyDescent="0.25">
      <c r="A223" s="15">
        <v>106</v>
      </c>
      <c r="B223" s="16" t="s">
        <v>22</v>
      </c>
      <c r="C223" s="89" t="str">
        <f>VLOOKUP(A223,[1]Sheet1!$A$2:$O$343,15,FALSE)</f>
        <v>1</v>
      </c>
      <c r="D223" s="16" t="s">
        <v>23</v>
      </c>
      <c r="E223" s="16" t="s">
        <v>375</v>
      </c>
      <c r="F223" s="79">
        <f>VLOOKUP(A223,'[2]Parts List '!$A$3:$I$178,5,)</f>
        <v>0.23800000000000002</v>
      </c>
      <c r="G223" s="79">
        <f>VLOOKUP(A223,'[2]Parts List '!$A$3:$I$178,6,FALSE)</f>
        <v>10.042999999999999</v>
      </c>
      <c r="H223" s="79">
        <f>VLOOKUP(A223,'[2]Parts List '!$A$3:$I$178,7,FALSE)</f>
        <v>10.423</v>
      </c>
      <c r="I223" s="79" t="str">
        <f>VLOOKUP(A223,'[2]Parts List '!$A$3:$I$178,8,FALSE)</f>
        <v>IN750</v>
      </c>
      <c r="J223" s="79" t="str">
        <f>VLOOKUP(A223,'[2]Parts List '!$A$3:$I$178,9,FALSE)</f>
        <v>AMS 5668</v>
      </c>
      <c r="K223" s="79"/>
      <c r="L223" s="16" t="s">
        <v>301</v>
      </c>
      <c r="M223" s="17">
        <v>231.17</v>
      </c>
      <c r="N223" s="16" t="s">
        <v>300</v>
      </c>
      <c r="O223" s="16"/>
      <c r="P223" s="16"/>
      <c r="Q223" s="15">
        <v>20</v>
      </c>
      <c r="R223" s="15">
        <v>20</v>
      </c>
      <c r="S223" s="96">
        <v>65</v>
      </c>
      <c r="T223" s="95">
        <f t="shared" si="4"/>
        <v>61.75</v>
      </c>
      <c r="U223" s="14">
        <v>0.05</v>
      </c>
      <c r="V223" s="21" t="s">
        <v>438</v>
      </c>
      <c r="W223" s="13"/>
      <c r="X223" s="8"/>
      <c r="Y223" s="20"/>
      <c r="Z223" s="20"/>
      <c r="AA223" s="34" t="s">
        <v>464</v>
      </c>
      <c r="AB223" s="35">
        <v>0.5</v>
      </c>
      <c r="AC223" s="49" t="s">
        <v>544</v>
      </c>
      <c r="AD223" s="11"/>
      <c r="AE223" s="16" t="s">
        <v>455</v>
      </c>
      <c r="AF223" s="135"/>
      <c r="AG223" s="135"/>
      <c r="AH223" s="139"/>
      <c r="AI223" s="135"/>
      <c r="AJ223" s="135"/>
    </row>
    <row r="224" spans="1:36" ht="30" x14ac:dyDescent="0.25">
      <c r="A224" s="15">
        <v>107</v>
      </c>
      <c r="B224" s="16" t="s">
        <v>82</v>
      </c>
      <c r="C224" s="89" t="str">
        <f>VLOOKUP(A224,[1]Sheet1!$A$2:$O$343,15,FALSE)</f>
        <v>1</v>
      </c>
      <c r="D224" s="16" t="s">
        <v>83</v>
      </c>
      <c r="E224" s="16" t="s">
        <v>376</v>
      </c>
      <c r="F224" s="79">
        <f>VLOOKUP(A224,'[2]Parts List '!$A$3:$I$178,5,)</f>
        <v>0.214</v>
      </c>
      <c r="G224" s="79">
        <f>VLOOKUP(A224,'[2]Parts List '!$A$3:$I$178,6,FALSE)</f>
        <v>11.482999999999999</v>
      </c>
      <c r="H224" s="79">
        <f>VLOOKUP(A224,'[2]Parts List '!$A$3:$I$178,7,FALSE)</f>
        <v>11.823</v>
      </c>
      <c r="I224" s="79" t="str">
        <f>VLOOKUP(A224,'[2]Parts List '!$A$3:$I$178,8,FALSE)</f>
        <v>IN750</v>
      </c>
      <c r="J224" s="79" t="str">
        <f>VLOOKUP(A224,'[2]Parts List '!$A$3:$I$178,9,FALSE)</f>
        <v>AMS 5668</v>
      </c>
      <c r="K224" s="79"/>
      <c r="L224" s="16" t="s">
        <v>301</v>
      </c>
      <c r="M224" s="17">
        <v>237.5</v>
      </c>
      <c r="N224" s="16" t="s">
        <v>301</v>
      </c>
      <c r="O224" s="16"/>
      <c r="P224" s="16"/>
      <c r="Q224" s="44">
        <v>80</v>
      </c>
      <c r="R224" s="15">
        <v>70</v>
      </c>
      <c r="S224" s="96">
        <v>75</v>
      </c>
      <c r="T224" s="95">
        <f t="shared" si="4"/>
        <v>71.25</v>
      </c>
      <c r="U224" s="14">
        <v>0.05</v>
      </c>
      <c r="V224" s="21" t="s">
        <v>438</v>
      </c>
      <c r="W224" s="13"/>
      <c r="X224" s="8"/>
      <c r="Y224" s="20"/>
      <c r="Z224" s="20"/>
      <c r="AA224" s="34" t="s">
        <v>464</v>
      </c>
      <c r="AB224" s="35">
        <v>0.7</v>
      </c>
      <c r="AC224" s="49" t="s">
        <v>562</v>
      </c>
      <c r="AD224" s="11"/>
      <c r="AE224" s="16" t="s">
        <v>452</v>
      </c>
      <c r="AF224" s="135"/>
      <c r="AG224" s="135"/>
      <c r="AH224" s="139"/>
      <c r="AI224" s="135"/>
      <c r="AJ224" s="135"/>
    </row>
    <row r="225" spans="1:36" ht="30" x14ac:dyDescent="0.25">
      <c r="A225" s="15">
        <v>107</v>
      </c>
      <c r="B225" s="16" t="s">
        <v>82</v>
      </c>
      <c r="C225" s="89" t="str">
        <f>VLOOKUP(A225,[1]Sheet1!$A$2:$O$343,15,FALSE)</f>
        <v>1</v>
      </c>
      <c r="D225" s="16" t="s">
        <v>83</v>
      </c>
      <c r="E225" s="16" t="s">
        <v>376</v>
      </c>
      <c r="F225" s="79">
        <f>VLOOKUP(A225,'[2]Parts List '!$A$3:$I$178,5,)</f>
        <v>0.214</v>
      </c>
      <c r="G225" s="79">
        <f>VLOOKUP(A225,'[2]Parts List '!$A$3:$I$178,6,FALSE)</f>
        <v>11.482999999999999</v>
      </c>
      <c r="H225" s="79">
        <f>VLOOKUP(A225,'[2]Parts List '!$A$3:$I$178,7,FALSE)</f>
        <v>11.823</v>
      </c>
      <c r="I225" s="79" t="str">
        <f>VLOOKUP(A225,'[2]Parts List '!$A$3:$I$178,8,FALSE)</f>
        <v>IN750</v>
      </c>
      <c r="J225" s="79" t="str">
        <f>VLOOKUP(A225,'[2]Parts List '!$A$3:$I$178,9,FALSE)</f>
        <v>AMS 5668</v>
      </c>
      <c r="K225" s="79"/>
      <c r="L225" s="16" t="s">
        <v>301</v>
      </c>
      <c r="M225" s="17">
        <v>237.5</v>
      </c>
      <c r="N225" s="16" t="s">
        <v>303</v>
      </c>
      <c r="O225" s="16"/>
      <c r="P225" s="16"/>
      <c r="Q225" s="44">
        <v>20</v>
      </c>
      <c r="R225" s="15">
        <v>30</v>
      </c>
      <c r="S225" s="96">
        <v>117</v>
      </c>
      <c r="T225" s="95">
        <f t="shared" si="4"/>
        <v>111.15</v>
      </c>
      <c r="U225" s="14">
        <v>0.05</v>
      </c>
      <c r="V225" s="21" t="s">
        <v>438</v>
      </c>
      <c r="W225" s="13"/>
      <c r="X225" s="8"/>
      <c r="Y225" s="20"/>
      <c r="Z225" s="20"/>
      <c r="AA225" s="34" t="s">
        <v>480</v>
      </c>
      <c r="AB225" s="35">
        <v>0.3</v>
      </c>
      <c r="AC225" s="49" t="s">
        <v>586</v>
      </c>
      <c r="AD225" s="11"/>
      <c r="AE225" s="16" t="s">
        <v>452</v>
      </c>
      <c r="AF225" s="135"/>
      <c r="AG225" s="135"/>
      <c r="AH225" s="139"/>
      <c r="AI225" s="135"/>
      <c r="AJ225" s="135"/>
    </row>
    <row r="226" spans="1:36" ht="45" x14ac:dyDescent="0.25">
      <c r="A226" s="15">
        <v>108</v>
      </c>
      <c r="B226" s="16" t="s">
        <v>109</v>
      </c>
      <c r="C226" s="89" t="str">
        <f>VLOOKUP(A226,[1]Sheet1!$A$2:$O$343,15,FALSE)</f>
        <v>1</v>
      </c>
      <c r="D226" s="16" t="s">
        <v>110</v>
      </c>
      <c r="E226" s="16" t="s">
        <v>377</v>
      </c>
      <c r="F226" s="79">
        <f>VLOOKUP(A226,'[2]Parts List '!$A$3:$I$178,5,)</f>
        <v>0.61</v>
      </c>
      <c r="G226" s="79">
        <f>VLOOKUP(A226,'[2]Parts List '!$A$3:$I$178,6,FALSE)</f>
        <v>7.6000000000000005</v>
      </c>
      <c r="H226" s="79">
        <f>VLOOKUP(A226,'[2]Parts List '!$A$3:$I$178,7,FALSE)</f>
        <v>8.2800000000000011</v>
      </c>
      <c r="I226" s="79">
        <f>VLOOKUP(A226,'[2]Parts List '!$A$3:$I$178,8,FALSE)</f>
        <v>4340</v>
      </c>
      <c r="J226" s="79" t="str">
        <f>VLOOKUP(A226,'[2]Parts List '!$A$3:$I$178,9,FALSE)</f>
        <v>AMS 6414</v>
      </c>
      <c r="K226" s="79"/>
      <c r="L226" s="16" t="s">
        <v>378</v>
      </c>
      <c r="M226" s="17">
        <v>44.59</v>
      </c>
      <c r="N226" s="16" t="s">
        <v>301</v>
      </c>
      <c r="O226" s="16"/>
      <c r="P226" s="16"/>
      <c r="Q226" s="15">
        <v>70</v>
      </c>
      <c r="R226" s="15">
        <v>70</v>
      </c>
      <c r="S226" s="96">
        <v>41</v>
      </c>
      <c r="T226" s="95">
        <f t="shared" si="4"/>
        <v>38.950000000000003</v>
      </c>
      <c r="U226" s="14">
        <v>0.05</v>
      </c>
      <c r="V226" s="21" t="s">
        <v>439</v>
      </c>
      <c r="W226" s="13"/>
      <c r="X226" s="8"/>
      <c r="Y226" s="20"/>
      <c r="Z226" s="20"/>
      <c r="AA226" s="34" t="s">
        <v>481</v>
      </c>
      <c r="AB226" s="35">
        <v>0.7</v>
      </c>
      <c r="AC226" s="49" t="s">
        <v>572</v>
      </c>
      <c r="AD226" s="11"/>
      <c r="AE226" s="16" t="s">
        <v>452</v>
      </c>
      <c r="AF226" s="135"/>
      <c r="AG226" s="135"/>
      <c r="AH226" s="139"/>
      <c r="AI226" s="135"/>
      <c r="AJ226" s="135"/>
    </row>
    <row r="227" spans="1:36" ht="30" x14ac:dyDescent="0.25">
      <c r="A227" s="118">
        <v>33</v>
      </c>
      <c r="B227" s="119" t="s">
        <v>127</v>
      </c>
      <c r="C227" s="120">
        <f>VLOOKUP(A227,[1]Sheet1!$A$2:$O$343,15,FALSE)</f>
        <v>1</v>
      </c>
      <c r="D227" s="119" t="s">
        <v>128</v>
      </c>
      <c r="E227" s="119" t="s">
        <v>354</v>
      </c>
      <c r="F227" s="79">
        <f>VLOOKUP(A227,'[2]Parts List '!$A$3:$I$178,5,)</f>
        <v>0.51</v>
      </c>
      <c r="G227" s="79">
        <f>VLOOKUP(A227,'[2]Parts List '!$A$3:$I$178,6,FALSE)</f>
        <v>20.375</v>
      </c>
      <c r="H227" s="79">
        <f>VLOOKUP(A227,'[2]Parts List '!$A$3:$I$178,7,FALSE)</f>
        <v>21.384999999999998</v>
      </c>
      <c r="I227" s="121" t="str">
        <f>VLOOKUP(A227,'[2]Parts List '!$A$3:$I$178,8,FALSE)</f>
        <v>Ti 6-4</v>
      </c>
      <c r="J227" s="79" t="str">
        <f>VLOOKUP(A227,'[2]Parts List '!$A$3:$I$178,9,FALSE)</f>
        <v>AMS 4911 or AMS 4928</v>
      </c>
      <c r="K227" s="79"/>
      <c r="L227" s="16" t="s">
        <v>300</v>
      </c>
      <c r="M227" s="17">
        <v>312</v>
      </c>
      <c r="N227" s="119" t="s">
        <v>302</v>
      </c>
      <c r="O227" s="122">
        <f>Q227/100</f>
        <v>0.4</v>
      </c>
      <c r="P227" s="122">
        <f>R227/100</f>
        <v>0.5</v>
      </c>
      <c r="Q227" s="44">
        <v>40</v>
      </c>
      <c r="R227" s="118">
        <v>50</v>
      </c>
      <c r="S227" s="123">
        <v>214</v>
      </c>
      <c r="T227" s="124">
        <f t="shared" si="4"/>
        <v>203.3</v>
      </c>
      <c r="U227" s="125">
        <v>0.05</v>
      </c>
      <c r="V227" s="126" t="s">
        <v>435</v>
      </c>
      <c r="W227" s="127"/>
      <c r="X227" s="128"/>
      <c r="Y227" s="129"/>
      <c r="Z227" s="129"/>
      <c r="AA227" s="130" t="s">
        <v>469</v>
      </c>
      <c r="AB227" s="35">
        <v>0.5</v>
      </c>
      <c r="AC227" s="49" t="s">
        <v>549</v>
      </c>
      <c r="AD227" s="11"/>
      <c r="AE227" s="16" t="s">
        <v>453</v>
      </c>
      <c r="AF227" s="135">
        <v>40</v>
      </c>
      <c r="AG227" s="135">
        <f>S227*O227</f>
        <v>85.600000000000009</v>
      </c>
      <c r="AH227" s="139">
        <f>AG227*AF227</f>
        <v>3424.0000000000005</v>
      </c>
      <c r="AI227" s="138">
        <f>S227*P227</f>
        <v>107</v>
      </c>
      <c r="AJ227" s="138">
        <f>AI227*AF227</f>
        <v>4280</v>
      </c>
    </row>
    <row r="228" spans="1:36" x14ac:dyDescent="0.25">
      <c r="A228" s="15">
        <v>109</v>
      </c>
      <c r="B228" s="16" t="s">
        <v>185</v>
      </c>
      <c r="C228" s="89" t="str">
        <f>VLOOKUP(A228,[1]Sheet1!$A$2:$O$343,15,FALSE)</f>
        <v>1</v>
      </c>
      <c r="D228" s="16" t="s">
        <v>186</v>
      </c>
      <c r="E228" s="16" t="s">
        <v>379</v>
      </c>
      <c r="F228" s="79">
        <f>VLOOKUP(A228,'[2]Parts List '!$A$3:$I$178,5,)</f>
        <v>7.5089999999999995</v>
      </c>
      <c r="G228" s="79">
        <f>VLOOKUP(A228,'[2]Parts List '!$A$3:$I$178,6,FALSE)</f>
        <v>23.401000000000003</v>
      </c>
      <c r="H228" s="79">
        <f>VLOOKUP(A228,'[2]Parts List '!$A$3:$I$178,7,FALSE)</f>
        <v>26.647000000000002</v>
      </c>
      <c r="I228" s="79" t="str">
        <f>VLOOKUP(A228,'[2]Parts List '!$A$3:$I$178,8,FALSE)</f>
        <v>718Plus</v>
      </c>
      <c r="J228" s="79" t="str">
        <f>VLOOKUP(A228,'[2]Parts List '!$A$3:$I$178,9,FALSE)</f>
        <v>C50TF128 CL-A</v>
      </c>
      <c r="K228" s="79"/>
      <c r="L228" s="16" t="s">
        <v>298</v>
      </c>
      <c r="M228" s="17">
        <v>11470</v>
      </c>
      <c r="N228" s="16" t="s">
        <v>301</v>
      </c>
      <c r="O228" s="16"/>
      <c r="P228" s="16"/>
      <c r="Q228" s="15">
        <v>30</v>
      </c>
      <c r="R228" s="15">
        <v>30</v>
      </c>
      <c r="S228" s="96">
        <v>8551</v>
      </c>
      <c r="T228" s="95">
        <f t="shared" si="4"/>
        <v>8123.45</v>
      </c>
      <c r="U228" s="14">
        <v>0.05</v>
      </c>
      <c r="V228" s="21" t="s">
        <v>428</v>
      </c>
      <c r="W228" s="13"/>
      <c r="X228" s="8"/>
      <c r="Y228" s="20"/>
      <c r="Z228" s="20"/>
      <c r="AA228" s="34" t="s">
        <v>493</v>
      </c>
      <c r="AB228" s="35">
        <v>0.3</v>
      </c>
      <c r="AC228" s="49" t="s">
        <v>560</v>
      </c>
      <c r="AD228" s="11"/>
      <c r="AE228" s="16" t="s">
        <v>453</v>
      </c>
      <c r="AF228" s="135"/>
      <c r="AG228" s="135"/>
      <c r="AH228" s="139"/>
      <c r="AI228" s="135"/>
      <c r="AJ228" s="135"/>
    </row>
    <row r="229" spans="1:36" x14ac:dyDescent="0.25">
      <c r="A229" s="15">
        <v>109</v>
      </c>
      <c r="B229" s="16" t="s">
        <v>185</v>
      </c>
      <c r="C229" s="89" t="str">
        <f>VLOOKUP(A229,[1]Sheet1!$A$2:$O$343,15,FALSE)</f>
        <v>1</v>
      </c>
      <c r="D229" s="16" t="s">
        <v>186</v>
      </c>
      <c r="E229" s="16" t="s">
        <v>379</v>
      </c>
      <c r="F229" s="79">
        <f>VLOOKUP(A229,'[2]Parts List '!$A$3:$I$178,5,)</f>
        <v>7.5089999999999995</v>
      </c>
      <c r="G229" s="79">
        <f>VLOOKUP(A229,'[2]Parts List '!$A$3:$I$178,6,FALSE)</f>
        <v>23.401000000000003</v>
      </c>
      <c r="H229" s="79">
        <f>VLOOKUP(A229,'[2]Parts List '!$A$3:$I$178,7,FALSE)</f>
        <v>26.647000000000002</v>
      </c>
      <c r="I229" s="79" t="str">
        <f>VLOOKUP(A229,'[2]Parts List '!$A$3:$I$178,8,FALSE)</f>
        <v>718Plus</v>
      </c>
      <c r="J229" s="79" t="str">
        <f>VLOOKUP(A229,'[2]Parts List '!$A$3:$I$178,9,FALSE)</f>
        <v>C50TF128 CL-A</v>
      </c>
      <c r="K229" s="79"/>
      <c r="L229" s="16" t="s">
        <v>298</v>
      </c>
      <c r="M229" s="17">
        <v>11470</v>
      </c>
      <c r="N229" s="16" t="s">
        <v>298</v>
      </c>
      <c r="O229" s="16"/>
      <c r="P229" s="16"/>
      <c r="Q229" s="15">
        <v>60</v>
      </c>
      <c r="R229" s="15">
        <v>60</v>
      </c>
      <c r="S229" s="96">
        <v>8549</v>
      </c>
      <c r="T229" s="95">
        <f t="shared" si="4"/>
        <v>8121.55</v>
      </c>
      <c r="U229" s="14">
        <v>0.05</v>
      </c>
      <c r="V229" s="21" t="s">
        <v>428</v>
      </c>
      <c r="W229" s="13"/>
      <c r="X229" s="8"/>
      <c r="Y229" s="20"/>
      <c r="Z229" s="20"/>
      <c r="AA229" s="34" t="s">
        <v>476</v>
      </c>
      <c r="AB229" s="35">
        <v>0.4</v>
      </c>
      <c r="AC229" s="49" t="s">
        <v>603</v>
      </c>
      <c r="AD229" s="11"/>
      <c r="AE229" s="16" t="s">
        <v>453</v>
      </c>
      <c r="AF229" s="135"/>
      <c r="AG229" s="135"/>
      <c r="AH229" s="139"/>
      <c r="AI229" s="135"/>
      <c r="AJ229" s="135"/>
    </row>
    <row r="230" spans="1:36" x14ac:dyDescent="0.25">
      <c r="A230" s="15">
        <v>109</v>
      </c>
      <c r="B230" s="16" t="s">
        <v>185</v>
      </c>
      <c r="C230" s="89" t="str">
        <f>VLOOKUP(A230,[1]Sheet1!$A$2:$O$343,15,FALSE)</f>
        <v>1</v>
      </c>
      <c r="D230" s="16" t="s">
        <v>186</v>
      </c>
      <c r="E230" s="16" t="s">
        <v>379</v>
      </c>
      <c r="F230" s="79">
        <f>VLOOKUP(A230,'[2]Parts List '!$A$3:$I$178,5,)</f>
        <v>7.5089999999999995</v>
      </c>
      <c r="G230" s="79">
        <f>VLOOKUP(A230,'[2]Parts List '!$A$3:$I$178,6,FALSE)</f>
        <v>23.401000000000003</v>
      </c>
      <c r="H230" s="79">
        <f>VLOOKUP(A230,'[2]Parts List '!$A$3:$I$178,7,FALSE)</f>
        <v>26.647000000000002</v>
      </c>
      <c r="I230" s="79" t="str">
        <f>VLOOKUP(A230,'[2]Parts List '!$A$3:$I$178,8,FALSE)</f>
        <v>718Plus</v>
      </c>
      <c r="J230" s="79" t="str">
        <f>VLOOKUP(A230,'[2]Parts List '!$A$3:$I$178,9,FALSE)</f>
        <v>C50TF128 CL-A</v>
      </c>
      <c r="K230" s="79"/>
      <c r="L230" s="16" t="s">
        <v>298</v>
      </c>
      <c r="M230" s="17">
        <v>11470</v>
      </c>
      <c r="N230" s="16" t="s">
        <v>305</v>
      </c>
      <c r="O230" s="16"/>
      <c r="P230" s="16"/>
      <c r="Q230" s="15">
        <v>10</v>
      </c>
      <c r="R230" s="15">
        <v>10</v>
      </c>
      <c r="S230" s="96">
        <v>8657</v>
      </c>
      <c r="T230" s="95">
        <f t="shared" si="4"/>
        <v>8224.15</v>
      </c>
      <c r="U230" s="14">
        <v>0.05</v>
      </c>
      <c r="V230" s="21" t="s">
        <v>428</v>
      </c>
      <c r="W230" s="13"/>
      <c r="X230" s="8"/>
      <c r="Y230" s="20"/>
      <c r="Z230" s="20"/>
      <c r="AA230" s="34" t="s">
        <v>494</v>
      </c>
      <c r="AB230" s="35">
        <v>0.3</v>
      </c>
      <c r="AC230" s="49" t="s">
        <v>604</v>
      </c>
      <c r="AD230" s="11"/>
      <c r="AE230" s="16" t="s">
        <v>453</v>
      </c>
      <c r="AF230" s="135"/>
      <c r="AG230" s="135"/>
      <c r="AH230" s="139"/>
      <c r="AI230" s="135"/>
      <c r="AJ230" s="135"/>
    </row>
    <row r="231" spans="1:36" ht="45" x14ac:dyDescent="0.25">
      <c r="A231" s="15">
        <v>110</v>
      </c>
      <c r="B231" s="16" t="s">
        <v>187</v>
      </c>
      <c r="C231" s="89" t="str">
        <f>VLOOKUP(A231,[1]Sheet1!$A$2:$O$343,15,FALSE)</f>
        <v>1</v>
      </c>
      <c r="D231" s="16" t="s">
        <v>188</v>
      </c>
      <c r="E231" s="16" t="s">
        <v>380</v>
      </c>
      <c r="F231" s="79">
        <f>VLOOKUP(A231,'[2]Parts List '!$A$3:$I$178,5,)</f>
        <v>0.98199999999999987</v>
      </c>
      <c r="G231" s="79">
        <f>VLOOKUP(A231,'[2]Parts List '!$A$3:$I$178,6,FALSE)</f>
        <v>23.079000000000001</v>
      </c>
      <c r="H231" s="79">
        <f>VLOOKUP(A231,'[2]Parts List '!$A$3:$I$178,7,FALSE)</f>
        <v>25.858999999999998</v>
      </c>
      <c r="I231" s="79" t="str">
        <f>VLOOKUP(A231,'[2]Parts List '!$A$3:$I$178,8,FALSE)</f>
        <v>I718</v>
      </c>
      <c r="J231" s="79" t="str">
        <f>VLOOKUP(A231,'[2]Parts List '!$A$3:$I$178,9,FALSE)</f>
        <v>B50TF15 CL-F</v>
      </c>
      <c r="K231" s="79"/>
      <c r="L231" s="16" t="s">
        <v>300</v>
      </c>
      <c r="M231" s="17">
        <v>1895</v>
      </c>
      <c r="N231" s="16" t="s">
        <v>301</v>
      </c>
      <c r="O231" s="16"/>
      <c r="P231" s="16"/>
      <c r="Q231" s="44">
        <v>60</v>
      </c>
      <c r="R231" s="15">
        <v>50</v>
      </c>
      <c r="S231" s="96">
        <v>952</v>
      </c>
      <c r="T231" s="95">
        <f t="shared" si="4"/>
        <v>904.4</v>
      </c>
      <c r="U231" s="14">
        <v>0.05</v>
      </c>
      <c r="V231" s="21" t="s">
        <v>426</v>
      </c>
      <c r="W231" s="13"/>
      <c r="X231" s="8"/>
      <c r="Y231" s="20"/>
      <c r="Z231" s="20"/>
      <c r="AA231" s="34" t="s">
        <v>462</v>
      </c>
      <c r="AB231" s="35">
        <v>0.25</v>
      </c>
      <c r="AC231" s="49" t="s">
        <v>564</v>
      </c>
      <c r="AD231" s="11"/>
      <c r="AE231" s="16" t="s">
        <v>453</v>
      </c>
      <c r="AF231" s="135"/>
      <c r="AG231" s="135"/>
      <c r="AH231" s="139"/>
      <c r="AI231" s="135"/>
      <c r="AJ231" s="135"/>
    </row>
    <row r="232" spans="1:36" s="30" customFormat="1" ht="45" x14ac:dyDescent="0.25">
      <c r="A232" s="15">
        <v>110</v>
      </c>
      <c r="B232" s="16" t="s">
        <v>187</v>
      </c>
      <c r="C232" s="89" t="str">
        <f>VLOOKUP(A232,[1]Sheet1!$A$2:$O$343,15,FALSE)</f>
        <v>1</v>
      </c>
      <c r="D232" s="16" t="s">
        <v>188</v>
      </c>
      <c r="E232" s="16" t="s">
        <v>380</v>
      </c>
      <c r="F232" s="79">
        <f>VLOOKUP(A232,'[2]Parts List '!$A$3:$I$178,5,)</f>
        <v>0.98199999999999987</v>
      </c>
      <c r="G232" s="79">
        <f>VLOOKUP(A232,'[2]Parts List '!$A$3:$I$178,6,FALSE)</f>
        <v>23.079000000000001</v>
      </c>
      <c r="H232" s="79">
        <f>VLOOKUP(A232,'[2]Parts List '!$A$3:$I$178,7,FALSE)</f>
        <v>25.858999999999998</v>
      </c>
      <c r="I232" s="79" t="str">
        <f>VLOOKUP(A232,'[2]Parts List '!$A$3:$I$178,8,FALSE)</f>
        <v>I718</v>
      </c>
      <c r="J232" s="79" t="str">
        <f>VLOOKUP(A232,'[2]Parts List '!$A$3:$I$178,9,FALSE)</f>
        <v>B50TF15 CL-F</v>
      </c>
      <c r="K232" s="79"/>
      <c r="L232" s="16" t="s">
        <v>300</v>
      </c>
      <c r="M232" s="17">
        <v>1895</v>
      </c>
      <c r="N232" s="16" t="s">
        <v>303</v>
      </c>
      <c r="O232" s="16"/>
      <c r="P232" s="16"/>
      <c r="Q232" s="44">
        <v>40</v>
      </c>
      <c r="R232" s="15">
        <v>50</v>
      </c>
      <c r="S232" s="96">
        <v>952</v>
      </c>
      <c r="T232" s="95">
        <f t="shared" si="4"/>
        <v>904.4</v>
      </c>
      <c r="U232" s="14">
        <v>0.05</v>
      </c>
      <c r="V232" s="21" t="s">
        <v>426</v>
      </c>
      <c r="W232" s="13"/>
      <c r="X232" s="8"/>
      <c r="Y232" s="20"/>
      <c r="Z232" s="20"/>
      <c r="AA232" s="34" t="s">
        <v>464</v>
      </c>
      <c r="AB232" s="35">
        <v>0.25</v>
      </c>
      <c r="AC232" s="49" t="s">
        <v>564</v>
      </c>
      <c r="AD232" s="11"/>
      <c r="AE232" s="16" t="s">
        <v>453</v>
      </c>
      <c r="AF232" s="135"/>
      <c r="AG232" s="135"/>
      <c r="AH232" s="139"/>
      <c r="AI232" s="135"/>
      <c r="AJ232" s="135"/>
    </row>
    <row r="233" spans="1:36" x14ac:dyDescent="0.25">
      <c r="A233" s="15">
        <v>110</v>
      </c>
      <c r="B233" s="16" t="s">
        <v>187</v>
      </c>
      <c r="C233" s="89" t="str">
        <f>VLOOKUP(A233,[1]Sheet1!$A$2:$O$343,15,FALSE)</f>
        <v>1</v>
      </c>
      <c r="D233" s="16" t="s">
        <v>188</v>
      </c>
      <c r="E233" s="16"/>
      <c r="F233" s="79">
        <f>VLOOKUP(A233,'[2]Parts List '!$A$3:$I$178,5,)</f>
        <v>0.98199999999999987</v>
      </c>
      <c r="G233" s="79">
        <f>VLOOKUP(A233,'[2]Parts List '!$A$3:$I$178,6,FALSE)</f>
        <v>23.079000000000001</v>
      </c>
      <c r="H233" s="79">
        <f>VLOOKUP(A233,'[2]Parts List '!$A$3:$I$178,7,FALSE)</f>
        <v>25.858999999999998</v>
      </c>
      <c r="I233" s="79" t="str">
        <f>VLOOKUP(A233,'[2]Parts List '!$A$3:$I$178,8,FALSE)</f>
        <v>I718</v>
      </c>
      <c r="J233" s="79" t="str">
        <f>VLOOKUP(A233,'[2]Parts List '!$A$3:$I$178,9,FALSE)</f>
        <v>B50TF15 CL-F</v>
      </c>
      <c r="K233" s="79"/>
      <c r="L233" s="16"/>
      <c r="M233" s="17"/>
      <c r="N233" s="36"/>
      <c r="O233" s="36"/>
      <c r="P233" s="36"/>
      <c r="Q233" s="37"/>
      <c r="R233" s="37"/>
      <c r="S233" s="96"/>
      <c r="T233" s="95">
        <f t="shared" si="4"/>
        <v>0</v>
      </c>
      <c r="U233" s="14">
        <v>0.05</v>
      </c>
      <c r="V233" s="21"/>
      <c r="W233" s="13"/>
      <c r="X233" s="8"/>
      <c r="Y233" s="20"/>
      <c r="Z233" s="20"/>
      <c r="AA233" s="34" t="s">
        <v>460</v>
      </c>
      <c r="AB233" s="35">
        <v>0.5</v>
      </c>
      <c r="AC233" s="49" t="s">
        <v>553</v>
      </c>
      <c r="AD233" s="11"/>
      <c r="AE233" s="16"/>
      <c r="AF233" s="135"/>
      <c r="AG233" s="135"/>
      <c r="AH233" s="139"/>
      <c r="AI233" s="135"/>
      <c r="AJ233" s="135"/>
    </row>
    <row r="234" spans="1:36" ht="60" x14ac:dyDescent="0.25">
      <c r="A234" s="15">
        <v>111</v>
      </c>
      <c r="B234" s="16" t="s">
        <v>495</v>
      </c>
      <c r="C234" s="89" t="str">
        <f>VLOOKUP(A234,[1]Sheet1!$A$2:$O$343,15,FALSE)</f>
        <v>1</v>
      </c>
      <c r="D234" s="16" t="s">
        <v>189</v>
      </c>
      <c r="E234" s="16" t="s">
        <v>381</v>
      </c>
      <c r="F234" s="79">
        <f>VLOOKUP(A234,'[2]Parts List '!$A$3:$I$178,5,)</f>
        <v>0.61</v>
      </c>
      <c r="G234" s="79">
        <f>VLOOKUP(A234,'[2]Parts List '!$A$3:$I$178,6,FALSE)</f>
        <v>7.1950000000000003</v>
      </c>
      <c r="H234" s="79">
        <f>VLOOKUP(A234,'[2]Parts List '!$A$3:$I$178,7,FALSE)</f>
        <v>7.88</v>
      </c>
      <c r="I234" s="79">
        <f>VLOOKUP(A234,'[2]Parts List '!$A$3:$I$178,8,FALSE)</f>
        <v>4340</v>
      </c>
      <c r="J234" s="79" t="str">
        <f>VLOOKUP(A234,'[2]Parts List '!$A$3:$I$178,9,FALSE)</f>
        <v>AMS 6414</v>
      </c>
      <c r="K234" s="79"/>
      <c r="L234" s="16" t="s">
        <v>378</v>
      </c>
      <c r="M234" s="17">
        <v>56.52</v>
      </c>
      <c r="N234" s="16" t="s">
        <v>301</v>
      </c>
      <c r="O234" s="16"/>
      <c r="P234" s="16"/>
      <c r="Q234" s="15">
        <v>70</v>
      </c>
      <c r="R234" s="15">
        <v>70</v>
      </c>
      <c r="S234" s="96">
        <v>41</v>
      </c>
      <c r="T234" s="95">
        <f t="shared" si="4"/>
        <v>38.950000000000003</v>
      </c>
      <c r="U234" s="14">
        <v>0.05</v>
      </c>
      <c r="V234" s="21" t="s">
        <v>439</v>
      </c>
      <c r="W234" s="13"/>
      <c r="X234" s="8"/>
      <c r="Y234" s="20"/>
      <c r="Z234" s="20"/>
      <c r="AA234" s="34" t="s">
        <v>481</v>
      </c>
      <c r="AB234" s="35">
        <v>0.7</v>
      </c>
      <c r="AC234" s="49" t="s">
        <v>649</v>
      </c>
      <c r="AD234" s="11"/>
      <c r="AE234" s="16" t="s">
        <v>453</v>
      </c>
      <c r="AF234" s="135"/>
      <c r="AG234" s="135"/>
      <c r="AH234" s="139"/>
      <c r="AI234" s="135"/>
      <c r="AJ234" s="135"/>
    </row>
    <row r="235" spans="1:36" s="30" customFormat="1" ht="30" x14ac:dyDescent="0.25">
      <c r="A235" s="118">
        <v>24</v>
      </c>
      <c r="B235" s="119" t="s">
        <v>111</v>
      </c>
      <c r="C235" s="120">
        <f>VLOOKUP(A235,[1]Sheet1!$A$2:$O$343,15,FALSE)</f>
        <v>1</v>
      </c>
      <c r="D235" s="119" t="s">
        <v>112</v>
      </c>
      <c r="E235" s="119" t="s">
        <v>342</v>
      </c>
      <c r="F235" s="79">
        <f>VLOOKUP(A235,'[2]Parts List '!$A$3:$I$178,5,)</f>
        <v>0.51</v>
      </c>
      <c r="G235" s="79">
        <f>VLOOKUP(A235,'[2]Parts List '!$A$3:$I$178,6,FALSE)</f>
        <v>22.685000000000002</v>
      </c>
      <c r="H235" s="79">
        <f>VLOOKUP(A235,'[2]Parts List '!$A$3:$I$178,7,FALSE)</f>
        <v>23.695</v>
      </c>
      <c r="I235" s="121" t="str">
        <f>VLOOKUP(A235,'[2]Parts List '!$A$3:$I$178,8,FALSE)</f>
        <v>Ti 6-4</v>
      </c>
      <c r="J235" s="79" t="str">
        <f>VLOOKUP(A235,'[2]Parts List '!$A$3:$I$178,9,FALSE)</f>
        <v>AMS 4911 or AMS 4928</v>
      </c>
      <c r="K235" s="79"/>
      <c r="L235" s="16" t="s">
        <v>300</v>
      </c>
      <c r="M235" s="17">
        <v>329</v>
      </c>
      <c r="N235" s="119" t="s">
        <v>302</v>
      </c>
      <c r="O235" s="122">
        <f>Q235/100</f>
        <v>0.4</v>
      </c>
      <c r="P235" s="122">
        <f>R235/100</f>
        <v>0.5</v>
      </c>
      <c r="Q235" s="44">
        <v>40</v>
      </c>
      <c r="R235" s="118">
        <v>50</v>
      </c>
      <c r="S235" s="123">
        <v>221</v>
      </c>
      <c r="T235" s="124">
        <f t="shared" si="4"/>
        <v>209.95</v>
      </c>
      <c r="U235" s="125">
        <v>0.05</v>
      </c>
      <c r="V235" s="126" t="s">
        <v>435</v>
      </c>
      <c r="W235" s="127"/>
      <c r="X235" s="128"/>
      <c r="Y235" s="129"/>
      <c r="Z235" s="129"/>
      <c r="AA235" s="130" t="s">
        <v>470</v>
      </c>
      <c r="AB235" s="35">
        <v>0.5</v>
      </c>
      <c r="AC235" s="49" t="s">
        <v>542</v>
      </c>
      <c r="AD235" s="11"/>
      <c r="AE235" s="16" t="s">
        <v>453</v>
      </c>
      <c r="AF235" s="135">
        <v>40</v>
      </c>
      <c r="AG235" s="135">
        <f>S235*O235</f>
        <v>88.4</v>
      </c>
      <c r="AH235" s="139">
        <f>AG235*AF235</f>
        <v>3536</v>
      </c>
      <c r="AI235" s="138">
        <f>S235*P235</f>
        <v>110.5</v>
      </c>
      <c r="AJ235" s="138">
        <f>AI235*AF235</f>
        <v>4420</v>
      </c>
    </row>
    <row r="236" spans="1:36" ht="45" x14ac:dyDescent="0.25">
      <c r="A236" s="15">
        <v>112</v>
      </c>
      <c r="B236" s="16" t="s">
        <v>190</v>
      </c>
      <c r="C236" s="89" t="str">
        <f>VLOOKUP(A236,[1]Sheet1!$A$2:$O$343,15,FALSE)</f>
        <v>1</v>
      </c>
      <c r="D236" s="16" t="s">
        <v>191</v>
      </c>
      <c r="E236" s="16" t="s">
        <v>382</v>
      </c>
      <c r="F236" s="79">
        <f>VLOOKUP(A236,'[2]Parts List '!$A$3:$I$178,5,)</f>
        <v>0.71</v>
      </c>
      <c r="G236" s="79">
        <f>VLOOKUP(A236,'[2]Parts List '!$A$3:$I$178,6,FALSE)</f>
        <v>3.9550000000000001</v>
      </c>
      <c r="H236" s="79">
        <f>VLOOKUP(A236,'[2]Parts List '!$A$3:$I$178,7,FALSE)</f>
        <v>4.2610000000000001</v>
      </c>
      <c r="I236" s="79" t="str">
        <f>VLOOKUP(A236,'[2]Parts List '!$A$3:$I$178,8,FALSE)</f>
        <v>IN750</v>
      </c>
      <c r="J236" s="79" t="str">
        <f>VLOOKUP(A236,'[2]Parts List '!$A$3:$I$178,9,FALSE)</f>
        <v>AMS 5670 OR AMS 5667</v>
      </c>
      <c r="K236" s="79"/>
      <c r="L236" s="16" t="s">
        <v>378</v>
      </c>
      <c r="M236" s="17">
        <v>100.71</v>
      </c>
      <c r="N236" s="16" t="s">
        <v>301</v>
      </c>
      <c r="O236" s="16"/>
      <c r="P236" s="16"/>
      <c r="Q236" s="15">
        <v>70</v>
      </c>
      <c r="R236" s="15">
        <v>70</v>
      </c>
      <c r="S236" s="96">
        <v>103</v>
      </c>
      <c r="T236" s="95">
        <f t="shared" si="4"/>
        <v>97.85</v>
      </c>
      <c r="U236" s="14">
        <v>0.05</v>
      </c>
      <c r="V236" s="21" t="s">
        <v>438</v>
      </c>
      <c r="W236" s="13"/>
      <c r="X236" s="8"/>
      <c r="Y236" s="20"/>
      <c r="Z236" s="20"/>
      <c r="AA236" s="34" t="s">
        <v>505</v>
      </c>
      <c r="AB236" s="35">
        <v>0.55000000000000004</v>
      </c>
      <c r="AC236" s="49" t="s">
        <v>605</v>
      </c>
      <c r="AD236" s="11"/>
      <c r="AE236" s="16" t="s">
        <v>453</v>
      </c>
      <c r="AF236" s="135"/>
      <c r="AG236" s="135"/>
      <c r="AH236" s="139"/>
      <c r="AI236" s="135"/>
      <c r="AJ236" s="135"/>
    </row>
    <row r="237" spans="1:36" ht="30" x14ac:dyDescent="0.25">
      <c r="A237" s="118">
        <v>25</v>
      </c>
      <c r="B237" s="119" t="s">
        <v>113</v>
      </c>
      <c r="C237" s="120">
        <f>VLOOKUP(A237,[1]Sheet1!$A$2:$O$343,15,FALSE)</f>
        <v>1</v>
      </c>
      <c r="D237" s="119" t="s">
        <v>114</v>
      </c>
      <c r="E237" s="119" t="s">
        <v>350</v>
      </c>
      <c r="F237" s="79">
        <f>VLOOKUP(A237,'[2]Parts List '!$A$3:$I$178,5,)</f>
        <v>0.51</v>
      </c>
      <c r="G237" s="79">
        <f>VLOOKUP(A237,'[2]Parts List '!$A$3:$I$178,6,FALSE)</f>
        <v>22.685000000000002</v>
      </c>
      <c r="H237" s="79">
        <f>VLOOKUP(A237,'[2]Parts List '!$A$3:$I$178,7,FALSE)</f>
        <v>23.695</v>
      </c>
      <c r="I237" s="121" t="str">
        <f>VLOOKUP(A237,'[2]Parts List '!$A$3:$I$178,8,FALSE)</f>
        <v>Ti 6-4</v>
      </c>
      <c r="J237" s="79" t="str">
        <f>VLOOKUP(A237,'[2]Parts List '!$A$3:$I$178,9,FALSE)</f>
        <v>AMS 4911 or AMS 4928</v>
      </c>
      <c r="K237" s="79"/>
      <c r="L237" s="16" t="s">
        <v>300</v>
      </c>
      <c r="M237" s="17">
        <v>329</v>
      </c>
      <c r="N237" s="119" t="s">
        <v>302</v>
      </c>
      <c r="O237" s="122">
        <f>Q237/100</f>
        <v>0.4</v>
      </c>
      <c r="P237" s="122">
        <f>R237/100</f>
        <v>0.5</v>
      </c>
      <c r="Q237" s="44">
        <v>40</v>
      </c>
      <c r="R237" s="118">
        <v>50</v>
      </c>
      <c r="S237" s="123">
        <v>221</v>
      </c>
      <c r="T237" s="124">
        <f t="shared" si="4"/>
        <v>209.95</v>
      </c>
      <c r="U237" s="125">
        <v>0.05</v>
      </c>
      <c r="V237" s="126" t="s">
        <v>435</v>
      </c>
      <c r="W237" s="127"/>
      <c r="X237" s="128"/>
      <c r="Y237" s="129"/>
      <c r="Z237" s="129"/>
      <c r="AA237" s="130" t="s">
        <v>469</v>
      </c>
      <c r="AB237" s="35">
        <v>0.5</v>
      </c>
      <c r="AC237" s="49" t="s">
        <v>549</v>
      </c>
      <c r="AD237" s="11"/>
      <c r="AE237" s="16" t="s">
        <v>453</v>
      </c>
      <c r="AF237" s="135">
        <v>40</v>
      </c>
      <c r="AG237" s="135">
        <f>S237*O237</f>
        <v>88.4</v>
      </c>
      <c r="AH237" s="139">
        <f>AG237*AF237</f>
        <v>3536</v>
      </c>
      <c r="AI237" s="138">
        <f>S237*P237</f>
        <v>110.5</v>
      </c>
      <c r="AJ237" s="138">
        <f>AI237*AF237</f>
        <v>4420</v>
      </c>
    </row>
    <row r="238" spans="1:36" ht="60" x14ac:dyDescent="0.25">
      <c r="A238" s="15">
        <v>113</v>
      </c>
      <c r="B238" s="16" t="s">
        <v>194</v>
      </c>
      <c r="C238" s="89" t="str">
        <f>VLOOKUP(A238,[1]Sheet1!$A$2:$O$343,15,FALSE)</f>
        <v>1</v>
      </c>
      <c r="D238" s="16" t="s">
        <v>195</v>
      </c>
      <c r="E238" s="16" t="s">
        <v>383</v>
      </c>
      <c r="F238" s="79">
        <f>VLOOKUP(A238,'[2]Parts List '!$A$3:$I$178,5,)</f>
        <v>1.665</v>
      </c>
      <c r="G238" s="79">
        <f>VLOOKUP(A238,'[2]Parts List '!$A$3:$I$178,6,FALSE)</f>
        <v>4.3600000000000003</v>
      </c>
      <c r="H238" s="79">
        <f>VLOOKUP(A238,'[2]Parts List '!$A$3:$I$178,7,FALSE)</f>
        <v>6.399</v>
      </c>
      <c r="I238" s="79" t="str">
        <f>VLOOKUP(A238,'[2]Parts List '!$A$3:$I$178,8,FALSE)</f>
        <v>15-5 PH</v>
      </c>
      <c r="J238" s="79" t="str">
        <f>VLOOKUP(A238,'[2]Parts List '!$A$3:$I$178,9,FALSE)</f>
        <v>AMS 5659</v>
      </c>
      <c r="K238" s="79"/>
      <c r="L238" s="16" t="s">
        <v>300</v>
      </c>
      <c r="M238" s="17">
        <v>187</v>
      </c>
      <c r="N238" s="16" t="s">
        <v>301</v>
      </c>
      <c r="O238" s="16"/>
      <c r="P238" s="16"/>
      <c r="Q238" s="15">
        <v>70</v>
      </c>
      <c r="R238" s="15">
        <v>70</v>
      </c>
      <c r="S238" s="96">
        <v>105</v>
      </c>
      <c r="T238" s="95">
        <f t="shared" si="4"/>
        <v>99.75</v>
      </c>
      <c r="U238" s="14">
        <v>0.05</v>
      </c>
      <c r="V238" s="21" t="s">
        <v>437</v>
      </c>
      <c r="W238" s="13"/>
      <c r="X238" s="8"/>
      <c r="Y238" s="20"/>
      <c r="Z238" s="20"/>
      <c r="AA238" s="34" t="s">
        <v>463</v>
      </c>
      <c r="AB238" s="35">
        <v>0.7</v>
      </c>
      <c r="AC238" s="49" t="s">
        <v>562</v>
      </c>
      <c r="AD238" s="11"/>
      <c r="AE238" s="16" t="s">
        <v>453</v>
      </c>
      <c r="AF238" s="135"/>
      <c r="AG238" s="135"/>
      <c r="AH238" s="139"/>
      <c r="AI238" s="135"/>
      <c r="AJ238" s="135"/>
    </row>
    <row r="239" spans="1:36" ht="60" x14ac:dyDescent="0.25">
      <c r="A239" s="15">
        <v>143</v>
      </c>
      <c r="B239" s="16" t="s">
        <v>30</v>
      </c>
      <c r="C239" s="89">
        <f>VLOOKUP(A239,[1]Sheet1!$A$2:$O$343,15,FALSE)</f>
        <v>1</v>
      </c>
      <c r="D239" s="16" t="s">
        <v>31</v>
      </c>
      <c r="E239" s="16" t="s">
        <v>384</v>
      </c>
      <c r="F239" s="79">
        <f>VLOOKUP(A239,'[2]Parts List '!$A$3:$I$178,5,)</f>
        <v>1.3171999999999999</v>
      </c>
      <c r="G239" s="79">
        <f>VLOOKUP(A239,'[2]Parts List '!$A$3:$I$178,6,FALSE)</f>
        <v>6.1950000000000003</v>
      </c>
      <c r="H239" s="79">
        <f>VLOOKUP(A239,'[2]Parts List '!$A$3:$I$178,7,FALSE)</f>
        <v>8.5050000000000008</v>
      </c>
      <c r="I239" s="79" t="str">
        <f>VLOOKUP(A239,'[2]Parts List '!$A$3:$I$178,8,FALSE)</f>
        <v>A-286</v>
      </c>
      <c r="J239" s="79" t="str">
        <f>VLOOKUP(A239,'[2]Parts List '!$A$3:$I$178,9,FALSE)</f>
        <v>AMS 5734</v>
      </c>
      <c r="K239" s="79"/>
      <c r="L239" s="16" t="s">
        <v>405</v>
      </c>
      <c r="M239" s="17">
        <v>405</v>
      </c>
      <c r="N239" s="16" t="s">
        <v>302</v>
      </c>
      <c r="O239" s="122">
        <f>Q239/100</f>
        <v>0.5</v>
      </c>
      <c r="P239" s="122">
        <f>R239/100</f>
        <v>0.5</v>
      </c>
      <c r="Q239" s="15">
        <v>50</v>
      </c>
      <c r="R239" s="15">
        <v>50</v>
      </c>
      <c r="S239" s="96">
        <v>222</v>
      </c>
      <c r="T239" s="95">
        <f t="shared" si="4"/>
        <v>210.9</v>
      </c>
      <c r="U239" s="14">
        <v>0.05</v>
      </c>
      <c r="V239" s="21" t="s">
        <v>440</v>
      </c>
      <c r="W239" s="13"/>
      <c r="X239" s="8"/>
      <c r="Y239" s="20"/>
      <c r="Z239" s="20"/>
      <c r="AA239" s="34" t="s">
        <v>464</v>
      </c>
      <c r="AB239" s="35">
        <v>0.5</v>
      </c>
      <c r="AC239" s="49" t="s">
        <v>549</v>
      </c>
      <c r="AD239" s="11"/>
      <c r="AE239" s="16" t="s">
        <v>455</v>
      </c>
      <c r="AF239" s="135">
        <v>150</v>
      </c>
      <c r="AG239" s="135">
        <f>S239*O239</f>
        <v>111</v>
      </c>
      <c r="AH239" s="139">
        <f>AG239*AF239</f>
        <v>16650</v>
      </c>
      <c r="AI239" s="138">
        <f>S239*P239</f>
        <v>111</v>
      </c>
      <c r="AJ239" s="138">
        <f>AI239*AF239</f>
        <v>16650</v>
      </c>
    </row>
    <row r="240" spans="1:36" s="30" customFormat="1" ht="60" x14ac:dyDescent="0.25">
      <c r="A240" s="15">
        <v>114</v>
      </c>
      <c r="B240" s="16" t="s">
        <v>196</v>
      </c>
      <c r="C240" s="89" t="str">
        <f>VLOOKUP(A240,[1]Sheet1!$A$2:$O$343,15,FALSE)</f>
        <v>1</v>
      </c>
      <c r="D240" s="16" t="s">
        <v>197</v>
      </c>
      <c r="E240" s="16" t="s">
        <v>384</v>
      </c>
      <c r="F240" s="79">
        <f>VLOOKUP(A240,'[2]Parts List '!$A$3:$I$178,5,)</f>
        <v>1.9549999999999998</v>
      </c>
      <c r="G240" s="79">
        <f>VLOOKUP(A240,'[2]Parts List '!$A$3:$I$178,6,FALSE)</f>
        <v>6.4329999999999998</v>
      </c>
      <c r="H240" s="79">
        <f>VLOOKUP(A240,'[2]Parts List '!$A$3:$I$178,7,FALSE)</f>
        <v>8.391</v>
      </c>
      <c r="I240" s="79" t="str">
        <f>VLOOKUP(A240,'[2]Parts List '!$A$3:$I$178,8,FALSE)</f>
        <v>A286</v>
      </c>
      <c r="J240" s="79" t="str">
        <f>VLOOKUP(A240,'[2]Parts List '!$A$3:$I$178,9,FALSE)</f>
        <v>AMS 5734</v>
      </c>
      <c r="K240" s="79"/>
      <c r="L240" s="16" t="s">
        <v>298</v>
      </c>
      <c r="M240" s="17">
        <v>1183</v>
      </c>
      <c r="N240" s="16" t="s">
        <v>301</v>
      </c>
      <c r="O240" s="16"/>
      <c r="P240" s="16"/>
      <c r="Q240" s="15">
        <v>70</v>
      </c>
      <c r="R240" s="15">
        <v>70</v>
      </c>
      <c r="S240" s="96">
        <v>250</v>
      </c>
      <c r="T240" s="95">
        <f t="shared" si="4"/>
        <v>237.5</v>
      </c>
      <c r="U240" s="14">
        <v>0.05</v>
      </c>
      <c r="V240" s="21" t="s">
        <v>440</v>
      </c>
      <c r="W240" s="13"/>
      <c r="X240" s="8"/>
      <c r="Y240" s="20"/>
      <c r="Z240" s="20"/>
      <c r="AA240" s="34" t="s">
        <v>462</v>
      </c>
      <c r="AB240" s="35">
        <v>0.6</v>
      </c>
      <c r="AC240" s="49" t="s">
        <v>609</v>
      </c>
      <c r="AD240" s="11"/>
      <c r="AE240" s="16" t="s">
        <v>453</v>
      </c>
      <c r="AF240" s="135"/>
      <c r="AG240" s="135"/>
      <c r="AH240" s="139"/>
      <c r="AI240" s="135"/>
      <c r="AJ240" s="135"/>
    </row>
    <row r="241" spans="1:37" ht="60" x14ac:dyDescent="0.25">
      <c r="A241" s="15">
        <v>114</v>
      </c>
      <c r="B241" s="16" t="s">
        <v>196</v>
      </c>
      <c r="C241" s="89" t="str">
        <f>VLOOKUP(A241,[1]Sheet1!$A$2:$O$343,15,FALSE)</f>
        <v>1</v>
      </c>
      <c r="D241" s="16" t="s">
        <v>197</v>
      </c>
      <c r="E241" s="16" t="s">
        <v>384</v>
      </c>
      <c r="F241" s="79">
        <f>VLOOKUP(A241,'[2]Parts List '!$A$3:$I$178,5,)</f>
        <v>1.9549999999999998</v>
      </c>
      <c r="G241" s="79">
        <f>VLOOKUP(A241,'[2]Parts List '!$A$3:$I$178,6,FALSE)</f>
        <v>6.4329999999999998</v>
      </c>
      <c r="H241" s="79">
        <f>VLOOKUP(A241,'[2]Parts List '!$A$3:$I$178,7,FALSE)</f>
        <v>8.391</v>
      </c>
      <c r="I241" s="79" t="str">
        <f>VLOOKUP(A241,'[2]Parts List '!$A$3:$I$178,8,FALSE)</f>
        <v>A286</v>
      </c>
      <c r="J241" s="79" t="str">
        <f>VLOOKUP(A241,'[2]Parts List '!$A$3:$I$178,9,FALSE)</f>
        <v>AMS 5734</v>
      </c>
      <c r="K241" s="79"/>
      <c r="L241" s="16" t="s">
        <v>298</v>
      </c>
      <c r="M241" s="17">
        <v>1183</v>
      </c>
      <c r="N241" s="16" t="s">
        <v>302</v>
      </c>
      <c r="O241" s="122">
        <f>Q241/100</f>
        <v>0.3</v>
      </c>
      <c r="P241" s="122">
        <f>R241/100</f>
        <v>0.3</v>
      </c>
      <c r="Q241" s="15">
        <v>30</v>
      </c>
      <c r="R241" s="15">
        <v>30</v>
      </c>
      <c r="S241" s="96">
        <v>277</v>
      </c>
      <c r="T241" s="95">
        <f t="shared" si="4"/>
        <v>263.14999999999998</v>
      </c>
      <c r="U241" s="14">
        <v>0.05</v>
      </c>
      <c r="V241" s="21" t="s">
        <v>440</v>
      </c>
      <c r="W241" s="13"/>
      <c r="X241" s="8"/>
      <c r="Y241" s="20"/>
      <c r="Z241" s="20"/>
      <c r="AA241" s="34" t="s">
        <v>496</v>
      </c>
      <c r="AB241" s="35">
        <v>0.4</v>
      </c>
      <c r="AC241" s="49" t="s">
        <v>599</v>
      </c>
      <c r="AD241" s="11"/>
      <c r="AE241" s="16" t="s">
        <v>453</v>
      </c>
      <c r="AF241" s="135">
        <v>40</v>
      </c>
      <c r="AG241" s="135">
        <f>S241*O241</f>
        <v>83.1</v>
      </c>
      <c r="AH241" s="139">
        <f>AG241*AF241</f>
        <v>3324</v>
      </c>
      <c r="AI241" s="138">
        <f>S241*P241</f>
        <v>83.1</v>
      </c>
      <c r="AJ241" s="138">
        <f>AI241*AF241</f>
        <v>3324</v>
      </c>
    </row>
    <row r="242" spans="1:37" ht="45" x14ac:dyDescent="0.25">
      <c r="A242" s="15">
        <v>115</v>
      </c>
      <c r="B242" s="16" t="s">
        <v>200</v>
      </c>
      <c r="C242" s="89" t="str">
        <f>VLOOKUP(A242,[1]Sheet1!$A$2:$O$343,15,FALSE)</f>
        <v>1</v>
      </c>
      <c r="D242" s="16" t="s">
        <v>201</v>
      </c>
      <c r="E242" s="16" t="s">
        <v>385</v>
      </c>
      <c r="F242" s="79">
        <f>VLOOKUP(A242,'[2]Parts List '!$A$3:$I$178,5,)</f>
        <v>0.17000000000000004</v>
      </c>
      <c r="G242" s="79">
        <f>VLOOKUP(A242,'[2]Parts List '!$A$3:$I$178,6,FALSE)</f>
        <v>14.44</v>
      </c>
      <c r="H242" s="79">
        <f>VLOOKUP(A242,'[2]Parts List '!$A$3:$I$178,7,FALSE)</f>
        <v>14.824000000000002</v>
      </c>
      <c r="I242" s="79" t="str">
        <f>VLOOKUP(A242,'[2]Parts List '!$A$3:$I$178,8,FALSE)</f>
        <v>I718</v>
      </c>
      <c r="J242" s="79" t="str">
        <f>VLOOKUP(A242,'[2]Parts List '!$A$3:$I$178,9,FALSE)</f>
        <v>B50TF14 CL-E</v>
      </c>
      <c r="K242" s="79"/>
      <c r="L242" s="16" t="s">
        <v>301</v>
      </c>
      <c r="M242" s="17">
        <v>148.38</v>
      </c>
      <c r="N242" s="16" t="s">
        <v>301</v>
      </c>
      <c r="O242" s="16"/>
      <c r="P242" s="16"/>
      <c r="Q242" s="44">
        <v>80</v>
      </c>
      <c r="R242" s="15">
        <v>70</v>
      </c>
      <c r="S242" s="96">
        <v>92</v>
      </c>
      <c r="T242" s="95">
        <f t="shared" si="4"/>
        <v>87.4</v>
      </c>
      <c r="U242" s="14">
        <v>0.05</v>
      </c>
      <c r="V242" s="21" t="s">
        <v>426</v>
      </c>
      <c r="W242" s="13"/>
      <c r="X242" s="8"/>
      <c r="Y242" s="20"/>
      <c r="Z242" s="20"/>
      <c r="AA242" s="34" t="s">
        <v>481</v>
      </c>
      <c r="AB242" s="35">
        <v>0.7</v>
      </c>
      <c r="AC242" s="49" t="s">
        <v>572</v>
      </c>
      <c r="AD242" s="11"/>
      <c r="AE242" s="16" t="s">
        <v>453</v>
      </c>
      <c r="AF242" s="135"/>
      <c r="AG242" s="135"/>
      <c r="AH242" s="139"/>
      <c r="AI242" s="135"/>
      <c r="AJ242" s="135"/>
    </row>
    <row r="243" spans="1:37" s="30" customFormat="1" ht="45" x14ac:dyDescent="0.25">
      <c r="A243" s="15">
        <v>115</v>
      </c>
      <c r="B243" s="16" t="s">
        <v>200</v>
      </c>
      <c r="C243" s="89" t="str">
        <f>VLOOKUP(A243,[1]Sheet1!$A$2:$O$343,15,FALSE)</f>
        <v>1</v>
      </c>
      <c r="D243" s="16" t="s">
        <v>201</v>
      </c>
      <c r="E243" s="16" t="s">
        <v>385</v>
      </c>
      <c r="F243" s="79">
        <f>VLOOKUP(A243,'[2]Parts List '!$A$3:$I$178,5,)</f>
        <v>0.17000000000000004</v>
      </c>
      <c r="G243" s="79">
        <f>VLOOKUP(A243,'[2]Parts List '!$A$3:$I$178,6,FALSE)</f>
        <v>14.44</v>
      </c>
      <c r="H243" s="79">
        <f>VLOOKUP(A243,'[2]Parts List '!$A$3:$I$178,7,FALSE)</f>
        <v>14.824000000000002</v>
      </c>
      <c r="I243" s="79" t="str">
        <f>VLOOKUP(A243,'[2]Parts List '!$A$3:$I$178,8,FALSE)</f>
        <v>I718</v>
      </c>
      <c r="J243" s="79" t="str">
        <f>VLOOKUP(A243,'[2]Parts List '!$A$3:$I$178,9,FALSE)</f>
        <v>B50TF14 CL-E</v>
      </c>
      <c r="K243" s="79"/>
      <c r="L243" s="16" t="s">
        <v>301</v>
      </c>
      <c r="M243" s="17">
        <v>148.38</v>
      </c>
      <c r="N243" s="16" t="s">
        <v>303</v>
      </c>
      <c r="O243" s="16"/>
      <c r="P243" s="16"/>
      <c r="Q243" s="44">
        <v>20</v>
      </c>
      <c r="R243" s="15">
        <v>30</v>
      </c>
      <c r="S243" s="96">
        <v>128</v>
      </c>
      <c r="T243" s="95">
        <f t="shared" si="4"/>
        <v>121.6</v>
      </c>
      <c r="U243" s="14">
        <v>0.05</v>
      </c>
      <c r="V243" s="21" t="s">
        <v>426</v>
      </c>
      <c r="W243" s="13"/>
      <c r="X243" s="8"/>
      <c r="Y243" s="20"/>
      <c r="Z243" s="20"/>
      <c r="AA243" s="34" t="s">
        <v>470</v>
      </c>
      <c r="AB243" s="35">
        <v>0.3</v>
      </c>
      <c r="AC243" s="49" t="s">
        <v>586</v>
      </c>
      <c r="AD243" s="11"/>
      <c r="AE243" s="16" t="s">
        <v>453</v>
      </c>
      <c r="AF243" s="135"/>
      <c r="AG243" s="135"/>
      <c r="AH243" s="139"/>
      <c r="AI243" s="135"/>
      <c r="AJ243" s="135"/>
    </row>
    <row r="244" spans="1:37" ht="30" x14ac:dyDescent="0.25">
      <c r="A244" s="15">
        <v>116</v>
      </c>
      <c r="B244" s="16" t="s">
        <v>202</v>
      </c>
      <c r="C244" s="89" t="str">
        <f>VLOOKUP(A244,[1]Sheet1!$A$2:$O$343,15,FALSE)</f>
        <v>1</v>
      </c>
      <c r="D244" s="16" t="s">
        <v>203</v>
      </c>
      <c r="E244" s="16" t="s">
        <v>376</v>
      </c>
      <c r="F244" s="79">
        <f>VLOOKUP(A244,'[2]Parts List '!$A$3:$I$178,5,)</f>
        <v>0.214</v>
      </c>
      <c r="G244" s="79">
        <f>VLOOKUP(A244,'[2]Parts List '!$A$3:$I$178,6,FALSE)</f>
        <v>11.850999999999999</v>
      </c>
      <c r="H244" s="79">
        <f>VLOOKUP(A244,'[2]Parts List '!$A$3:$I$178,7,FALSE)</f>
        <v>12.191000000000001</v>
      </c>
      <c r="I244" s="79" t="str">
        <f>VLOOKUP(A244,'[2]Parts List '!$A$3:$I$178,8,FALSE)</f>
        <v>IN750</v>
      </c>
      <c r="J244" s="79" t="str">
        <f>VLOOKUP(A244,'[2]Parts List '!$A$3:$I$178,9,FALSE)</f>
        <v>AMS 5668</v>
      </c>
      <c r="K244" s="79"/>
      <c r="L244" s="16" t="s">
        <v>301</v>
      </c>
      <c r="M244" s="17">
        <v>178.13</v>
      </c>
      <c r="N244" s="16" t="s">
        <v>301</v>
      </c>
      <c r="O244" s="16"/>
      <c r="P244" s="16"/>
      <c r="Q244" s="44">
        <v>80</v>
      </c>
      <c r="R244" s="15">
        <v>70</v>
      </c>
      <c r="S244" s="96">
        <v>85</v>
      </c>
      <c r="T244" s="95">
        <f t="shared" ref="T244:T275" si="5">S244-(S244*U244)</f>
        <v>80.75</v>
      </c>
      <c r="U244" s="14">
        <v>0.05</v>
      </c>
      <c r="V244" s="21" t="s">
        <v>438</v>
      </c>
      <c r="W244" s="13"/>
      <c r="X244" s="8"/>
      <c r="Y244" s="20"/>
      <c r="Z244" s="20"/>
      <c r="AA244" s="34" t="s">
        <v>464</v>
      </c>
      <c r="AB244" s="35">
        <v>0.7</v>
      </c>
      <c r="AC244" s="49" t="s">
        <v>572</v>
      </c>
      <c r="AD244" s="11"/>
      <c r="AE244" s="16" t="s">
        <v>453</v>
      </c>
      <c r="AF244" s="135"/>
      <c r="AG244" s="135"/>
      <c r="AH244" s="139"/>
      <c r="AI244" s="135"/>
      <c r="AJ244" s="135"/>
    </row>
    <row r="245" spans="1:37" ht="30" x14ac:dyDescent="0.25">
      <c r="A245" s="15">
        <v>116</v>
      </c>
      <c r="B245" s="16" t="s">
        <v>202</v>
      </c>
      <c r="C245" s="89" t="str">
        <f>VLOOKUP(A245,[1]Sheet1!$A$2:$O$343,15,FALSE)</f>
        <v>1</v>
      </c>
      <c r="D245" s="16" t="s">
        <v>203</v>
      </c>
      <c r="E245" s="16" t="s">
        <v>376</v>
      </c>
      <c r="F245" s="79">
        <f>VLOOKUP(A245,'[2]Parts List '!$A$3:$I$178,5,)</f>
        <v>0.214</v>
      </c>
      <c r="G245" s="79">
        <f>VLOOKUP(A245,'[2]Parts List '!$A$3:$I$178,6,FALSE)</f>
        <v>11.850999999999999</v>
      </c>
      <c r="H245" s="79">
        <f>VLOOKUP(A245,'[2]Parts List '!$A$3:$I$178,7,FALSE)</f>
        <v>12.191000000000001</v>
      </c>
      <c r="I245" s="79" t="str">
        <f>VLOOKUP(A245,'[2]Parts List '!$A$3:$I$178,8,FALSE)</f>
        <v>IN750</v>
      </c>
      <c r="J245" s="79" t="str">
        <f>VLOOKUP(A245,'[2]Parts List '!$A$3:$I$178,9,FALSE)</f>
        <v>AMS 5668</v>
      </c>
      <c r="K245" s="79"/>
      <c r="L245" s="16" t="s">
        <v>301</v>
      </c>
      <c r="M245" s="17">
        <v>178.13</v>
      </c>
      <c r="N245" s="16" t="s">
        <v>303</v>
      </c>
      <c r="O245" s="16"/>
      <c r="P245" s="16"/>
      <c r="Q245" s="44">
        <v>20</v>
      </c>
      <c r="R245" s="15">
        <v>30</v>
      </c>
      <c r="S245" s="96">
        <v>124</v>
      </c>
      <c r="T245" s="95">
        <f t="shared" si="5"/>
        <v>117.8</v>
      </c>
      <c r="U245" s="14">
        <v>0.05</v>
      </c>
      <c r="V245" s="21" t="s">
        <v>438</v>
      </c>
      <c r="W245" s="13"/>
      <c r="X245" s="8"/>
      <c r="Y245" s="20"/>
      <c r="Z245" s="20"/>
      <c r="AA245" s="34" t="s">
        <v>480</v>
      </c>
      <c r="AB245" s="35">
        <v>0.3</v>
      </c>
      <c r="AC245" s="49" t="s">
        <v>586</v>
      </c>
      <c r="AD245" s="11"/>
      <c r="AE245" s="16" t="s">
        <v>453</v>
      </c>
      <c r="AF245" s="135"/>
      <c r="AG245" s="135"/>
      <c r="AH245" s="139"/>
      <c r="AI245" s="135"/>
      <c r="AJ245" s="135"/>
    </row>
    <row r="246" spans="1:37" ht="30" x14ac:dyDescent="0.25">
      <c r="A246" s="15">
        <v>117</v>
      </c>
      <c r="B246" s="16" t="s">
        <v>204</v>
      </c>
      <c r="C246" s="89" t="str">
        <f>VLOOKUP(A246,[1]Sheet1!$A$2:$O$343,15,FALSE)</f>
        <v>1</v>
      </c>
      <c r="D246" s="16" t="s">
        <v>205</v>
      </c>
      <c r="E246" s="16" t="s">
        <v>386</v>
      </c>
      <c r="F246" s="79">
        <f>VLOOKUP(A246,'[2]Parts List '!$A$3:$I$178,5,)</f>
        <v>0.98499999999999999</v>
      </c>
      <c r="G246" s="79">
        <f>VLOOKUP(A246,'[2]Parts List '!$A$3:$I$178,6,FALSE)</f>
        <v>4.5149999999999997</v>
      </c>
      <c r="H246" s="79">
        <f>VLOOKUP(A246,'[2]Parts List '!$A$3:$I$178,7,FALSE)</f>
        <v>5.1129999999999995</v>
      </c>
      <c r="I246" s="79" t="str">
        <f>VLOOKUP(A246,'[2]Parts List '!$A$3:$I$178,8,FALSE)</f>
        <v>Inco718-PQ DM</v>
      </c>
      <c r="J246" s="79" t="str">
        <f>VLOOKUP(A246,'[2]Parts List '!$A$3:$I$178,9,FALSE)</f>
        <v>C50TF37 CL-D</v>
      </c>
      <c r="K246" s="79"/>
      <c r="L246" s="16" t="s">
        <v>300</v>
      </c>
      <c r="M246" s="17">
        <v>199.72</v>
      </c>
      <c r="N246" s="16" t="s">
        <v>301</v>
      </c>
      <c r="O246" s="16"/>
      <c r="P246" s="16"/>
      <c r="Q246" s="15">
        <v>70</v>
      </c>
      <c r="R246" s="15">
        <v>70</v>
      </c>
      <c r="S246" s="96">
        <v>126</v>
      </c>
      <c r="T246" s="95">
        <f t="shared" si="5"/>
        <v>119.7</v>
      </c>
      <c r="U246" s="14">
        <v>0.05</v>
      </c>
      <c r="V246" s="21" t="s">
        <v>441</v>
      </c>
      <c r="W246" s="13"/>
      <c r="X246" s="8"/>
      <c r="Y246" s="20"/>
      <c r="Z246" s="20"/>
      <c r="AA246" s="34" t="s">
        <v>481</v>
      </c>
      <c r="AB246" s="35">
        <v>0.7</v>
      </c>
      <c r="AC246" s="49" t="s">
        <v>562</v>
      </c>
      <c r="AD246" s="11"/>
      <c r="AE246" s="16" t="s">
        <v>453</v>
      </c>
      <c r="AF246" s="135"/>
      <c r="AG246" s="135"/>
      <c r="AH246" s="139"/>
      <c r="AI246" s="135"/>
      <c r="AJ246" s="135"/>
    </row>
    <row r="247" spans="1:37" ht="30" x14ac:dyDescent="0.25">
      <c r="A247" s="15">
        <v>117</v>
      </c>
      <c r="B247" s="16" t="s">
        <v>204</v>
      </c>
      <c r="C247" s="89" t="str">
        <f>VLOOKUP(A247,[1]Sheet1!$A$2:$O$343,15,FALSE)</f>
        <v>1</v>
      </c>
      <c r="D247" s="16" t="s">
        <v>205</v>
      </c>
      <c r="E247" s="16" t="s">
        <v>386</v>
      </c>
      <c r="F247" s="79">
        <f>VLOOKUP(A247,'[2]Parts List '!$A$3:$I$178,5,)</f>
        <v>0.98499999999999999</v>
      </c>
      <c r="G247" s="79">
        <f>VLOOKUP(A247,'[2]Parts List '!$A$3:$I$178,6,FALSE)</f>
        <v>4.5149999999999997</v>
      </c>
      <c r="H247" s="79">
        <f>VLOOKUP(A247,'[2]Parts List '!$A$3:$I$178,7,FALSE)</f>
        <v>5.1129999999999995</v>
      </c>
      <c r="I247" s="79" t="str">
        <f>VLOOKUP(A247,'[2]Parts List '!$A$3:$I$178,8,FALSE)</f>
        <v>Inco718-PQ DM</v>
      </c>
      <c r="J247" s="79" t="str">
        <f>VLOOKUP(A247,'[2]Parts List '!$A$3:$I$178,9,FALSE)</f>
        <v>C50TF37 CL-D</v>
      </c>
      <c r="K247" s="79"/>
      <c r="L247" s="16" t="s">
        <v>300</v>
      </c>
      <c r="M247" s="17">
        <v>199.72</v>
      </c>
      <c r="N247" s="16" t="s">
        <v>298</v>
      </c>
      <c r="O247" s="16"/>
      <c r="P247" s="16"/>
      <c r="Q247" s="15">
        <v>30</v>
      </c>
      <c r="R247" s="15">
        <v>30</v>
      </c>
      <c r="S247" s="96">
        <v>297</v>
      </c>
      <c r="T247" s="95">
        <f t="shared" si="5"/>
        <v>282.14999999999998</v>
      </c>
      <c r="U247" s="14">
        <v>0.05</v>
      </c>
      <c r="V247" s="21" t="s">
        <v>441</v>
      </c>
      <c r="W247" s="13"/>
      <c r="X247" s="8"/>
      <c r="Y247" s="20"/>
      <c r="Z247" s="20"/>
      <c r="AA247" s="34" t="s">
        <v>465</v>
      </c>
      <c r="AB247" s="35">
        <v>0.3</v>
      </c>
      <c r="AC247" s="49" t="s">
        <v>555</v>
      </c>
      <c r="AD247" s="11"/>
      <c r="AE247" s="16" t="s">
        <v>453</v>
      </c>
      <c r="AF247" s="135"/>
      <c r="AG247" s="135"/>
      <c r="AH247" s="139"/>
      <c r="AI247" s="135"/>
      <c r="AJ247" s="135"/>
    </row>
    <row r="248" spans="1:37" ht="30" x14ac:dyDescent="0.25">
      <c r="A248" s="15">
        <v>118</v>
      </c>
      <c r="B248" s="16" t="s">
        <v>211</v>
      </c>
      <c r="C248" s="89">
        <f>VLOOKUP(A248,[1]Sheet1!$A$2:$O$343,15,FALSE)</f>
        <v>1</v>
      </c>
      <c r="D248" s="16" t="s">
        <v>212</v>
      </c>
      <c r="E248" s="16" t="s">
        <v>387</v>
      </c>
      <c r="F248" s="79">
        <f>VLOOKUP(A248,'[2]Parts List '!$A$3:$I$178,5,)</f>
        <v>14.183999999999999</v>
      </c>
      <c r="G248" s="79">
        <f>VLOOKUP(A248,'[2]Parts List '!$A$3:$I$178,6,FALSE)</f>
        <v>20.262</v>
      </c>
      <c r="H248" s="79">
        <f>VLOOKUP(A248,'[2]Parts List '!$A$3:$I$178,7,FALSE)</f>
        <v>26.803999999999998</v>
      </c>
      <c r="I248" s="79" t="str">
        <f>VLOOKUP(A248,'[2]Parts List '!$A$3:$I$178,8,FALSE)</f>
        <v>718Plus</v>
      </c>
      <c r="J248" s="79" t="str">
        <f>VLOOKUP(A248,'[2]Parts List '!$A$3:$I$178,9,FALSE)</f>
        <v>C50TF128 CL-A</v>
      </c>
      <c r="K248" s="79"/>
      <c r="L248" s="16" t="s">
        <v>311</v>
      </c>
      <c r="M248" s="17">
        <v>29985</v>
      </c>
      <c r="N248" s="16" t="s">
        <v>297</v>
      </c>
      <c r="O248" s="16"/>
      <c r="P248" s="16"/>
      <c r="Q248" s="15">
        <v>90</v>
      </c>
      <c r="R248" s="15">
        <v>90</v>
      </c>
      <c r="S248" s="96">
        <v>18267</v>
      </c>
      <c r="T248" s="95">
        <f t="shared" si="5"/>
        <v>17901.66</v>
      </c>
      <c r="U248" s="14">
        <v>0.02</v>
      </c>
      <c r="V248" s="21" t="s">
        <v>428</v>
      </c>
      <c r="W248" s="13"/>
      <c r="X248" s="8"/>
      <c r="Y248" s="20"/>
      <c r="Z248" s="20"/>
      <c r="AA248" s="64" t="s">
        <v>460</v>
      </c>
      <c r="AB248" s="65">
        <v>0.5</v>
      </c>
      <c r="AC248" s="66" t="s">
        <v>542</v>
      </c>
      <c r="AD248" s="11"/>
      <c r="AE248" s="16" t="s">
        <v>453</v>
      </c>
      <c r="AF248" s="135"/>
      <c r="AG248" s="135"/>
      <c r="AH248" s="139"/>
      <c r="AI248" s="135"/>
      <c r="AJ248" s="135"/>
    </row>
    <row r="249" spans="1:37" ht="30" x14ac:dyDescent="0.25">
      <c r="A249" s="15">
        <v>118</v>
      </c>
      <c r="B249" s="16" t="s">
        <v>211</v>
      </c>
      <c r="C249" s="89">
        <f>VLOOKUP(A249,[1]Sheet1!$A$2:$O$343,15,FALSE)</f>
        <v>1</v>
      </c>
      <c r="D249" s="16" t="s">
        <v>212</v>
      </c>
      <c r="E249" s="16" t="s">
        <v>387</v>
      </c>
      <c r="F249" s="79">
        <f>VLOOKUP(A249,'[2]Parts List '!$A$3:$I$178,5,)</f>
        <v>14.183999999999999</v>
      </c>
      <c r="G249" s="79">
        <f>VLOOKUP(A249,'[2]Parts List '!$A$3:$I$178,6,FALSE)</f>
        <v>20.262</v>
      </c>
      <c r="H249" s="79">
        <f>VLOOKUP(A249,'[2]Parts List '!$A$3:$I$178,7,FALSE)</f>
        <v>26.803999999999998</v>
      </c>
      <c r="I249" s="79" t="str">
        <f>VLOOKUP(A249,'[2]Parts List '!$A$3:$I$178,8,FALSE)</f>
        <v>718Plus</v>
      </c>
      <c r="J249" s="79" t="str">
        <f>VLOOKUP(A249,'[2]Parts List '!$A$3:$I$178,9,FALSE)</f>
        <v>C50TF128 CL-A</v>
      </c>
      <c r="K249" s="79"/>
      <c r="L249" s="16" t="s">
        <v>311</v>
      </c>
      <c r="M249" s="17">
        <v>29985</v>
      </c>
      <c r="N249" s="16" t="s">
        <v>298</v>
      </c>
      <c r="O249" s="16"/>
      <c r="P249" s="16"/>
      <c r="Q249" s="15">
        <v>10</v>
      </c>
      <c r="R249" s="15">
        <v>10</v>
      </c>
      <c r="S249" s="96">
        <v>15473</v>
      </c>
      <c r="T249" s="95">
        <f t="shared" si="5"/>
        <v>14699.35</v>
      </c>
      <c r="U249" s="14">
        <v>0.05</v>
      </c>
      <c r="V249" s="21" t="s">
        <v>428</v>
      </c>
      <c r="W249" s="13"/>
      <c r="X249" s="8"/>
      <c r="Y249" s="20"/>
      <c r="Z249" s="20"/>
      <c r="AA249" s="64" t="s">
        <v>499</v>
      </c>
      <c r="AB249" s="65">
        <v>0.25</v>
      </c>
      <c r="AC249" s="66" t="s">
        <v>564</v>
      </c>
      <c r="AD249" s="11"/>
      <c r="AE249" s="16" t="s">
        <v>453</v>
      </c>
      <c r="AF249" s="135"/>
      <c r="AG249" s="135"/>
      <c r="AH249" s="139"/>
      <c r="AI249" s="135"/>
      <c r="AJ249" s="135"/>
    </row>
    <row r="250" spans="1:37" s="30" customFormat="1" x14ac:dyDescent="0.25">
      <c r="A250" s="15">
        <v>118</v>
      </c>
      <c r="B250" s="16" t="s">
        <v>211</v>
      </c>
      <c r="C250" s="89">
        <f>VLOOKUP(A250,[1]Sheet1!$A$2:$O$343,15,FALSE)</f>
        <v>1</v>
      </c>
      <c r="D250" s="16" t="s">
        <v>212</v>
      </c>
      <c r="E250" s="16"/>
      <c r="F250" s="79">
        <f>VLOOKUP(A250,'[2]Parts List '!$A$3:$I$178,5,)</f>
        <v>14.183999999999999</v>
      </c>
      <c r="G250" s="79">
        <f>VLOOKUP(A250,'[2]Parts List '!$A$3:$I$178,6,FALSE)</f>
        <v>20.262</v>
      </c>
      <c r="H250" s="79">
        <f>VLOOKUP(A250,'[2]Parts List '!$A$3:$I$178,7,FALSE)</f>
        <v>26.803999999999998</v>
      </c>
      <c r="I250" s="79" t="str">
        <f>VLOOKUP(A250,'[2]Parts List '!$A$3:$I$178,8,FALSE)</f>
        <v>718Plus</v>
      </c>
      <c r="J250" s="79" t="str">
        <f>VLOOKUP(A250,'[2]Parts List '!$A$3:$I$178,9,FALSE)</f>
        <v>C50TF128 CL-A</v>
      </c>
      <c r="K250" s="79"/>
      <c r="L250" s="16"/>
      <c r="M250" s="17"/>
      <c r="N250" s="36"/>
      <c r="O250" s="36"/>
      <c r="P250" s="36"/>
      <c r="Q250" s="37"/>
      <c r="R250" s="37"/>
      <c r="S250" s="96"/>
      <c r="T250" s="95">
        <f t="shared" si="5"/>
        <v>0</v>
      </c>
      <c r="U250" s="14">
        <v>0.05</v>
      </c>
      <c r="V250" s="21"/>
      <c r="W250" s="13"/>
      <c r="X250" s="8"/>
      <c r="Y250" s="20"/>
      <c r="Z250" s="20"/>
      <c r="AA250" s="64" t="s">
        <v>500</v>
      </c>
      <c r="AB250" s="65">
        <v>0.25</v>
      </c>
      <c r="AC250" s="66" t="s">
        <v>612</v>
      </c>
      <c r="AD250" s="11"/>
      <c r="AE250" s="16"/>
      <c r="AF250" s="135"/>
      <c r="AG250" s="135"/>
      <c r="AH250" s="139"/>
      <c r="AI250" s="135"/>
      <c r="AJ250" s="135"/>
    </row>
    <row r="251" spans="1:37" s="30" customFormat="1" ht="30" x14ac:dyDescent="0.25">
      <c r="A251" s="15">
        <v>119</v>
      </c>
      <c r="B251" s="16" t="s">
        <v>12</v>
      </c>
      <c r="C251" s="89">
        <f>VLOOKUP(A251,[1]Sheet1!$A$2:$O$343,15,FALSE)</f>
        <v>1</v>
      </c>
      <c r="D251" s="16" t="s">
        <v>13</v>
      </c>
      <c r="E251" s="16" t="s">
        <v>387</v>
      </c>
      <c r="F251" s="79">
        <f>VLOOKUP(A251,'[2]Parts List '!$A$3:$I$178,5,)</f>
        <v>13.500999999999999</v>
      </c>
      <c r="G251" s="79">
        <f>VLOOKUP(A251,'[2]Parts List '!$A$3:$I$178,6,FALSE)</f>
        <v>20.365600000000001</v>
      </c>
      <c r="H251" s="79">
        <f>VLOOKUP(A251,'[2]Parts List '!$A$3:$I$178,7,FALSE)</f>
        <v>26.591000000000001</v>
      </c>
      <c r="I251" s="79" t="str">
        <f>VLOOKUP(A251,'[2]Parts List '!$A$3:$I$178,8,FALSE)</f>
        <v>718 Plus</v>
      </c>
      <c r="J251" s="79" t="str">
        <f>VLOOKUP(A251,'[2]Parts List '!$A$3:$I$178,9,FALSE)</f>
        <v>C50TF128 CL-A</v>
      </c>
      <c r="K251" s="79"/>
      <c r="L251" s="16" t="s">
        <v>297</v>
      </c>
      <c r="M251" s="17">
        <v>36972</v>
      </c>
      <c r="N251" s="16" t="s">
        <v>297</v>
      </c>
      <c r="O251" s="16"/>
      <c r="P251" s="16"/>
      <c r="Q251" s="15">
        <v>90</v>
      </c>
      <c r="R251" s="15">
        <v>90</v>
      </c>
      <c r="S251" s="96">
        <v>17971</v>
      </c>
      <c r="T251" s="95">
        <f t="shared" si="5"/>
        <v>17611.580000000002</v>
      </c>
      <c r="U251" s="14">
        <v>0.02</v>
      </c>
      <c r="V251" s="21" t="s">
        <v>428</v>
      </c>
      <c r="W251" s="13"/>
      <c r="X251" s="8"/>
      <c r="Y251" s="20"/>
      <c r="Z251" s="20"/>
      <c r="AA251" s="34" t="s">
        <v>459</v>
      </c>
      <c r="AB251" s="35">
        <v>0.5</v>
      </c>
      <c r="AC251" s="49" t="s">
        <v>535</v>
      </c>
      <c r="AD251" s="11"/>
      <c r="AE251" s="16" t="s">
        <v>452</v>
      </c>
      <c r="AF251" s="135"/>
      <c r="AG251" s="135"/>
      <c r="AH251" s="139"/>
      <c r="AI251" s="135"/>
      <c r="AJ251" s="135"/>
    </row>
    <row r="252" spans="1:37" s="69" customFormat="1" ht="30" x14ac:dyDescent="0.25">
      <c r="A252" s="15">
        <v>119</v>
      </c>
      <c r="B252" s="16" t="s">
        <v>12</v>
      </c>
      <c r="C252" s="89">
        <f>VLOOKUP(A252,[1]Sheet1!$A$2:$O$343,15,FALSE)</f>
        <v>1</v>
      </c>
      <c r="D252" s="16" t="s">
        <v>13</v>
      </c>
      <c r="E252" s="16" t="s">
        <v>387</v>
      </c>
      <c r="F252" s="79">
        <f>VLOOKUP(A252,'[2]Parts List '!$A$3:$I$178,5,)</f>
        <v>13.500999999999999</v>
      </c>
      <c r="G252" s="79">
        <f>VLOOKUP(A252,'[2]Parts List '!$A$3:$I$178,6,FALSE)</f>
        <v>20.365600000000001</v>
      </c>
      <c r="H252" s="79">
        <f>VLOOKUP(A252,'[2]Parts List '!$A$3:$I$178,7,FALSE)</f>
        <v>26.591000000000001</v>
      </c>
      <c r="I252" s="79" t="str">
        <f>VLOOKUP(A252,'[2]Parts List '!$A$3:$I$178,8,FALSE)</f>
        <v>718 Plus</v>
      </c>
      <c r="J252" s="79" t="str">
        <f>VLOOKUP(A252,'[2]Parts List '!$A$3:$I$178,9,FALSE)</f>
        <v>C50TF128 CL-A</v>
      </c>
      <c r="K252" s="79"/>
      <c r="L252" s="16" t="s">
        <v>297</v>
      </c>
      <c r="M252" s="17">
        <v>36972</v>
      </c>
      <c r="N252" s="16" t="s">
        <v>298</v>
      </c>
      <c r="O252" s="16"/>
      <c r="P252" s="16"/>
      <c r="Q252" s="15">
        <v>10</v>
      </c>
      <c r="R252" s="15">
        <v>10</v>
      </c>
      <c r="S252" s="96">
        <v>15533</v>
      </c>
      <c r="T252" s="95">
        <f t="shared" si="5"/>
        <v>14756.35</v>
      </c>
      <c r="U252" s="14">
        <v>0.05</v>
      </c>
      <c r="V252" s="21" t="s">
        <v>428</v>
      </c>
      <c r="W252" s="13"/>
      <c r="X252" s="8"/>
      <c r="Y252" s="20"/>
      <c r="Z252" s="20"/>
      <c r="AA252" s="63" t="s">
        <v>460</v>
      </c>
      <c r="AB252" s="35">
        <v>0.5</v>
      </c>
      <c r="AC252" s="49" t="s">
        <v>536</v>
      </c>
      <c r="AD252" s="11"/>
      <c r="AE252" s="16" t="s">
        <v>452</v>
      </c>
      <c r="AF252" s="135"/>
      <c r="AG252" s="135"/>
      <c r="AH252" s="139"/>
      <c r="AI252" s="135"/>
      <c r="AJ252" s="135"/>
      <c r="AK252" s="30"/>
    </row>
    <row r="253" spans="1:37" s="69" customFormat="1" ht="30" x14ac:dyDescent="0.25">
      <c r="A253" s="15">
        <v>120</v>
      </c>
      <c r="B253" s="16" t="s">
        <v>24</v>
      </c>
      <c r="C253" s="89">
        <f>VLOOKUP(A253,[1]Sheet1!$A$2:$O$343,15,FALSE)</f>
        <v>1</v>
      </c>
      <c r="D253" s="16" t="s">
        <v>25</v>
      </c>
      <c r="E253" s="16" t="s">
        <v>388</v>
      </c>
      <c r="F253" s="79">
        <f>VLOOKUP(A253,'[2]Parts List '!$A$3:$I$178,5,)</f>
        <v>0.98549100000000001</v>
      </c>
      <c r="G253" s="79">
        <f>VLOOKUP(A253,'[2]Parts List '!$A$3:$I$178,6,FALSE)</f>
        <v>4.6025999999999998</v>
      </c>
      <c r="H253" s="79">
        <f>VLOOKUP(A253,'[2]Parts List '!$A$3:$I$178,7,FALSE)</f>
        <v>5.2645999999999997</v>
      </c>
      <c r="I253" s="79" t="str">
        <f>VLOOKUP(A253,'[2]Parts List '!$A$3:$I$178,8,FALSE)</f>
        <v>IN718</v>
      </c>
      <c r="J253" s="79" t="str">
        <f>VLOOKUP(A253,'[2]Parts List '!$A$3:$I$178,9,FALSE)</f>
        <v>C50TF37 CL-D</v>
      </c>
      <c r="K253" s="79"/>
      <c r="L253" s="16" t="s">
        <v>300</v>
      </c>
      <c r="M253" s="17">
        <v>168</v>
      </c>
      <c r="N253" s="16" t="s">
        <v>301</v>
      </c>
      <c r="O253" s="16"/>
      <c r="P253" s="16"/>
      <c r="Q253" s="44">
        <v>80</v>
      </c>
      <c r="R253" s="15">
        <v>60</v>
      </c>
      <c r="S253" s="96">
        <v>119</v>
      </c>
      <c r="T253" s="95">
        <f t="shared" si="5"/>
        <v>113.05</v>
      </c>
      <c r="U253" s="14">
        <v>0.05</v>
      </c>
      <c r="V253" s="21" t="s">
        <v>442</v>
      </c>
      <c r="W253" s="13"/>
      <c r="X253" s="8"/>
      <c r="Y253" s="20"/>
      <c r="Z253" s="20"/>
      <c r="AA253" s="34" t="s">
        <v>465</v>
      </c>
      <c r="AB253" s="35">
        <v>0.6</v>
      </c>
      <c r="AC253" s="49" t="s">
        <v>545</v>
      </c>
      <c r="AD253" s="11"/>
      <c r="AE253" s="16" t="s">
        <v>455</v>
      </c>
      <c r="AF253" s="135"/>
      <c r="AG253" s="135"/>
      <c r="AH253" s="139"/>
      <c r="AI253" s="135"/>
      <c r="AJ253" s="135"/>
      <c r="AK253" s="30"/>
    </row>
    <row r="254" spans="1:37" ht="30" x14ac:dyDescent="0.25">
      <c r="A254" s="15">
        <v>120</v>
      </c>
      <c r="B254" s="16" t="s">
        <v>24</v>
      </c>
      <c r="C254" s="89">
        <f>VLOOKUP(A254,[1]Sheet1!$A$2:$O$343,15,FALSE)</f>
        <v>1</v>
      </c>
      <c r="D254" s="16" t="s">
        <v>25</v>
      </c>
      <c r="E254" s="16" t="s">
        <v>388</v>
      </c>
      <c r="F254" s="79">
        <f>VLOOKUP(A254,'[2]Parts List '!$A$3:$I$178,5,)</f>
        <v>0.98549100000000001</v>
      </c>
      <c r="G254" s="79">
        <f>VLOOKUP(A254,'[2]Parts List '!$A$3:$I$178,6,FALSE)</f>
        <v>4.6025999999999998</v>
      </c>
      <c r="H254" s="79">
        <f>VLOOKUP(A254,'[2]Parts List '!$A$3:$I$178,7,FALSE)</f>
        <v>5.2645999999999997</v>
      </c>
      <c r="I254" s="79" t="str">
        <f>VLOOKUP(A254,'[2]Parts List '!$A$3:$I$178,8,FALSE)</f>
        <v>IN718</v>
      </c>
      <c r="J254" s="79" t="str">
        <f>VLOOKUP(A254,'[2]Parts List '!$A$3:$I$178,9,FALSE)</f>
        <v>C50TF37 CL-D</v>
      </c>
      <c r="K254" s="79"/>
      <c r="L254" s="16" t="s">
        <v>300</v>
      </c>
      <c r="M254" s="17">
        <v>168</v>
      </c>
      <c r="N254" s="16" t="s">
        <v>298</v>
      </c>
      <c r="O254" s="16"/>
      <c r="P254" s="16"/>
      <c r="Q254" s="44">
        <v>20</v>
      </c>
      <c r="R254" s="15">
        <v>40</v>
      </c>
      <c r="S254" s="96">
        <v>314</v>
      </c>
      <c r="T254" s="95">
        <f t="shared" si="5"/>
        <v>298.3</v>
      </c>
      <c r="U254" s="14">
        <v>0.05</v>
      </c>
      <c r="V254" s="21" t="s">
        <v>442</v>
      </c>
      <c r="W254" s="13"/>
      <c r="X254" s="8"/>
      <c r="Y254" s="20"/>
      <c r="Z254" s="20"/>
      <c r="AA254" s="34" t="s">
        <v>466</v>
      </c>
      <c r="AB254" s="35">
        <v>0.4</v>
      </c>
      <c r="AC254" s="49" t="s">
        <v>546</v>
      </c>
      <c r="AD254" s="11"/>
      <c r="AE254" s="16" t="s">
        <v>455</v>
      </c>
      <c r="AF254" s="135"/>
      <c r="AG254" s="135"/>
      <c r="AH254" s="139"/>
      <c r="AI254" s="135"/>
      <c r="AJ254" s="135"/>
    </row>
    <row r="255" spans="1:37" ht="45" x14ac:dyDescent="0.25">
      <c r="A255" s="15">
        <v>122</v>
      </c>
      <c r="B255" s="16" t="s">
        <v>230</v>
      </c>
      <c r="C255" s="89">
        <f>VLOOKUP(A255,[1]Sheet1!$A$2:$O$343,15,FALSE)</f>
        <v>1</v>
      </c>
      <c r="D255" s="16" t="s">
        <v>231</v>
      </c>
      <c r="E255" s="16" t="s">
        <v>389</v>
      </c>
      <c r="F255" s="79">
        <f>VLOOKUP(A255,'[2]Parts List '!$A$3:$I$178,5,)</f>
        <v>0</v>
      </c>
      <c r="G255" s="79">
        <f>VLOOKUP(A255,'[2]Parts List '!$A$3:$I$178,6,FALSE)</f>
        <v>0</v>
      </c>
      <c r="H255" s="79">
        <f>VLOOKUP(A255,'[2]Parts List '!$A$3:$I$178,7,FALSE)</f>
        <v>0</v>
      </c>
      <c r="I255" s="79" t="str">
        <f>VLOOKUP(A255,'[2]Parts List '!$A$3:$I$178,8,FALSE)</f>
        <v>Ti 6-4</v>
      </c>
      <c r="J255" s="79" t="str">
        <f>VLOOKUP(A255,'[2]Parts List '!$A$3:$I$178,9,FALSE)</f>
        <v>C50TF12 CL-I</v>
      </c>
      <c r="K255" s="79" t="str">
        <f>VLOOKUP(A255,'[2]Parts List '!$A$2:$J$178,10,FALSE)</f>
        <v xml:space="preserve">Yes </v>
      </c>
      <c r="L255" s="16" t="s">
        <v>300</v>
      </c>
      <c r="M255" s="17">
        <v>1252</v>
      </c>
      <c r="N255" s="16" t="s">
        <v>300</v>
      </c>
      <c r="O255" s="16"/>
      <c r="P255" s="16"/>
      <c r="Q255" s="15">
        <v>40</v>
      </c>
      <c r="R255" s="15">
        <v>40</v>
      </c>
      <c r="S255" s="96">
        <v>1634</v>
      </c>
      <c r="T255" s="95">
        <f t="shared" si="5"/>
        <v>1552.3</v>
      </c>
      <c r="U255" s="14">
        <v>0.05</v>
      </c>
      <c r="V255" s="21" t="s">
        <v>435</v>
      </c>
      <c r="W255" s="13"/>
      <c r="X255" s="8"/>
      <c r="Y255" s="20"/>
      <c r="Z255" s="20"/>
      <c r="AA255" s="2" t="s">
        <v>514</v>
      </c>
      <c r="AB255" s="29">
        <v>1</v>
      </c>
      <c r="AC255" s="52"/>
      <c r="AD255" s="11"/>
      <c r="AE255" s="16" t="s">
        <v>455</v>
      </c>
      <c r="AF255" s="135"/>
      <c r="AG255" s="135"/>
      <c r="AH255" s="139"/>
      <c r="AI255" s="135"/>
      <c r="AJ255" s="135"/>
    </row>
    <row r="256" spans="1:37" s="30" customFormat="1" ht="45" x14ac:dyDescent="0.25">
      <c r="A256" s="15">
        <v>122</v>
      </c>
      <c r="B256" s="16" t="s">
        <v>230</v>
      </c>
      <c r="C256" s="89">
        <f>VLOOKUP(A256,[1]Sheet1!$A$2:$O$343,15,FALSE)</f>
        <v>1</v>
      </c>
      <c r="D256" s="16" t="s">
        <v>231</v>
      </c>
      <c r="E256" s="16" t="s">
        <v>389</v>
      </c>
      <c r="F256" s="79">
        <f>VLOOKUP(A256,'[2]Parts List '!$A$3:$I$178,5,)</f>
        <v>0</v>
      </c>
      <c r="G256" s="79">
        <f>VLOOKUP(A256,'[2]Parts List '!$A$3:$I$178,6,FALSE)</f>
        <v>0</v>
      </c>
      <c r="H256" s="79">
        <f>VLOOKUP(A256,'[2]Parts List '!$A$3:$I$178,7,FALSE)</f>
        <v>0</v>
      </c>
      <c r="I256" s="79" t="str">
        <f>VLOOKUP(A256,'[2]Parts List '!$A$3:$I$178,8,FALSE)</f>
        <v>Ti 6-4</v>
      </c>
      <c r="J256" s="79" t="str">
        <f>VLOOKUP(A256,'[2]Parts List '!$A$3:$I$178,9,FALSE)</f>
        <v>C50TF12 CL-I</v>
      </c>
      <c r="K256" s="79" t="str">
        <f>VLOOKUP(A256,'[2]Parts List '!$A$2:$J$178,10,FALSE)</f>
        <v xml:space="preserve">Yes </v>
      </c>
      <c r="L256" s="16" t="s">
        <v>300</v>
      </c>
      <c r="M256" s="17">
        <v>1252</v>
      </c>
      <c r="N256" s="16" t="s">
        <v>298</v>
      </c>
      <c r="O256" s="16"/>
      <c r="P256" s="16"/>
      <c r="Q256" s="15">
        <v>60</v>
      </c>
      <c r="R256" s="15">
        <v>60</v>
      </c>
      <c r="S256" s="96">
        <v>1248</v>
      </c>
      <c r="T256" s="95">
        <f t="shared" si="5"/>
        <v>1185.5999999999999</v>
      </c>
      <c r="U256" s="14">
        <v>0.05</v>
      </c>
      <c r="V256" s="21" t="s">
        <v>435</v>
      </c>
      <c r="W256" s="13"/>
      <c r="X256" s="8"/>
      <c r="Y256" s="20"/>
      <c r="Z256" s="20"/>
      <c r="AA256" s="40"/>
      <c r="AB256" s="40"/>
      <c r="AC256" s="53"/>
      <c r="AD256" s="11"/>
      <c r="AE256" s="16" t="s">
        <v>455</v>
      </c>
      <c r="AF256" s="135"/>
      <c r="AG256" s="135"/>
      <c r="AH256" s="139"/>
      <c r="AI256" s="135"/>
      <c r="AJ256" s="135"/>
    </row>
    <row r="257" spans="1:36" ht="45" x14ac:dyDescent="0.25">
      <c r="A257" s="15">
        <v>124</v>
      </c>
      <c r="B257" s="16" t="s">
        <v>84</v>
      </c>
      <c r="C257" s="89">
        <f>VLOOKUP(A257,[1]Sheet1!$A$2:$O$343,15,FALSE)</f>
        <v>1</v>
      </c>
      <c r="D257" s="16" t="s">
        <v>85</v>
      </c>
      <c r="E257" s="16" t="s">
        <v>390</v>
      </c>
      <c r="F257" s="79">
        <f>VLOOKUP(A257,'[2]Parts List '!$A$3:$I$178,5,)</f>
        <v>0</v>
      </c>
      <c r="G257" s="79">
        <f>VLOOKUP(A257,'[2]Parts List '!$A$3:$I$178,6,FALSE)</f>
        <v>0</v>
      </c>
      <c r="H257" s="79">
        <f>VLOOKUP(A257,'[2]Parts List '!$A$3:$I$178,7,FALSE)</f>
        <v>0</v>
      </c>
      <c r="I257" s="79" t="str">
        <f>VLOOKUP(A257,'[2]Parts List '!$A$3:$I$178,8,FALSE)</f>
        <v>Ti-6242</v>
      </c>
      <c r="J257" s="79" t="str">
        <f>VLOOKUP(A257,'[2]Parts List '!$A$3:$I$178,9,FALSE)</f>
        <v>C50TF39 CL-B</v>
      </c>
      <c r="K257" s="79" t="str">
        <f>VLOOKUP(A257,'[2]Parts List '!$A$2:$J$178,10,FALSE)</f>
        <v xml:space="preserve">Yes </v>
      </c>
      <c r="L257" s="16" t="s">
        <v>298</v>
      </c>
      <c r="M257" s="17">
        <v>2091</v>
      </c>
      <c r="N257" s="16" t="s">
        <v>298</v>
      </c>
      <c r="O257" s="16"/>
      <c r="P257" s="16"/>
      <c r="Q257" s="15">
        <v>60</v>
      </c>
      <c r="R257" s="15">
        <v>60</v>
      </c>
      <c r="S257" s="96">
        <v>1644</v>
      </c>
      <c r="T257" s="95">
        <f t="shared" si="5"/>
        <v>1561.8</v>
      </c>
      <c r="U257" s="14">
        <v>0.05</v>
      </c>
      <c r="V257" s="21" t="s">
        <v>443</v>
      </c>
      <c r="W257" s="13"/>
      <c r="X257" s="8"/>
      <c r="Y257" s="20"/>
      <c r="Z257" s="20"/>
      <c r="AA257" s="34" t="s">
        <v>514</v>
      </c>
      <c r="AB257" s="35">
        <v>1</v>
      </c>
      <c r="AC257" s="49"/>
      <c r="AD257" s="11"/>
      <c r="AE257" s="16" t="s">
        <v>452</v>
      </c>
      <c r="AF257" s="135"/>
      <c r="AG257" s="135"/>
      <c r="AH257" s="139"/>
      <c r="AI257" s="135"/>
      <c r="AJ257" s="135"/>
    </row>
    <row r="258" spans="1:36" ht="45" x14ac:dyDescent="0.25">
      <c r="A258" s="15">
        <v>124</v>
      </c>
      <c r="B258" s="16" t="s">
        <v>84</v>
      </c>
      <c r="C258" s="89">
        <f>VLOOKUP(A258,[1]Sheet1!$A$2:$O$343,15,FALSE)</f>
        <v>1</v>
      </c>
      <c r="D258" s="16" t="s">
        <v>85</v>
      </c>
      <c r="E258" s="16" t="s">
        <v>390</v>
      </c>
      <c r="F258" s="79">
        <f>VLOOKUP(A258,'[2]Parts List '!$A$3:$I$178,5,)</f>
        <v>0</v>
      </c>
      <c r="G258" s="79">
        <f>VLOOKUP(A258,'[2]Parts List '!$A$3:$I$178,6,FALSE)</f>
        <v>0</v>
      </c>
      <c r="H258" s="79">
        <f>VLOOKUP(A258,'[2]Parts List '!$A$3:$I$178,7,FALSE)</f>
        <v>0</v>
      </c>
      <c r="I258" s="79" t="str">
        <f>VLOOKUP(A258,'[2]Parts List '!$A$3:$I$178,8,FALSE)</f>
        <v>Ti-6242</v>
      </c>
      <c r="J258" s="79" t="str">
        <f>VLOOKUP(A258,'[2]Parts List '!$A$3:$I$178,9,FALSE)</f>
        <v>C50TF39 CL-B</v>
      </c>
      <c r="K258" s="79" t="str">
        <f>VLOOKUP(A258,'[2]Parts List '!$A$2:$J$178,10,FALSE)</f>
        <v xml:space="preserve">Yes </v>
      </c>
      <c r="L258" s="16" t="s">
        <v>298</v>
      </c>
      <c r="M258" s="17">
        <v>2091</v>
      </c>
      <c r="N258" s="16" t="s">
        <v>301</v>
      </c>
      <c r="O258" s="16"/>
      <c r="P258" s="16"/>
      <c r="Q258" s="15">
        <v>40</v>
      </c>
      <c r="R258" s="15">
        <v>40</v>
      </c>
      <c r="S258" s="96">
        <v>1579</v>
      </c>
      <c r="T258" s="95">
        <f t="shared" si="5"/>
        <v>1500.05</v>
      </c>
      <c r="U258" s="14">
        <v>0.05</v>
      </c>
      <c r="V258" s="21" t="s">
        <v>443</v>
      </c>
      <c r="W258" s="13"/>
      <c r="X258" s="8"/>
      <c r="Y258" s="20"/>
      <c r="Z258" s="20"/>
      <c r="AA258" s="34"/>
      <c r="AB258" s="34"/>
      <c r="AC258" s="50"/>
      <c r="AD258" s="11"/>
      <c r="AE258" s="16" t="s">
        <v>452</v>
      </c>
      <c r="AF258" s="135"/>
      <c r="AG258" s="135"/>
      <c r="AH258" s="139"/>
      <c r="AI258" s="135"/>
      <c r="AJ258" s="135"/>
    </row>
    <row r="259" spans="1:36" s="30" customFormat="1" ht="45" x14ac:dyDescent="0.25">
      <c r="A259" s="15">
        <v>125</v>
      </c>
      <c r="B259" s="16" t="s">
        <v>232</v>
      </c>
      <c r="C259" s="89">
        <f>VLOOKUP(A259,[1]Sheet1!$A$2:$O$343,15,FALSE)</f>
        <v>1</v>
      </c>
      <c r="D259" s="16" t="s">
        <v>233</v>
      </c>
      <c r="E259" s="16" t="s">
        <v>390</v>
      </c>
      <c r="F259" s="79">
        <f>VLOOKUP(A259,'[2]Parts List '!$A$3:$I$178,5,)</f>
        <v>0</v>
      </c>
      <c r="G259" s="79">
        <f>VLOOKUP(A259,'[2]Parts List '!$A$3:$I$178,6,FALSE)</f>
        <v>0</v>
      </c>
      <c r="H259" s="79">
        <f>VLOOKUP(A259,'[2]Parts List '!$A$3:$I$178,7,FALSE)</f>
        <v>0</v>
      </c>
      <c r="I259" s="79" t="str">
        <f>VLOOKUP(A259,'[2]Parts List '!$A$3:$I$178,8,FALSE)</f>
        <v>Ti-6242</v>
      </c>
      <c r="J259" s="79" t="str">
        <f>VLOOKUP(A259,'[2]Parts List '!$A$3:$I$178,9,FALSE)</f>
        <v>C50TF39 CL-B</v>
      </c>
      <c r="K259" s="79" t="str">
        <f>VLOOKUP(A259,'[2]Parts List '!$A$2:$J$178,10,FALSE)</f>
        <v xml:space="preserve">Yes </v>
      </c>
      <c r="L259" s="16" t="s">
        <v>298</v>
      </c>
      <c r="M259" s="17">
        <v>1980</v>
      </c>
      <c r="N259" s="16" t="s">
        <v>301</v>
      </c>
      <c r="O259" s="16"/>
      <c r="P259" s="16"/>
      <c r="Q259" s="15">
        <v>80</v>
      </c>
      <c r="R259" s="15">
        <v>80</v>
      </c>
      <c r="S259" s="96">
        <v>1045</v>
      </c>
      <c r="T259" s="95">
        <f t="shared" si="5"/>
        <v>992.75</v>
      </c>
      <c r="U259" s="14">
        <v>0.05</v>
      </c>
      <c r="V259" s="21" t="s">
        <v>443</v>
      </c>
      <c r="W259" s="13"/>
      <c r="X259" s="8"/>
      <c r="Y259" s="20"/>
      <c r="Z259" s="20"/>
      <c r="AA259" s="2" t="s">
        <v>514</v>
      </c>
      <c r="AB259" s="29">
        <v>1</v>
      </c>
      <c r="AC259" s="52"/>
      <c r="AD259" s="11"/>
      <c r="AE259" s="16" t="s">
        <v>453</v>
      </c>
      <c r="AF259" s="135"/>
      <c r="AG259" s="135"/>
      <c r="AH259" s="139"/>
      <c r="AI259" s="135"/>
      <c r="AJ259" s="135"/>
    </row>
    <row r="260" spans="1:36" ht="45" x14ac:dyDescent="0.25">
      <c r="A260" s="15">
        <v>125</v>
      </c>
      <c r="B260" s="16" t="s">
        <v>232</v>
      </c>
      <c r="C260" s="89">
        <f>VLOOKUP(A260,[1]Sheet1!$A$2:$O$343,15,FALSE)</f>
        <v>1</v>
      </c>
      <c r="D260" s="16" t="s">
        <v>233</v>
      </c>
      <c r="E260" s="16" t="s">
        <v>390</v>
      </c>
      <c r="F260" s="79">
        <f>VLOOKUP(A260,'[2]Parts List '!$A$3:$I$178,5,)</f>
        <v>0</v>
      </c>
      <c r="G260" s="79">
        <f>VLOOKUP(A260,'[2]Parts List '!$A$3:$I$178,6,FALSE)</f>
        <v>0</v>
      </c>
      <c r="H260" s="79">
        <f>VLOOKUP(A260,'[2]Parts List '!$A$3:$I$178,7,FALSE)</f>
        <v>0</v>
      </c>
      <c r="I260" s="79" t="str">
        <f>VLOOKUP(A260,'[2]Parts List '!$A$3:$I$178,8,FALSE)</f>
        <v>Ti-6242</v>
      </c>
      <c r="J260" s="79" t="str">
        <f>VLOOKUP(A260,'[2]Parts List '!$A$3:$I$178,9,FALSE)</f>
        <v>C50TF39 CL-B</v>
      </c>
      <c r="K260" s="79" t="str">
        <f>VLOOKUP(A260,'[2]Parts List '!$A$2:$J$178,10,FALSE)</f>
        <v xml:space="preserve">Yes </v>
      </c>
      <c r="L260" s="16" t="s">
        <v>298</v>
      </c>
      <c r="M260" s="17">
        <v>1980</v>
      </c>
      <c r="N260" s="16" t="s">
        <v>298</v>
      </c>
      <c r="O260" s="16"/>
      <c r="P260" s="16"/>
      <c r="Q260" s="15">
        <v>20</v>
      </c>
      <c r="R260" s="15">
        <v>20</v>
      </c>
      <c r="S260" s="96">
        <v>1793</v>
      </c>
      <c r="T260" s="95">
        <f t="shared" si="5"/>
        <v>1703.35</v>
      </c>
      <c r="U260" s="14">
        <v>0.05</v>
      </c>
      <c r="V260" s="21" t="s">
        <v>443</v>
      </c>
      <c r="W260" s="13"/>
      <c r="X260" s="8"/>
      <c r="Y260" s="20"/>
      <c r="Z260" s="20"/>
      <c r="AA260" s="40"/>
      <c r="AB260" s="40"/>
      <c r="AC260" s="53"/>
      <c r="AD260" s="11"/>
      <c r="AE260" s="16" t="s">
        <v>453</v>
      </c>
      <c r="AF260" s="135"/>
      <c r="AG260" s="135"/>
      <c r="AH260" s="139"/>
      <c r="AI260" s="135"/>
      <c r="AJ260" s="135"/>
    </row>
    <row r="261" spans="1:36" ht="45" x14ac:dyDescent="0.25">
      <c r="A261" s="15">
        <v>126</v>
      </c>
      <c r="B261" s="16" t="s">
        <v>651</v>
      </c>
      <c r="C261" s="89">
        <f>VLOOKUP(A261,[1]Sheet1!$A$2:$O$343,15,FALSE)</f>
        <v>1</v>
      </c>
      <c r="D261" s="16" t="s">
        <v>145</v>
      </c>
      <c r="E261" s="16" t="s">
        <v>391</v>
      </c>
      <c r="F261" s="79">
        <f>VLOOKUP(A261,'[2]Parts List '!$A$3:$I$178,5,)</f>
        <v>0</v>
      </c>
      <c r="G261" s="79">
        <f>VLOOKUP(A261,'[2]Parts List '!$A$3:$I$178,6,FALSE)</f>
        <v>0</v>
      </c>
      <c r="H261" s="79">
        <f>VLOOKUP(A261,'[2]Parts List '!$A$3:$I$178,7,FALSE)</f>
        <v>0</v>
      </c>
      <c r="I261" s="79" t="str">
        <f>VLOOKUP(A261,'[2]Parts List '!$A$3:$I$178,8,FALSE)</f>
        <v>I718</v>
      </c>
      <c r="J261" s="79" t="str">
        <f>VLOOKUP(A261,'[2]Parts List '!$A$3:$I$178,9,FALSE)</f>
        <v>B50TF15 CL-D</v>
      </c>
      <c r="K261" s="79" t="str">
        <f>VLOOKUP(A261,'[2]Parts List '!$A$2:$J$178,10,FALSE)</f>
        <v xml:space="preserve">Yes </v>
      </c>
      <c r="L261" s="16" t="s">
        <v>297</v>
      </c>
      <c r="M261" s="17">
        <v>6915</v>
      </c>
      <c r="N261" s="16" t="s">
        <v>297</v>
      </c>
      <c r="O261" s="16"/>
      <c r="P261" s="16"/>
      <c r="Q261" s="15">
        <v>30</v>
      </c>
      <c r="R261" s="15">
        <v>20</v>
      </c>
      <c r="S261" s="116">
        <v>6538</v>
      </c>
      <c r="T261" s="95">
        <f t="shared" si="5"/>
        <v>6211.1</v>
      </c>
      <c r="U261" s="14">
        <v>0.05</v>
      </c>
      <c r="V261" s="21" t="s">
        <v>426</v>
      </c>
      <c r="W261" s="13"/>
      <c r="X261" s="8"/>
      <c r="Y261" s="20"/>
      <c r="Z261" s="20"/>
      <c r="AA261" s="34" t="s">
        <v>515</v>
      </c>
      <c r="AB261" s="35">
        <v>0.1</v>
      </c>
      <c r="AC261" s="49"/>
      <c r="AD261" s="11"/>
      <c r="AE261" s="16" t="s">
        <v>456</v>
      </c>
      <c r="AF261" s="135"/>
      <c r="AG261" s="135"/>
      <c r="AH261" s="139"/>
      <c r="AI261" s="135"/>
      <c r="AJ261" s="135"/>
    </row>
    <row r="262" spans="1:36" s="30" customFormat="1" ht="45" x14ac:dyDescent="0.25">
      <c r="A262" s="15">
        <v>126</v>
      </c>
      <c r="B262" s="16" t="s">
        <v>651</v>
      </c>
      <c r="C262" s="89">
        <f>VLOOKUP(A262,[1]Sheet1!$A$2:$O$343,15,FALSE)</f>
        <v>1</v>
      </c>
      <c r="D262" s="16" t="s">
        <v>145</v>
      </c>
      <c r="E262" s="16" t="s">
        <v>391</v>
      </c>
      <c r="F262" s="79">
        <f>VLOOKUP(A262,'[2]Parts List '!$A$3:$I$178,5,)</f>
        <v>0</v>
      </c>
      <c r="G262" s="79">
        <f>VLOOKUP(A262,'[2]Parts List '!$A$3:$I$178,6,FALSE)</f>
        <v>0</v>
      </c>
      <c r="H262" s="79">
        <f>VLOOKUP(A262,'[2]Parts List '!$A$3:$I$178,7,FALSE)</f>
        <v>0</v>
      </c>
      <c r="I262" s="79" t="str">
        <f>VLOOKUP(A262,'[2]Parts List '!$A$3:$I$178,8,FALSE)</f>
        <v>I718</v>
      </c>
      <c r="J262" s="79" t="str">
        <f>VLOOKUP(A262,'[2]Parts List '!$A$3:$I$178,9,FALSE)</f>
        <v>B50TF15 CL-D</v>
      </c>
      <c r="K262" s="79" t="str">
        <f>VLOOKUP(A262,'[2]Parts List '!$A$2:$J$178,10,FALSE)</f>
        <v xml:space="preserve">Yes </v>
      </c>
      <c r="L262" s="16" t="s">
        <v>297</v>
      </c>
      <c r="M262" s="17">
        <v>6915</v>
      </c>
      <c r="N262" s="16" t="s">
        <v>298</v>
      </c>
      <c r="O262" s="16"/>
      <c r="P262" s="16"/>
      <c r="Q262" s="15">
        <v>60</v>
      </c>
      <c r="R262" s="15">
        <v>60</v>
      </c>
      <c r="S262" s="96">
        <v>4495</v>
      </c>
      <c r="T262" s="95">
        <f t="shared" si="5"/>
        <v>4270.25</v>
      </c>
      <c r="U262" s="14">
        <v>0.05</v>
      </c>
      <c r="V262" s="21" t="s">
        <v>426</v>
      </c>
      <c r="W262" s="13"/>
      <c r="X262" s="8"/>
      <c r="Y262" s="20"/>
      <c r="Z262" s="20"/>
      <c r="AA262" s="34" t="s">
        <v>513</v>
      </c>
      <c r="AB262" s="35">
        <v>0.4</v>
      </c>
      <c r="AC262" s="50"/>
      <c r="AD262" s="11"/>
      <c r="AE262" s="16" t="s">
        <v>456</v>
      </c>
      <c r="AF262" s="135"/>
      <c r="AG262" s="135"/>
      <c r="AH262" s="139"/>
      <c r="AI262" s="135"/>
      <c r="AJ262" s="135"/>
    </row>
    <row r="263" spans="1:36" ht="45" x14ac:dyDescent="0.25">
      <c r="A263" s="15">
        <v>126</v>
      </c>
      <c r="B263" s="16" t="s">
        <v>651</v>
      </c>
      <c r="C263" s="89">
        <f>VLOOKUP(A263,[1]Sheet1!$A$2:$O$343,15,FALSE)</f>
        <v>1</v>
      </c>
      <c r="D263" s="16" t="s">
        <v>145</v>
      </c>
      <c r="E263" s="16" t="s">
        <v>391</v>
      </c>
      <c r="F263" s="79">
        <f>VLOOKUP(A263,'[2]Parts List '!$A$3:$I$178,5,)</f>
        <v>0</v>
      </c>
      <c r="G263" s="79">
        <f>VLOOKUP(A263,'[2]Parts List '!$A$3:$I$178,6,FALSE)</f>
        <v>0</v>
      </c>
      <c r="H263" s="79">
        <f>VLOOKUP(A263,'[2]Parts List '!$A$3:$I$178,7,FALSE)</f>
        <v>0</v>
      </c>
      <c r="I263" s="79" t="str">
        <f>VLOOKUP(A263,'[2]Parts List '!$A$3:$I$178,8,FALSE)</f>
        <v>I718</v>
      </c>
      <c r="J263" s="79" t="str">
        <f>VLOOKUP(A263,'[2]Parts List '!$A$3:$I$178,9,FALSE)</f>
        <v>B50TF15 CL-D</v>
      </c>
      <c r="K263" s="79" t="str">
        <f>VLOOKUP(A263,'[2]Parts List '!$A$2:$J$178,10,FALSE)</f>
        <v xml:space="preserve">Yes </v>
      </c>
      <c r="L263" s="16" t="s">
        <v>297</v>
      </c>
      <c r="M263" s="17">
        <v>6915</v>
      </c>
      <c r="N263" s="16" t="s">
        <v>305</v>
      </c>
      <c r="O263" s="16"/>
      <c r="P263" s="16"/>
      <c r="Q263" s="15">
        <v>10</v>
      </c>
      <c r="R263" s="15">
        <v>20</v>
      </c>
      <c r="S263" s="96">
        <v>4350</v>
      </c>
      <c r="T263" s="95">
        <f t="shared" si="5"/>
        <v>4132.5</v>
      </c>
      <c r="U263" s="14">
        <v>0.05</v>
      </c>
      <c r="V263" s="21" t="s">
        <v>426</v>
      </c>
      <c r="W263" s="13"/>
      <c r="X263" s="8"/>
      <c r="Y263" s="20"/>
      <c r="Z263" s="20"/>
      <c r="AA263" s="34" t="s">
        <v>652</v>
      </c>
      <c r="AB263" s="35">
        <v>0.5</v>
      </c>
      <c r="AC263" s="50"/>
      <c r="AD263" s="11"/>
      <c r="AE263" s="16" t="s">
        <v>456</v>
      </c>
      <c r="AF263" s="135"/>
      <c r="AG263" s="135"/>
      <c r="AH263" s="139"/>
      <c r="AI263" s="135"/>
      <c r="AJ263" s="135"/>
    </row>
    <row r="264" spans="1:36" ht="45" x14ac:dyDescent="0.25">
      <c r="A264" s="15">
        <v>127</v>
      </c>
      <c r="B264" s="16" t="s">
        <v>651</v>
      </c>
      <c r="C264" s="89">
        <f>VLOOKUP(A264,[1]Sheet1!$A$2:$O$343,15,FALSE)</f>
        <v>1</v>
      </c>
      <c r="D264" s="16" t="s">
        <v>146</v>
      </c>
      <c r="E264" s="16" t="s">
        <v>392</v>
      </c>
      <c r="F264" s="79">
        <f>VLOOKUP(A264,'[2]Parts List '!$A$3:$I$178,5,)</f>
        <v>0</v>
      </c>
      <c r="G264" s="79">
        <f>VLOOKUP(A264,'[2]Parts List '!$A$3:$I$178,6,FALSE)</f>
        <v>0</v>
      </c>
      <c r="H264" s="79">
        <f>VLOOKUP(A264,'[2]Parts List '!$A$3:$I$178,7,FALSE)</f>
        <v>0</v>
      </c>
      <c r="I264" s="79" t="str">
        <f>VLOOKUP(A264,'[2]Parts List '!$A$3:$I$178,8,FALSE)</f>
        <v>I718</v>
      </c>
      <c r="J264" s="79" t="str">
        <f>VLOOKUP(A264,'[2]Parts List '!$A$3:$I$178,9,FALSE)</f>
        <v>B50TF15 CL-D</v>
      </c>
      <c r="K264" s="79" t="str">
        <f>VLOOKUP(A264,'[2]Parts List '!$A$2:$J$178,10,FALSE)</f>
        <v xml:space="preserve">Yes </v>
      </c>
      <c r="L264" s="16" t="s">
        <v>300</v>
      </c>
      <c r="M264" s="17">
        <v>1710</v>
      </c>
      <c r="N264" s="16" t="s">
        <v>298</v>
      </c>
      <c r="O264" s="16"/>
      <c r="P264" s="16"/>
      <c r="Q264" s="15">
        <v>50</v>
      </c>
      <c r="R264" s="15">
        <v>50</v>
      </c>
      <c r="S264" s="96">
        <v>1300</v>
      </c>
      <c r="T264" s="95">
        <f t="shared" si="5"/>
        <v>1235</v>
      </c>
      <c r="U264" s="14">
        <v>0.05</v>
      </c>
      <c r="V264" s="21" t="s">
        <v>426</v>
      </c>
      <c r="W264" s="13"/>
      <c r="X264" s="8"/>
      <c r="Y264" s="20"/>
      <c r="Z264" s="20"/>
      <c r="AA264" s="34" t="s">
        <v>515</v>
      </c>
      <c r="AB264" s="35">
        <v>0.1</v>
      </c>
      <c r="AC264" s="49"/>
      <c r="AD264" s="11"/>
      <c r="AE264" s="16" t="s">
        <v>457</v>
      </c>
      <c r="AF264" s="135"/>
      <c r="AG264" s="135"/>
      <c r="AH264" s="139"/>
      <c r="AI264" s="135"/>
      <c r="AJ264" s="135"/>
    </row>
    <row r="265" spans="1:36" ht="45" x14ac:dyDescent="0.25">
      <c r="A265" s="15">
        <v>127</v>
      </c>
      <c r="B265" s="16" t="s">
        <v>651</v>
      </c>
      <c r="C265" s="89">
        <f>VLOOKUP(A265,[1]Sheet1!$A$2:$O$343,15,FALSE)</f>
        <v>1</v>
      </c>
      <c r="D265" s="16" t="s">
        <v>146</v>
      </c>
      <c r="E265" s="16" t="s">
        <v>392</v>
      </c>
      <c r="F265" s="79">
        <f>VLOOKUP(A265,'[2]Parts List '!$A$3:$I$178,5,)</f>
        <v>0</v>
      </c>
      <c r="G265" s="79">
        <f>VLOOKUP(A265,'[2]Parts List '!$A$3:$I$178,6,FALSE)</f>
        <v>0</v>
      </c>
      <c r="H265" s="79">
        <f>VLOOKUP(A265,'[2]Parts List '!$A$3:$I$178,7,FALSE)</f>
        <v>0</v>
      </c>
      <c r="I265" s="79" t="str">
        <f>VLOOKUP(A265,'[2]Parts List '!$A$3:$I$178,8,FALSE)</f>
        <v>I718</v>
      </c>
      <c r="J265" s="79" t="str">
        <f>VLOOKUP(A265,'[2]Parts List '!$A$3:$I$178,9,FALSE)</f>
        <v>B50TF15 CL-D</v>
      </c>
      <c r="K265" s="79" t="str">
        <f>VLOOKUP(A265,'[2]Parts List '!$A$2:$J$178,10,FALSE)</f>
        <v xml:space="preserve">Yes </v>
      </c>
      <c r="L265" s="16" t="s">
        <v>300</v>
      </c>
      <c r="M265" s="17">
        <v>1710</v>
      </c>
      <c r="N265" s="16" t="s">
        <v>301</v>
      </c>
      <c r="O265" s="16"/>
      <c r="P265" s="16"/>
      <c r="Q265" s="15">
        <v>50</v>
      </c>
      <c r="R265" s="15">
        <v>50</v>
      </c>
      <c r="S265" s="96">
        <v>1300</v>
      </c>
      <c r="T265" s="95">
        <f t="shared" si="5"/>
        <v>1235</v>
      </c>
      <c r="U265" s="14">
        <v>0.05</v>
      </c>
      <c r="V265" s="21" t="s">
        <v>426</v>
      </c>
      <c r="W265" s="13"/>
      <c r="X265" s="8"/>
      <c r="Y265" s="20"/>
      <c r="Z265" s="20"/>
      <c r="AA265" s="34" t="s">
        <v>513</v>
      </c>
      <c r="AB265" s="35">
        <v>0.4</v>
      </c>
      <c r="AC265" s="50"/>
      <c r="AD265" s="11"/>
      <c r="AE265" s="16" t="s">
        <v>457</v>
      </c>
      <c r="AF265" s="135"/>
      <c r="AG265" s="135"/>
      <c r="AH265" s="139"/>
      <c r="AI265" s="135"/>
      <c r="AJ265" s="135"/>
    </row>
    <row r="266" spans="1:36" ht="30" x14ac:dyDescent="0.25">
      <c r="A266" s="15">
        <v>128</v>
      </c>
      <c r="B266" s="16" t="s">
        <v>14</v>
      </c>
      <c r="C266" s="89">
        <f>VLOOKUP(A266,[1]Sheet1!$A$2:$O$343,15,FALSE)</f>
        <v>1</v>
      </c>
      <c r="D266" s="16" t="s">
        <v>16</v>
      </c>
      <c r="E266" s="16" t="s">
        <v>393</v>
      </c>
      <c r="F266" s="79">
        <f>VLOOKUP(A266,'[2]Parts List '!$A$3:$I$178,5,)</f>
        <v>0.51200000000000001</v>
      </c>
      <c r="G266" s="79">
        <f>VLOOKUP(A266,'[2]Parts List '!$A$3:$I$178,6,FALSE)</f>
        <v>22.393000000000001</v>
      </c>
      <c r="H266" s="79">
        <f>VLOOKUP(A266,'[2]Parts List '!$A$3:$I$178,7,FALSE)</f>
        <v>23.178000000000001</v>
      </c>
      <c r="I266" s="79" t="str">
        <f>VLOOKUP(A266,'[2]Parts List '!$A$3:$I$178,8,FALSE)</f>
        <v>HastX</v>
      </c>
      <c r="J266" s="79" t="str">
        <f>VLOOKUP(A266,'[2]Parts List '!$A$3:$I$178,9,FALSE)</f>
        <v>AMS 5536</v>
      </c>
      <c r="K266" s="79"/>
      <c r="L266" s="16" t="s">
        <v>299</v>
      </c>
      <c r="M266" s="17">
        <v>298</v>
      </c>
      <c r="N266" s="16" t="s">
        <v>300</v>
      </c>
      <c r="O266" s="16"/>
      <c r="P266" s="16"/>
      <c r="Q266" s="15">
        <v>60</v>
      </c>
      <c r="R266" s="15">
        <v>60</v>
      </c>
      <c r="S266" s="96">
        <v>255</v>
      </c>
      <c r="T266" s="95">
        <f t="shared" si="5"/>
        <v>242.25</v>
      </c>
      <c r="U266" s="14">
        <v>0.05</v>
      </c>
      <c r="V266" s="21" t="s">
        <v>444</v>
      </c>
      <c r="W266" s="13"/>
      <c r="X266" s="8"/>
      <c r="Y266" s="20"/>
      <c r="Z266" s="20"/>
      <c r="AA266" s="34" t="s">
        <v>494</v>
      </c>
      <c r="AB266" s="35">
        <v>0.75</v>
      </c>
      <c r="AC266" s="49" t="s">
        <v>537</v>
      </c>
      <c r="AD266" s="11"/>
      <c r="AE266" s="16" t="s">
        <v>453</v>
      </c>
      <c r="AF266" s="135"/>
      <c r="AG266" s="135"/>
      <c r="AH266" s="139"/>
      <c r="AI266" s="135"/>
      <c r="AJ266" s="135"/>
    </row>
    <row r="267" spans="1:36" s="30" customFormat="1" ht="30" x14ac:dyDescent="0.25">
      <c r="A267" s="15">
        <v>128</v>
      </c>
      <c r="B267" s="16" t="s">
        <v>14</v>
      </c>
      <c r="C267" s="89">
        <f>VLOOKUP(A267,[1]Sheet1!$A$2:$O$343,15,FALSE)</f>
        <v>1</v>
      </c>
      <c r="D267" s="16" t="s">
        <v>16</v>
      </c>
      <c r="E267" s="16" t="s">
        <v>393</v>
      </c>
      <c r="F267" s="79">
        <f>VLOOKUP(A267,'[2]Parts List '!$A$3:$I$178,5,)</f>
        <v>0.51200000000000001</v>
      </c>
      <c r="G267" s="79">
        <f>VLOOKUP(A267,'[2]Parts List '!$A$3:$I$178,6,FALSE)</f>
        <v>22.393000000000001</v>
      </c>
      <c r="H267" s="79">
        <f>VLOOKUP(A267,'[2]Parts List '!$A$3:$I$178,7,FALSE)</f>
        <v>23.178000000000001</v>
      </c>
      <c r="I267" s="79" t="str">
        <f>VLOOKUP(A267,'[2]Parts List '!$A$3:$I$178,8,FALSE)</f>
        <v>HastX</v>
      </c>
      <c r="J267" s="79" t="str">
        <f>VLOOKUP(A267,'[2]Parts List '!$A$3:$I$178,9,FALSE)</f>
        <v>AMS 5536</v>
      </c>
      <c r="K267" s="79"/>
      <c r="L267" s="16" t="s">
        <v>299</v>
      </c>
      <c r="M267" s="17">
        <v>298</v>
      </c>
      <c r="N267" s="16" t="s">
        <v>299</v>
      </c>
      <c r="O267" s="16"/>
      <c r="P267" s="16"/>
      <c r="Q267" s="15">
        <v>40</v>
      </c>
      <c r="R267" s="15">
        <v>40</v>
      </c>
      <c r="S267" s="96">
        <v>277</v>
      </c>
      <c r="T267" s="95">
        <f t="shared" si="5"/>
        <v>263.14999999999998</v>
      </c>
      <c r="U267" s="14">
        <v>0.05</v>
      </c>
      <c r="V267" s="21" t="s">
        <v>444</v>
      </c>
      <c r="W267" s="13"/>
      <c r="X267" s="8"/>
      <c r="Y267" s="20"/>
      <c r="Z267" s="20"/>
      <c r="AA267" s="34" t="s">
        <v>534</v>
      </c>
      <c r="AB267" s="35">
        <v>0.25</v>
      </c>
      <c r="AC267" s="50" t="s">
        <v>538</v>
      </c>
      <c r="AD267" s="11"/>
      <c r="AE267" s="16" t="s">
        <v>453</v>
      </c>
      <c r="AF267" s="135"/>
      <c r="AG267" s="135"/>
      <c r="AH267" s="139"/>
      <c r="AI267" s="135"/>
      <c r="AJ267" s="135"/>
    </row>
    <row r="268" spans="1:36" ht="30" x14ac:dyDescent="0.25">
      <c r="A268" s="15">
        <v>129</v>
      </c>
      <c r="B268" s="16" t="s">
        <v>14</v>
      </c>
      <c r="C268" s="89">
        <f>VLOOKUP(A268,[1]Sheet1!$A$2:$O$343,15,FALSE)</f>
        <v>1</v>
      </c>
      <c r="D268" s="16" t="s">
        <v>15</v>
      </c>
      <c r="E268" s="16" t="s">
        <v>393</v>
      </c>
      <c r="F268" s="79">
        <f>VLOOKUP(A268,'[2]Parts List '!$A$3:$I$178,5,)</f>
        <v>0.57399999999999995</v>
      </c>
      <c r="G268" s="79">
        <f>VLOOKUP(A268,'[2]Parts List '!$A$3:$I$178,6,FALSE)</f>
        <v>22.548999999999999</v>
      </c>
      <c r="H268" s="79">
        <f>VLOOKUP(A268,'[2]Parts List '!$A$3:$I$178,7,FALSE)</f>
        <v>23.501000000000001</v>
      </c>
      <c r="I268" s="79" t="str">
        <f>VLOOKUP(A268,'[2]Parts List '!$A$3:$I$178,8,FALSE)</f>
        <v>HastX</v>
      </c>
      <c r="J268" s="79" t="str">
        <f>VLOOKUP(A268,'[2]Parts List '!$A$3:$I$178,9,FALSE)</f>
        <v>AMS 5536</v>
      </c>
      <c r="K268" s="79"/>
      <c r="L268" s="16" t="s">
        <v>299</v>
      </c>
      <c r="M268" s="17">
        <v>365</v>
      </c>
      <c r="N268" s="16" t="s">
        <v>300</v>
      </c>
      <c r="O268" s="16"/>
      <c r="P268" s="16"/>
      <c r="Q268" s="15">
        <v>60</v>
      </c>
      <c r="R268" s="15">
        <v>60</v>
      </c>
      <c r="S268" s="96">
        <v>295</v>
      </c>
      <c r="T268" s="95">
        <f t="shared" si="5"/>
        <v>280.25</v>
      </c>
      <c r="U268" s="14">
        <v>0.05</v>
      </c>
      <c r="V268" s="21" t="s">
        <v>444</v>
      </c>
      <c r="W268" s="13"/>
      <c r="X268" s="8"/>
      <c r="Y268" s="20"/>
      <c r="Z268" s="20"/>
      <c r="AA268" s="34" t="s">
        <v>494</v>
      </c>
      <c r="AB268" s="35">
        <v>0.75</v>
      </c>
      <c r="AC268" s="49" t="s">
        <v>537</v>
      </c>
      <c r="AD268" s="11"/>
      <c r="AE268" s="16" t="s">
        <v>453</v>
      </c>
      <c r="AF268" s="135"/>
      <c r="AG268" s="135"/>
      <c r="AH268" s="139"/>
      <c r="AI268" s="135"/>
      <c r="AJ268" s="135"/>
    </row>
    <row r="269" spans="1:36" ht="30" x14ac:dyDescent="0.25">
      <c r="A269" s="15">
        <v>129</v>
      </c>
      <c r="B269" s="16" t="s">
        <v>14</v>
      </c>
      <c r="C269" s="89">
        <f>VLOOKUP(A269,[1]Sheet1!$A$2:$O$343,15,FALSE)</f>
        <v>1</v>
      </c>
      <c r="D269" s="16" t="s">
        <v>15</v>
      </c>
      <c r="E269" s="16" t="s">
        <v>393</v>
      </c>
      <c r="F269" s="79">
        <f>VLOOKUP(A269,'[2]Parts List '!$A$3:$I$178,5,)</f>
        <v>0.57399999999999995</v>
      </c>
      <c r="G269" s="79">
        <f>VLOOKUP(A269,'[2]Parts List '!$A$3:$I$178,6,FALSE)</f>
        <v>22.548999999999999</v>
      </c>
      <c r="H269" s="79">
        <f>VLOOKUP(A269,'[2]Parts List '!$A$3:$I$178,7,FALSE)</f>
        <v>23.501000000000001</v>
      </c>
      <c r="I269" s="79" t="str">
        <f>VLOOKUP(A269,'[2]Parts List '!$A$3:$I$178,8,FALSE)</f>
        <v>HastX</v>
      </c>
      <c r="J269" s="79" t="str">
        <f>VLOOKUP(A269,'[2]Parts List '!$A$3:$I$178,9,FALSE)</f>
        <v>AMS 5536</v>
      </c>
      <c r="K269" s="79"/>
      <c r="L269" s="16" t="s">
        <v>299</v>
      </c>
      <c r="M269" s="17">
        <v>365</v>
      </c>
      <c r="N269" s="16" t="s">
        <v>299</v>
      </c>
      <c r="O269" s="16"/>
      <c r="P269" s="16"/>
      <c r="Q269" s="15">
        <v>40</v>
      </c>
      <c r="R269" s="15">
        <v>40</v>
      </c>
      <c r="S269" s="96">
        <v>310</v>
      </c>
      <c r="T269" s="95">
        <f t="shared" si="5"/>
        <v>294.5</v>
      </c>
      <c r="U269" s="14">
        <v>0.05</v>
      </c>
      <c r="V269" s="21" t="s">
        <v>444</v>
      </c>
      <c r="W269" s="13"/>
      <c r="X269" s="8"/>
      <c r="Y269" s="20"/>
      <c r="Z269" s="20"/>
      <c r="AA269" s="34" t="s">
        <v>534</v>
      </c>
      <c r="AB269" s="35">
        <v>0.25</v>
      </c>
      <c r="AC269" s="50" t="s">
        <v>538</v>
      </c>
      <c r="AD269" s="11"/>
      <c r="AE269" s="16" t="s">
        <v>453</v>
      </c>
      <c r="AF269" s="135"/>
      <c r="AG269" s="135"/>
      <c r="AH269" s="139"/>
      <c r="AI269" s="135"/>
      <c r="AJ269" s="135"/>
    </row>
    <row r="270" spans="1:36" x14ac:dyDescent="0.25">
      <c r="A270" s="15">
        <v>130</v>
      </c>
      <c r="B270" s="16" t="s">
        <v>147</v>
      </c>
      <c r="C270" s="89">
        <f>VLOOKUP(A270,[1]Sheet1!$A$2:$O$343,15,FALSE)</f>
        <v>1</v>
      </c>
      <c r="D270" s="16" t="s">
        <v>148</v>
      </c>
      <c r="E270" s="16" t="s">
        <v>394</v>
      </c>
      <c r="F270" s="79">
        <f>VLOOKUP(A270,'[2]Parts List '!$A$3:$I$178,5,)</f>
        <v>2.0249999999999999</v>
      </c>
      <c r="G270" s="79">
        <f>VLOOKUP(A270,'[2]Parts List '!$A$3:$I$178,6,FALSE)</f>
        <v>23.131</v>
      </c>
      <c r="H270" s="79">
        <f>VLOOKUP(A270,'[2]Parts List '!$A$3:$I$178,7,FALSE)</f>
        <v>26.591999999999999</v>
      </c>
      <c r="I270" s="79" t="str">
        <f>VLOOKUP(A270,'[2]Parts List '!$A$3:$I$178,8,FALSE)</f>
        <v>R41</v>
      </c>
      <c r="J270" s="79" t="str">
        <f>VLOOKUP(A270,'[2]Parts List '!$A$3:$I$178,9,FALSE)</f>
        <v>B50TF110 CL-D</v>
      </c>
      <c r="K270" s="79"/>
      <c r="L270" s="16" t="s">
        <v>304</v>
      </c>
      <c r="M270" s="17">
        <v>5621</v>
      </c>
      <c r="N270" s="16" t="s">
        <v>301</v>
      </c>
      <c r="O270" s="16"/>
      <c r="P270" s="16"/>
      <c r="Q270" s="44">
        <v>60</v>
      </c>
      <c r="R270" s="15">
        <v>50</v>
      </c>
      <c r="S270" s="96">
        <v>3128</v>
      </c>
      <c r="T270" s="95">
        <f t="shared" si="5"/>
        <v>2971.6</v>
      </c>
      <c r="U270" s="14">
        <v>0.05</v>
      </c>
      <c r="V270" s="21" t="s">
        <v>431</v>
      </c>
      <c r="W270" s="13"/>
      <c r="X270" s="8"/>
      <c r="Y270" s="20"/>
      <c r="Z270" s="20"/>
      <c r="AA270" s="34" t="s">
        <v>464</v>
      </c>
      <c r="AB270" s="35">
        <v>0.5</v>
      </c>
      <c r="AC270" s="49" t="s">
        <v>542</v>
      </c>
      <c r="AD270" s="11"/>
      <c r="AE270" s="16" t="s">
        <v>452</v>
      </c>
      <c r="AF270" s="135"/>
      <c r="AG270" s="135"/>
      <c r="AH270" s="139"/>
      <c r="AI270" s="135"/>
      <c r="AJ270" s="135"/>
    </row>
    <row r="271" spans="1:36" x14ac:dyDescent="0.25">
      <c r="A271" s="15">
        <v>130</v>
      </c>
      <c r="B271" s="16" t="s">
        <v>147</v>
      </c>
      <c r="C271" s="89">
        <f>VLOOKUP(A271,[1]Sheet1!$A$2:$O$343,15,FALSE)</f>
        <v>1</v>
      </c>
      <c r="D271" s="16" t="s">
        <v>148</v>
      </c>
      <c r="E271" s="16" t="s">
        <v>394</v>
      </c>
      <c r="F271" s="79">
        <f>VLOOKUP(A271,'[2]Parts List '!$A$3:$I$178,5,)</f>
        <v>2.0249999999999999</v>
      </c>
      <c r="G271" s="79">
        <f>VLOOKUP(A271,'[2]Parts List '!$A$3:$I$178,6,FALSE)</f>
        <v>23.131</v>
      </c>
      <c r="H271" s="79">
        <f>VLOOKUP(A271,'[2]Parts List '!$A$3:$I$178,7,FALSE)</f>
        <v>26.591999999999999</v>
      </c>
      <c r="I271" s="79" t="str">
        <f>VLOOKUP(A271,'[2]Parts List '!$A$3:$I$178,8,FALSE)</f>
        <v>R41</v>
      </c>
      <c r="J271" s="79" t="str">
        <f>VLOOKUP(A271,'[2]Parts List '!$A$3:$I$178,9,FALSE)</f>
        <v>B50TF110 CL-D</v>
      </c>
      <c r="K271" s="79"/>
      <c r="L271" s="16" t="s">
        <v>304</v>
      </c>
      <c r="M271" s="17">
        <v>5621</v>
      </c>
      <c r="N271" s="16" t="s">
        <v>298</v>
      </c>
      <c r="O271" s="16"/>
      <c r="P271" s="16"/>
      <c r="Q271" s="44">
        <v>40</v>
      </c>
      <c r="R271" s="15">
        <v>50</v>
      </c>
      <c r="S271" s="96">
        <v>3280</v>
      </c>
      <c r="T271" s="95">
        <f t="shared" si="5"/>
        <v>3116</v>
      </c>
      <c r="U271" s="14">
        <v>0.05</v>
      </c>
      <c r="V271" s="21" t="s">
        <v>431</v>
      </c>
      <c r="W271" s="13"/>
      <c r="X271" s="8"/>
      <c r="Y271" s="20"/>
      <c r="Z271" s="20"/>
      <c r="AA271" s="34" t="s">
        <v>484</v>
      </c>
      <c r="AB271" s="35">
        <v>0.5</v>
      </c>
      <c r="AC271" s="49" t="s">
        <v>541</v>
      </c>
      <c r="AD271" s="11"/>
      <c r="AE271" s="16" t="s">
        <v>452</v>
      </c>
      <c r="AF271" s="135"/>
      <c r="AG271" s="135"/>
      <c r="AH271" s="139"/>
      <c r="AI271" s="135"/>
      <c r="AJ271" s="135"/>
    </row>
    <row r="272" spans="1:36" ht="60" x14ac:dyDescent="0.25">
      <c r="A272" s="15">
        <v>131</v>
      </c>
      <c r="B272" s="16" t="s">
        <v>237</v>
      </c>
      <c r="C272" s="89">
        <f>VLOOKUP(A272,[1]Sheet1!$A$2:$O$343,15,FALSE)</f>
        <v>2</v>
      </c>
      <c r="D272" s="16" t="s">
        <v>238</v>
      </c>
      <c r="E272" s="16" t="s">
        <v>395</v>
      </c>
      <c r="F272" s="79">
        <f>VLOOKUP(A272,'[2]Parts List '!$A$3:$I$178,5,)</f>
        <v>1.4450000000000001</v>
      </c>
      <c r="G272" s="79">
        <f>VLOOKUP(A272,'[2]Parts List '!$A$3:$I$178,6,FALSE)</f>
        <v>10.637</v>
      </c>
      <c r="H272" s="79">
        <f>VLOOKUP(A272,'[2]Parts List '!$A$3:$I$178,7,FALSE)</f>
        <v>12.260999999999999</v>
      </c>
      <c r="I272" s="79" t="str">
        <f>VLOOKUP(A272,'[2]Parts List '!$A$3:$I$178,8,FALSE)</f>
        <v>AL 2219</v>
      </c>
      <c r="J272" s="79" t="str">
        <f>VLOOKUP(A272,'[2]Parts List '!$A$3:$I$178,9,FALSE)</f>
        <v>AMS 4143
 or AMS 4144 or
 AMS 4162</v>
      </c>
      <c r="K272" s="79"/>
      <c r="L272" s="16" t="s">
        <v>396</v>
      </c>
      <c r="M272" s="17">
        <v>143.41</v>
      </c>
      <c r="N272" s="70" t="s">
        <v>304</v>
      </c>
      <c r="O272" s="70"/>
      <c r="P272" s="70"/>
      <c r="Q272" s="44">
        <v>30</v>
      </c>
      <c r="R272" s="15">
        <v>50</v>
      </c>
      <c r="S272" s="96">
        <v>112</v>
      </c>
      <c r="T272" s="95">
        <f t="shared" si="5"/>
        <v>106.4</v>
      </c>
      <c r="U272" s="14">
        <v>0.05</v>
      </c>
      <c r="V272" s="21" t="s">
        <v>445</v>
      </c>
      <c r="W272" s="13"/>
      <c r="X272" s="8"/>
      <c r="Y272" s="20"/>
      <c r="Z272" s="20"/>
      <c r="AA272" s="34" t="s">
        <v>504</v>
      </c>
      <c r="AB272" s="35">
        <v>0.5</v>
      </c>
      <c r="AC272" s="49" t="s">
        <v>552</v>
      </c>
      <c r="AD272" s="11"/>
      <c r="AE272" s="16" t="s">
        <v>453</v>
      </c>
      <c r="AF272" s="135"/>
      <c r="AG272" s="135"/>
      <c r="AH272" s="139"/>
      <c r="AI272" s="135"/>
      <c r="AJ272" s="135"/>
    </row>
    <row r="273" spans="1:36" x14ac:dyDescent="0.25">
      <c r="A273" s="15">
        <v>102</v>
      </c>
      <c r="B273" s="16" t="s">
        <v>26</v>
      </c>
      <c r="C273" s="89">
        <f>VLOOKUP(A273,[1]Sheet1!$A$2:$O$343,15,FALSE)</f>
        <v>1</v>
      </c>
      <c r="D273" s="16" t="s">
        <v>27</v>
      </c>
      <c r="E273" s="16" t="s">
        <v>371</v>
      </c>
      <c r="F273" s="79">
        <f>VLOOKUP(A273,'[2]Parts List '!$A$3:$I$178,5,)</f>
        <v>2.218</v>
      </c>
      <c r="G273" s="79">
        <f>VLOOKUP(A273,'[2]Parts List '!$A$3:$I$178,6,FALSE)</f>
        <v>6.7439999999999998</v>
      </c>
      <c r="H273" s="79">
        <f>VLOOKUP(A273,'[2]Parts List '!$A$3:$I$178,7,FALSE)</f>
        <v>11.196</v>
      </c>
      <c r="I273" s="79" t="str">
        <f>VLOOKUP(A273,'[2]Parts List '!$A$3:$I$178,8,FALSE)</f>
        <v>15-5PH</v>
      </c>
      <c r="J273" s="79" t="str">
        <f>VLOOKUP(A273,'[2]Parts List '!$A$3:$I$178,9,FALSE)</f>
        <v>AMS 5659</v>
      </c>
      <c r="K273" s="79"/>
      <c r="L273" s="16" t="s">
        <v>313</v>
      </c>
      <c r="M273" s="17">
        <v>948</v>
      </c>
      <c r="N273" s="16" t="s">
        <v>302</v>
      </c>
      <c r="O273" s="122">
        <f>Q273/100</f>
        <v>0.4</v>
      </c>
      <c r="P273" s="122">
        <f>R273/100</f>
        <v>0.3</v>
      </c>
      <c r="Q273" s="44">
        <v>40</v>
      </c>
      <c r="R273" s="15">
        <v>30</v>
      </c>
      <c r="S273" s="96">
        <v>409</v>
      </c>
      <c r="T273" s="95">
        <f t="shared" si="5"/>
        <v>388.55</v>
      </c>
      <c r="U273" s="14">
        <v>0.05</v>
      </c>
      <c r="V273" s="21" t="s">
        <v>437</v>
      </c>
      <c r="W273" s="13"/>
      <c r="X273" s="8"/>
      <c r="Y273" s="20"/>
      <c r="Z273" s="20"/>
      <c r="AA273" s="34" t="s">
        <v>464</v>
      </c>
      <c r="AB273" s="35">
        <v>0.3</v>
      </c>
      <c r="AC273" s="49" t="s">
        <v>547</v>
      </c>
      <c r="AD273" s="11"/>
      <c r="AE273" s="16" t="s">
        <v>452</v>
      </c>
      <c r="AF273" s="135">
        <v>110</v>
      </c>
      <c r="AG273" s="135">
        <f>S273*O273</f>
        <v>163.60000000000002</v>
      </c>
      <c r="AH273" s="139">
        <f>AG273*AF273</f>
        <v>17996.000000000004</v>
      </c>
      <c r="AI273" s="138">
        <f>S273*P273</f>
        <v>122.69999999999999</v>
      </c>
      <c r="AJ273" s="138">
        <f>AI273*AF273</f>
        <v>13496.999999999998</v>
      </c>
    </row>
    <row r="274" spans="1:36" ht="60" x14ac:dyDescent="0.25">
      <c r="A274" s="15">
        <v>132</v>
      </c>
      <c r="B274" s="16" t="s">
        <v>239</v>
      </c>
      <c r="C274" s="89">
        <f>VLOOKUP(A274,[1]Sheet1!$A$2:$O$343,15,FALSE)</f>
        <v>2</v>
      </c>
      <c r="D274" s="16" t="s">
        <v>240</v>
      </c>
      <c r="E274" s="16" t="s">
        <v>397</v>
      </c>
      <c r="F274" s="79">
        <f>VLOOKUP(A274,'[2]Parts List '!$A$3:$I$178,5,)</f>
        <v>1.1559999999999999</v>
      </c>
      <c r="G274" s="79">
        <f>VLOOKUP(A274,'[2]Parts List '!$A$3:$I$178,6,FALSE)</f>
        <v>12.417</v>
      </c>
      <c r="H274" s="79">
        <f>VLOOKUP(A274,'[2]Parts List '!$A$3:$I$178,7,FALSE)</f>
        <v>13.819599999999999</v>
      </c>
      <c r="I274" s="79" t="str">
        <f>VLOOKUP(A274,'[2]Parts List '!$A$3:$I$178,8,FALSE)</f>
        <v>AL 2219</v>
      </c>
      <c r="J274" s="79" t="str">
        <f>VLOOKUP(A274,'[2]Parts List '!$A$3:$I$178,9,FALSE)</f>
        <v>AMS 4143
 or AMS 4144 or
 AMS 4163</v>
      </c>
      <c r="K274" s="79"/>
      <c r="L274" s="16" t="s">
        <v>396</v>
      </c>
      <c r="M274" s="17">
        <v>137.72</v>
      </c>
      <c r="N274" s="16" t="s">
        <v>304</v>
      </c>
      <c r="O274" s="16"/>
      <c r="P274" s="16"/>
      <c r="Q274" s="44">
        <v>30</v>
      </c>
      <c r="R274" s="15">
        <v>50</v>
      </c>
      <c r="S274" s="96">
        <v>77</v>
      </c>
      <c r="T274" s="95">
        <f t="shared" si="5"/>
        <v>73.150000000000006</v>
      </c>
      <c r="U274" s="14">
        <v>0.05</v>
      </c>
      <c r="V274" s="21" t="s">
        <v>445</v>
      </c>
      <c r="W274" s="13"/>
      <c r="X274" s="8"/>
      <c r="Y274" s="20"/>
      <c r="Z274" s="20"/>
      <c r="AA274" s="34" t="s">
        <v>504</v>
      </c>
      <c r="AB274" s="35">
        <v>0.5</v>
      </c>
      <c r="AC274" s="49" t="s">
        <v>552</v>
      </c>
      <c r="AD274" s="11"/>
      <c r="AE274" s="16" t="s">
        <v>453</v>
      </c>
      <c r="AF274" s="135"/>
      <c r="AG274" s="135"/>
      <c r="AH274" s="139"/>
      <c r="AI274" s="135"/>
      <c r="AJ274" s="135"/>
    </row>
    <row r="275" spans="1:36" x14ac:dyDescent="0.25">
      <c r="A275" s="15">
        <v>83</v>
      </c>
      <c r="B275" s="16" t="s">
        <v>17</v>
      </c>
      <c r="C275" s="89">
        <f>VLOOKUP(A275,[1]Sheet1!$A$2:$O$343,15,FALSE)</f>
        <v>1</v>
      </c>
      <c r="D275" s="16" t="s">
        <v>19</v>
      </c>
      <c r="E275" s="16" t="s">
        <v>327</v>
      </c>
      <c r="F275" s="79">
        <f>VLOOKUP(A275,'[2]Parts List '!$A$3:$I$178,5,)</f>
        <v>0.68</v>
      </c>
      <c r="G275" s="79">
        <f>VLOOKUP(A275,'[2]Parts List '!$A$3:$I$178,6,FALSE)</f>
        <v>9.988999999999999</v>
      </c>
      <c r="H275" s="79">
        <f>VLOOKUP(A275,'[2]Parts List '!$A$3:$I$178,7,FALSE)</f>
        <v>11.877000000000001</v>
      </c>
      <c r="I275" s="79" t="str">
        <f>VLOOKUP(A275,'[2]Parts List '!$A$3:$I$178,8,FALSE)</f>
        <v>718plus</v>
      </c>
      <c r="J275" s="79" t="str">
        <f>VLOOKUP(A275,'[2]Parts List '!$A$3:$I$178,9,FALSE)</f>
        <v>B50TF317 CL-A</v>
      </c>
      <c r="K275" s="79"/>
      <c r="L275" s="16" t="s">
        <v>298</v>
      </c>
      <c r="M275" s="17">
        <v>1127.5</v>
      </c>
      <c r="N275" s="16" t="s">
        <v>302</v>
      </c>
      <c r="O275" s="122">
        <f>Q275/100</f>
        <v>0.2</v>
      </c>
      <c r="P275" s="122">
        <f>R275/100</f>
        <v>0.2</v>
      </c>
      <c r="Q275" s="15">
        <v>20</v>
      </c>
      <c r="R275" s="15">
        <v>20</v>
      </c>
      <c r="S275" s="96">
        <v>417</v>
      </c>
      <c r="T275" s="95">
        <f t="shared" si="5"/>
        <v>396.15</v>
      </c>
      <c r="U275" s="14">
        <v>0.05</v>
      </c>
      <c r="V275" s="21" t="s">
        <v>428</v>
      </c>
      <c r="W275" s="13"/>
      <c r="X275" s="8"/>
      <c r="Y275" s="20"/>
      <c r="Z275" s="20"/>
      <c r="AA275" s="34" t="s">
        <v>519</v>
      </c>
      <c r="AB275" s="35">
        <v>0.5</v>
      </c>
      <c r="AC275" s="49" t="s">
        <v>539</v>
      </c>
      <c r="AD275" s="11"/>
      <c r="AE275" s="16" t="s">
        <v>452</v>
      </c>
      <c r="AF275" s="135">
        <v>110</v>
      </c>
      <c r="AG275" s="135">
        <f>S275*O275</f>
        <v>83.4</v>
      </c>
      <c r="AH275" s="139">
        <f>AG275*AF275</f>
        <v>9174</v>
      </c>
      <c r="AI275" s="138">
        <f>S275*P275</f>
        <v>83.4</v>
      </c>
      <c r="AJ275" s="138">
        <f>AI275*AF275</f>
        <v>9174</v>
      </c>
    </row>
    <row r="276" spans="1:36" ht="60" x14ac:dyDescent="0.25">
      <c r="A276" s="15">
        <v>133</v>
      </c>
      <c r="B276" s="16" t="s">
        <v>241</v>
      </c>
      <c r="C276" s="89">
        <f>VLOOKUP(A276,[1]Sheet1!$A$2:$O$343,15,FALSE)</f>
        <v>1</v>
      </c>
      <c r="D276" s="16" t="s">
        <v>242</v>
      </c>
      <c r="E276" s="16" t="s">
        <v>398</v>
      </c>
      <c r="F276" s="79">
        <f>VLOOKUP(A276,'[2]Parts List '!$A$3:$I$178,5,)</f>
        <v>1.07</v>
      </c>
      <c r="G276" s="79">
        <f>VLOOKUP(A276,'[2]Parts List '!$A$3:$I$178,6,FALSE)</f>
        <v>13.537000000000001</v>
      </c>
      <c r="H276" s="79">
        <f>VLOOKUP(A276,'[2]Parts List '!$A$3:$I$178,7,FALSE)</f>
        <v>14.6494</v>
      </c>
      <c r="I276" s="79" t="str">
        <f>VLOOKUP(A276,'[2]Parts List '!$A$3:$I$178,8,FALSE)</f>
        <v>AL 2219</v>
      </c>
      <c r="J276" s="79" t="str">
        <f>VLOOKUP(A276,'[2]Parts List '!$A$3:$I$178,9,FALSE)</f>
        <v>AMS 4143
 or AMS 4144 or
 AMS 4164</v>
      </c>
      <c r="K276" s="79"/>
      <c r="L276" s="16" t="s">
        <v>396</v>
      </c>
      <c r="M276" s="17">
        <v>119.4</v>
      </c>
      <c r="N276" s="16" t="s">
        <v>304</v>
      </c>
      <c r="O276" s="16"/>
      <c r="P276" s="16"/>
      <c r="Q276" s="44">
        <v>30</v>
      </c>
      <c r="R276" s="15">
        <v>50</v>
      </c>
      <c r="S276" s="96">
        <v>75</v>
      </c>
      <c r="T276" s="95">
        <f t="shared" ref="T276:T307" si="6">S276-(S276*U276)</f>
        <v>71.25</v>
      </c>
      <c r="U276" s="14">
        <v>0.05</v>
      </c>
      <c r="V276" s="21" t="s">
        <v>445</v>
      </c>
      <c r="W276" s="13"/>
      <c r="X276" s="8"/>
      <c r="Y276" s="20"/>
      <c r="Z276" s="20"/>
      <c r="AA276" s="34" t="s">
        <v>504</v>
      </c>
      <c r="AB276" s="35">
        <v>0.5</v>
      </c>
      <c r="AC276" s="49" t="s">
        <v>552</v>
      </c>
      <c r="AD276" s="11"/>
      <c r="AE276" s="16" t="s">
        <v>453</v>
      </c>
      <c r="AF276" s="135"/>
      <c r="AG276" s="135"/>
      <c r="AH276" s="139"/>
      <c r="AI276" s="135"/>
      <c r="AJ276" s="135"/>
    </row>
    <row r="277" spans="1:36" x14ac:dyDescent="0.25">
      <c r="A277" s="15">
        <v>56</v>
      </c>
      <c r="B277" s="16" t="s">
        <v>255</v>
      </c>
      <c r="C277" s="89">
        <f>VLOOKUP(A277,[1]Sheet1!$A$2:$O$343,15,FALSE)</f>
        <v>1</v>
      </c>
      <c r="D277" s="16" t="s">
        <v>257</v>
      </c>
      <c r="E277" s="16" t="s">
        <v>360</v>
      </c>
      <c r="F277" s="79">
        <f>VLOOKUP(A277,'[2]Parts List '!$A$3:$I$178,5,)</f>
        <v>1.01</v>
      </c>
      <c r="G277" s="79">
        <f>VLOOKUP(A277,'[2]Parts List '!$A$3:$I$178,6,FALSE)</f>
        <v>10.433</v>
      </c>
      <c r="H277" s="79">
        <f>VLOOKUP(A277,'[2]Parts List '!$A$3:$I$178,7,FALSE)</f>
        <v>12.093</v>
      </c>
      <c r="I277" s="79" t="str">
        <f>VLOOKUP(A277,'[2]Parts List '!$A$3:$I$178,8,FALSE)</f>
        <v>718+</v>
      </c>
      <c r="J277" s="79" t="str">
        <f>VLOOKUP(A277,'[2]Parts List '!$A$3:$I$178,9,FALSE)</f>
        <v>B50TF317 CL-A</v>
      </c>
      <c r="K277" s="79"/>
      <c r="L277" s="16" t="s">
        <v>298</v>
      </c>
      <c r="M277" s="17">
        <v>2340</v>
      </c>
      <c r="N277" s="16" t="s">
        <v>302</v>
      </c>
      <c r="O277" s="122">
        <f>Q277/100</f>
        <v>0.1</v>
      </c>
      <c r="P277" s="122">
        <f>R277/100</f>
        <v>0.1</v>
      </c>
      <c r="Q277" s="44">
        <v>10</v>
      </c>
      <c r="R277" s="15">
        <v>10</v>
      </c>
      <c r="S277" s="96">
        <v>514</v>
      </c>
      <c r="T277" s="95">
        <f t="shared" si="6"/>
        <v>488.3</v>
      </c>
      <c r="U277" s="14">
        <v>0.05</v>
      </c>
      <c r="V277" s="21" t="s">
        <v>428</v>
      </c>
      <c r="W277" s="13"/>
      <c r="X277" s="8"/>
      <c r="Y277" s="20"/>
      <c r="Z277" s="20"/>
      <c r="AA277" s="34" t="s">
        <v>475</v>
      </c>
      <c r="AB277" s="35">
        <v>0.35</v>
      </c>
      <c r="AC277" s="49" t="s">
        <v>622</v>
      </c>
      <c r="AD277" s="11"/>
      <c r="AE277" s="16" t="s">
        <v>452</v>
      </c>
      <c r="AF277" s="135">
        <v>110</v>
      </c>
      <c r="AG277" s="135">
        <f>S277*O277</f>
        <v>51.400000000000006</v>
      </c>
      <c r="AH277" s="139">
        <f>AG277*AF277</f>
        <v>5654.0000000000009</v>
      </c>
      <c r="AI277" s="138">
        <f>S277*P277</f>
        <v>51.400000000000006</v>
      </c>
      <c r="AJ277" s="138">
        <f>AI277*AF277</f>
        <v>5654.0000000000009</v>
      </c>
    </row>
    <row r="278" spans="1:36" ht="60" x14ac:dyDescent="0.25">
      <c r="A278" s="15">
        <v>134</v>
      </c>
      <c r="B278" s="16" t="s">
        <v>243</v>
      </c>
      <c r="C278" s="89">
        <f>VLOOKUP(A278,[1]Sheet1!$A$2:$O$343,15,FALSE)</f>
        <v>2</v>
      </c>
      <c r="D278" s="16" t="s">
        <v>244</v>
      </c>
      <c r="E278" s="16" t="s">
        <v>399</v>
      </c>
      <c r="F278" s="79">
        <f>VLOOKUP(A278,'[2]Parts List '!$A$3:$I$178,5,)</f>
        <v>1.046</v>
      </c>
      <c r="G278" s="79">
        <f>VLOOKUP(A278,'[2]Parts List '!$A$3:$I$178,6,FALSE)</f>
        <v>14.045</v>
      </c>
      <c r="H278" s="79">
        <f>VLOOKUP(A278,'[2]Parts List '!$A$3:$I$178,7,FALSE)</f>
        <v>15.0063</v>
      </c>
      <c r="I278" s="79" t="str">
        <f>VLOOKUP(A278,'[2]Parts List '!$A$3:$I$178,8,FALSE)</f>
        <v>17-4 PH</v>
      </c>
      <c r="J278" s="79" t="str">
        <f>VLOOKUP(A278,'[2]Parts List '!$A$3:$I$178,9,FALSE)</f>
        <v>AMS 5643
or AMS 5604</v>
      </c>
      <c r="K278" s="79"/>
      <c r="L278" s="16" t="s">
        <v>396</v>
      </c>
      <c r="M278" s="17">
        <v>222.2</v>
      </c>
      <c r="N278" s="16" t="s">
        <v>301</v>
      </c>
      <c r="O278" s="16"/>
      <c r="P278" s="16"/>
      <c r="Q278" s="44">
        <v>30</v>
      </c>
      <c r="R278" s="15">
        <v>50</v>
      </c>
      <c r="S278" s="96">
        <v>141</v>
      </c>
      <c r="T278" s="95">
        <f t="shared" si="6"/>
        <v>133.94999999999999</v>
      </c>
      <c r="U278" s="14">
        <v>0.05</v>
      </c>
      <c r="V278" s="21" t="s">
        <v>433</v>
      </c>
      <c r="W278" s="13"/>
      <c r="X278" s="8"/>
      <c r="Y278" s="20"/>
      <c r="Z278" s="20"/>
      <c r="AA278" s="34" t="s">
        <v>504</v>
      </c>
      <c r="AB278" s="35">
        <v>0.5</v>
      </c>
      <c r="AC278" s="49" t="s">
        <v>552</v>
      </c>
      <c r="AD278" s="11"/>
      <c r="AE278" s="16" t="s">
        <v>453</v>
      </c>
      <c r="AF278" s="135"/>
      <c r="AG278" s="135"/>
      <c r="AH278" s="139"/>
      <c r="AI278" s="135"/>
      <c r="AJ278" s="135"/>
    </row>
    <row r="279" spans="1:36" x14ac:dyDescent="0.25">
      <c r="A279" s="15">
        <v>44</v>
      </c>
      <c r="B279" s="16" t="s">
        <v>206</v>
      </c>
      <c r="C279" s="89">
        <f>VLOOKUP(A279,[1]Sheet1!$A$2:$O$343,15,FALSE)</f>
        <v>1</v>
      </c>
      <c r="D279" s="16" t="s">
        <v>208</v>
      </c>
      <c r="E279" s="16" t="s">
        <v>360</v>
      </c>
      <c r="F279" s="79">
        <f>VLOOKUP(A279,'[2]Parts List '!$A$3:$I$178,5,)</f>
        <v>1.415</v>
      </c>
      <c r="G279" s="79">
        <f>VLOOKUP(A279,'[2]Parts List '!$A$3:$I$178,6,FALSE)</f>
        <v>9.7989999999999995</v>
      </c>
      <c r="H279" s="79">
        <f>VLOOKUP(A279,'[2]Parts List '!$A$3:$I$178,7,FALSE)</f>
        <v>11.901000000000002</v>
      </c>
      <c r="I279" s="79" t="str">
        <f>VLOOKUP(A279,'[2]Parts List '!$A$3:$I$178,8,FALSE)</f>
        <v>718+</v>
      </c>
      <c r="J279" s="79" t="str">
        <f>VLOOKUP(A279,'[2]Parts List '!$A$3:$I$178,9,FALSE)</f>
        <v>B50TF317 CL-A</v>
      </c>
      <c r="K279" s="79"/>
      <c r="L279" s="16" t="s">
        <v>298</v>
      </c>
      <c r="M279" s="17">
        <v>2340</v>
      </c>
      <c r="N279" s="16" t="s">
        <v>302</v>
      </c>
      <c r="O279" s="122">
        <f>Q279/100</f>
        <v>0.1</v>
      </c>
      <c r="P279" s="122">
        <f>R279/100</f>
        <v>0.1</v>
      </c>
      <c r="Q279" s="15">
        <v>10</v>
      </c>
      <c r="R279" s="15">
        <v>10</v>
      </c>
      <c r="S279" s="96">
        <v>723</v>
      </c>
      <c r="T279" s="95">
        <f t="shared" si="6"/>
        <v>686.85</v>
      </c>
      <c r="U279" s="14">
        <v>0.05</v>
      </c>
      <c r="V279" s="21" t="s">
        <v>428</v>
      </c>
      <c r="W279" s="13"/>
      <c r="X279" s="8"/>
      <c r="Y279" s="20"/>
      <c r="Z279" s="20"/>
      <c r="AA279" s="34" t="s">
        <v>462</v>
      </c>
      <c r="AB279" s="35">
        <v>0.35</v>
      </c>
      <c r="AC279" s="49" t="s">
        <v>610</v>
      </c>
      <c r="AD279" s="11"/>
      <c r="AE279" s="16" t="s">
        <v>453</v>
      </c>
      <c r="AF279" s="135">
        <v>40</v>
      </c>
      <c r="AG279" s="135">
        <f>S279*O279</f>
        <v>72.3</v>
      </c>
      <c r="AH279" s="139">
        <f>AG279*AF279</f>
        <v>2892</v>
      </c>
      <c r="AI279" s="138">
        <f>S279*P279</f>
        <v>72.3</v>
      </c>
      <c r="AJ279" s="138">
        <f>AI279*AF279</f>
        <v>2892</v>
      </c>
    </row>
    <row r="280" spans="1:36" ht="60" x14ac:dyDescent="0.25">
      <c r="A280" s="15">
        <v>135</v>
      </c>
      <c r="B280" s="16" t="s">
        <v>293</v>
      </c>
      <c r="C280" s="89">
        <f>VLOOKUP(A280,[1]Sheet1!$A$2:$O$343,15,FALSE)</f>
        <v>1</v>
      </c>
      <c r="D280" s="16" t="s">
        <v>294</v>
      </c>
      <c r="E280" s="16" t="s">
        <v>400</v>
      </c>
      <c r="F280" s="79">
        <f>VLOOKUP(A280,'[2]Parts List '!$A$3:$I$178,5,)</f>
        <v>4.8099999999999996</v>
      </c>
      <c r="G280" s="79">
        <f>VLOOKUP(A280,'[2]Parts List '!$A$3:$I$178,6,FALSE)</f>
        <v>6.6950000000000003</v>
      </c>
      <c r="H280" s="79">
        <f>VLOOKUP(A280,'[2]Parts List '!$A$3:$I$178,7,FALSE)</f>
        <v>12.157</v>
      </c>
      <c r="I280" s="79" t="str">
        <f>VLOOKUP(A280,'[2]Parts List '!$A$3:$I$178,8,FALSE)</f>
        <v>15-5 PH</v>
      </c>
      <c r="J280" s="79" t="str">
        <f>VLOOKUP(A280,'[2]Parts List '!$A$3:$I$178,9,FALSE)</f>
        <v>AMS 2759/3</v>
      </c>
      <c r="K280" s="79"/>
      <c r="L280" s="16" t="s">
        <v>298</v>
      </c>
      <c r="M280" s="17">
        <v>1655</v>
      </c>
      <c r="N280" s="16" t="s">
        <v>301</v>
      </c>
      <c r="O280" s="16"/>
      <c r="P280" s="16"/>
      <c r="Q280" s="15">
        <v>80</v>
      </c>
      <c r="R280" s="15">
        <v>80</v>
      </c>
      <c r="S280" s="96">
        <v>863</v>
      </c>
      <c r="T280" s="95">
        <f t="shared" si="6"/>
        <v>819.85</v>
      </c>
      <c r="U280" s="14">
        <v>0.05</v>
      </c>
      <c r="V280" s="21" t="s">
        <v>437</v>
      </c>
      <c r="W280" s="13"/>
      <c r="X280" s="8"/>
      <c r="Y280" s="20"/>
      <c r="Z280" s="20"/>
      <c r="AA280" s="34" t="s">
        <v>496</v>
      </c>
      <c r="AB280" s="35">
        <v>0.6</v>
      </c>
      <c r="AC280" s="49" t="s">
        <v>626</v>
      </c>
      <c r="AD280" s="11"/>
      <c r="AE280" s="16" t="s">
        <v>455</v>
      </c>
      <c r="AF280" s="135"/>
      <c r="AG280" s="135"/>
      <c r="AH280" s="139"/>
      <c r="AI280" s="135"/>
      <c r="AJ280" s="135"/>
    </row>
    <row r="281" spans="1:36" x14ac:dyDescent="0.25">
      <c r="A281" s="118">
        <v>22</v>
      </c>
      <c r="B281" s="119" t="s">
        <v>103</v>
      </c>
      <c r="C281" s="120">
        <f>VLOOKUP(A281,[1]Sheet1!$A$2:$O$343,15,FALSE)</f>
        <v>1</v>
      </c>
      <c r="D281" s="119" t="s">
        <v>104</v>
      </c>
      <c r="E281" s="119" t="s">
        <v>338</v>
      </c>
      <c r="F281" s="79">
        <f>VLOOKUP(A281,'[2]Parts List '!$A$3:$I$178,5,)</f>
        <v>0.95599999999999996</v>
      </c>
      <c r="G281" s="79">
        <f>VLOOKUP(A281,'[2]Parts List '!$A$3:$I$178,6,FALSE)</f>
        <v>17.262600000000003</v>
      </c>
      <c r="H281" s="79">
        <f>VLOOKUP(A281,'[2]Parts List '!$A$3:$I$178,7,FALSE)</f>
        <v>19.506999999999998</v>
      </c>
      <c r="I281" s="121" t="str">
        <f>VLOOKUP(A281,'[2]Parts List '!$A$3:$I$178,8,FALSE)</f>
        <v>I718</v>
      </c>
      <c r="J281" s="79" t="str">
        <f>VLOOKUP(A281,'[2]Parts List '!$A$3:$I$178,9,FALSE)</f>
        <v>B50TF15 CL-E</v>
      </c>
      <c r="K281" s="79"/>
      <c r="L281" s="16" t="s">
        <v>298</v>
      </c>
      <c r="M281" s="17">
        <v>1403</v>
      </c>
      <c r="N281" s="119" t="s">
        <v>302</v>
      </c>
      <c r="O281" s="122">
        <f>Q281/100</f>
        <v>0.2</v>
      </c>
      <c r="P281" s="122">
        <f>R281/100</f>
        <v>0.25</v>
      </c>
      <c r="Q281" s="44">
        <v>20</v>
      </c>
      <c r="R281" s="118">
        <v>25</v>
      </c>
      <c r="S281" s="123">
        <v>812</v>
      </c>
      <c r="T281" s="124">
        <f t="shared" si="6"/>
        <v>771.4</v>
      </c>
      <c r="U281" s="125">
        <v>0.05</v>
      </c>
      <c r="V281" s="126" t="s">
        <v>426</v>
      </c>
      <c r="W281" s="127"/>
      <c r="X281" s="128"/>
      <c r="Y281" s="129"/>
      <c r="Z281" s="129"/>
      <c r="AA281" s="130" t="s">
        <v>471</v>
      </c>
      <c r="AB281" s="35">
        <v>0.25</v>
      </c>
      <c r="AC281" s="49" t="s">
        <v>564</v>
      </c>
      <c r="AD281" s="11"/>
      <c r="AE281" s="16" t="s">
        <v>452</v>
      </c>
      <c r="AF281" s="135">
        <v>110</v>
      </c>
      <c r="AG281" s="135">
        <f>S281*O281</f>
        <v>162.4</v>
      </c>
      <c r="AH281" s="139">
        <f>AG281*AF281</f>
        <v>17864</v>
      </c>
      <c r="AI281" s="138">
        <f>S281*P281</f>
        <v>203</v>
      </c>
      <c r="AJ281" s="138">
        <f>AI281*AF281</f>
        <v>22330</v>
      </c>
    </row>
    <row r="282" spans="1:36" ht="60" x14ac:dyDescent="0.25">
      <c r="A282" s="15">
        <v>136</v>
      </c>
      <c r="B282" s="16" t="s">
        <v>32</v>
      </c>
      <c r="C282" s="89" t="str">
        <f>VLOOKUP(A282,[1]Sheet1!$A$2:$O$343,15,FALSE)</f>
        <v>1</v>
      </c>
      <c r="D282" s="16" t="s">
        <v>33</v>
      </c>
      <c r="E282" s="16" t="s">
        <v>383</v>
      </c>
      <c r="F282" s="79">
        <f>VLOOKUP(A282,'[2]Parts List '!$A$3:$I$178,5,)</f>
        <v>1.659</v>
      </c>
      <c r="G282" s="79">
        <f>VLOOKUP(A282,'[2]Parts List '!$A$3:$I$178,6,FALSE)</f>
        <v>4.5510000000000002</v>
      </c>
      <c r="H282" s="79">
        <f>VLOOKUP(A282,'[2]Parts List '!$A$3:$I$178,7,FALSE)</f>
        <v>6.3390000000000004</v>
      </c>
      <c r="I282" s="79" t="str">
        <f>VLOOKUP(A282,'[2]Parts List '!$A$3:$I$178,8,FALSE)</f>
        <v>15-5 PH</v>
      </c>
      <c r="J282" s="79" t="str">
        <f>VLOOKUP(A282,'[2]Parts List '!$A$3:$I$178,9,FALSE)</f>
        <v>AMS 2759/4</v>
      </c>
      <c r="K282" s="79"/>
      <c r="L282" s="16" t="s">
        <v>401</v>
      </c>
      <c r="M282" s="17">
        <v>128</v>
      </c>
      <c r="N282" s="16" t="s">
        <v>301</v>
      </c>
      <c r="O282" s="16"/>
      <c r="P282" s="16"/>
      <c r="Q282" s="15">
        <v>80</v>
      </c>
      <c r="R282" s="15">
        <v>80</v>
      </c>
      <c r="S282" s="96">
        <v>103</v>
      </c>
      <c r="T282" s="95">
        <f t="shared" si="6"/>
        <v>97.85</v>
      </c>
      <c r="U282" s="14">
        <v>0.05</v>
      </c>
      <c r="V282" s="21" t="s">
        <v>437</v>
      </c>
      <c r="W282" s="13"/>
      <c r="X282" s="8"/>
      <c r="Y282" s="20"/>
      <c r="Z282" s="20"/>
      <c r="AA282" s="34" t="s">
        <v>468</v>
      </c>
      <c r="AB282" s="35">
        <v>0.5</v>
      </c>
      <c r="AC282" s="49" t="s">
        <v>544</v>
      </c>
      <c r="AD282" s="11"/>
      <c r="AE282" s="16" t="s">
        <v>455</v>
      </c>
      <c r="AF282" s="135"/>
      <c r="AG282" s="135"/>
      <c r="AH282" s="139"/>
      <c r="AI282" s="135"/>
      <c r="AJ282" s="135"/>
    </row>
    <row r="283" spans="1:36" ht="60" x14ac:dyDescent="0.25">
      <c r="A283" s="15">
        <v>135</v>
      </c>
      <c r="B283" s="16" t="s">
        <v>293</v>
      </c>
      <c r="C283" s="89">
        <f>VLOOKUP(A283,[1]Sheet1!$A$2:$O$343,15,FALSE)</f>
        <v>1</v>
      </c>
      <c r="D283" s="16" t="s">
        <v>294</v>
      </c>
      <c r="E283" s="16" t="s">
        <v>400</v>
      </c>
      <c r="F283" s="79">
        <f>VLOOKUP(A283,'[2]Parts List '!$A$3:$I$178,5,)</f>
        <v>4.8099999999999996</v>
      </c>
      <c r="G283" s="79">
        <f>VLOOKUP(A283,'[2]Parts List '!$A$3:$I$178,6,FALSE)</f>
        <v>6.6950000000000003</v>
      </c>
      <c r="H283" s="79">
        <f>VLOOKUP(A283,'[2]Parts List '!$A$3:$I$178,7,FALSE)</f>
        <v>12.157</v>
      </c>
      <c r="I283" s="79" t="str">
        <f>VLOOKUP(A283,'[2]Parts List '!$A$3:$I$178,8,FALSE)</f>
        <v>15-5 PH</v>
      </c>
      <c r="J283" s="79" t="str">
        <f>VLOOKUP(A283,'[2]Parts List '!$A$3:$I$178,9,FALSE)</f>
        <v>AMS 2759/3</v>
      </c>
      <c r="K283" s="79"/>
      <c r="L283" s="16" t="s">
        <v>298</v>
      </c>
      <c r="M283" s="17">
        <v>1655</v>
      </c>
      <c r="N283" s="16" t="s">
        <v>302</v>
      </c>
      <c r="O283" s="122">
        <f>Q283/100</f>
        <v>0.2</v>
      </c>
      <c r="P283" s="122">
        <f>R283/100</f>
        <v>0.2</v>
      </c>
      <c r="Q283" s="15">
        <v>20</v>
      </c>
      <c r="R283" s="15">
        <v>20</v>
      </c>
      <c r="S283" s="96">
        <v>890</v>
      </c>
      <c r="T283" s="95">
        <f t="shared" si="6"/>
        <v>845.5</v>
      </c>
      <c r="U283" s="14">
        <v>0.05</v>
      </c>
      <c r="V283" s="21" t="s">
        <v>437</v>
      </c>
      <c r="W283" s="13"/>
      <c r="X283" s="8"/>
      <c r="Y283" s="20"/>
      <c r="Z283" s="20"/>
      <c r="AA283" s="34" t="s">
        <v>462</v>
      </c>
      <c r="AB283" s="35">
        <v>0.4</v>
      </c>
      <c r="AC283" s="49" t="s">
        <v>630</v>
      </c>
      <c r="AD283" s="11"/>
      <c r="AE283" s="16" t="s">
        <v>455</v>
      </c>
      <c r="AF283" s="135">
        <v>150</v>
      </c>
      <c r="AG283" s="135">
        <f>S283*O283</f>
        <v>178</v>
      </c>
      <c r="AH283" s="139">
        <f>AG283*AF283</f>
        <v>26700</v>
      </c>
      <c r="AI283" s="138">
        <f>S283*P283</f>
        <v>178</v>
      </c>
      <c r="AJ283" s="138">
        <f>AI283*AF283</f>
        <v>26700</v>
      </c>
    </row>
    <row r="284" spans="1:36" ht="60" x14ac:dyDescent="0.25">
      <c r="A284" s="15">
        <v>137</v>
      </c>
      <c r="B284" s="16" t="s">
        <v>95</v>
      </c>
      <c r="C284" s="89">
        <f>VLOOKUP(A284,[1]Sheet1!$A$2:$O$343,15,FALSE)</f>
        <v>1</v>
      </c>
      <c r="D284" s="16" t="s">
        <v>96</v>
      </c>
      <c r="E284" s="16" t="s">
        <v>402</v>
      </c>
      <c r="F284" s="79">
        <f>VLOOKUP(A284,'[2]Parts List '!$A$3:$I$178,5,)</f>
        <v>1.0720000000000001</v>
      </c>
      <c r="G284" s="79">
        <f>VLOOKUP(A284,'[2]Parts List '!$A$3:$I$178,6,FALSE)</f>
        <v>18.008099999999999</v>
      </c>
      <c r="H284" s="79">
        <f>VLOOKUP(A284,'[2]Parts List '!$A$3:$I$178,7,FALSE)</f>
        <v>19.664999999999999</v>
      </c>
      <c r="I284" s="79" t="str">
        <f>VLOOKUP(A284,'[2]Parts List '!$A$3:$I$178,8,FALSE)</f>
        <v>M152</v>
      </c>
      <c r="J284" s="79" t="str">
        <f>VLOOKUP(A284,'[2]Parts List '!$A$3:$I$178,9,FALSE)</f>
        <v>C50TF68 CL-B</v>
      </c>
      <c r="K284" s="79"/>
      <c r="L284" s="16" t="s">
        <v>298</v>
      </c>
      <c r="M284" s="17">
        <v>710</v>
      </c>
      <c r="N284" s="16" t="s">
        <v>301</v>
      </c>
      <c r="O284" s="16"/>
      <c r="P284" s="16"/>
      <c r="Q284" s="15">
        <v>60</v>
      </c>
      <c r="R284" s="15">
        <v>60</v>
      </c>
      <c r="S284" s="96">
        <v>318</v>
      </c>
      <c r="T284" s="95">
        <f t="shared" si="6"/>
        <v>302.10000000000002</v>
      </c>
      <c r="U284" s="14">
        <v>0.05</v>
      </c>
      <c r="V284" s="21" t="s">
        <v>436</v>
      </c>
      <c r="W284" s="13"/>
      <c r="X284" s="8"/>
      <c r="Y284" s="20"/>
      <c r="Z284" s="20"/>
      <c r="AA284" s="34" t="s">
        <v>477</v>
      </c>
      <c r="AB284" s="35">
        <v>0.5</v>
      </c>
      <c r="AC284" s="49" t="s">
        <v>542</v>
      </c>
      <c r="AD284" s="11"/>
      <c r="AE284" s="16" t="s">
        <v>452</v>
      </c>
      <c r="AF284" s="135"/>
      <c r="AG284" s="135"/>
      <c r="AH284" s="139"/>
      <c r="AI284" s="135"/>
      <c r="AJ284" s="135"/>
    </row>
    <row r="285" spans="1:36" ht="60" x14ac:dyDescent="0.25">
      <c r="A285" s="15">
        <v>137</v>
      </c>
      <c r="B285" s="16" t="s">
        <v>95</v>
      </c>
      <c r="C285" s="89">
        <f>VLOOKUP(A285,[1]Sheet1!$A$2:$O$343,15,FALSE)</f>
        <v>1</v>
      </c>
      <c r="D285" s="16" t="s">
        <v>96</v>
      </c>
      <c r="E285" s="16" t="s">
        <v>402</v>
      </c>
      <c r="F285" s="79">
        <f>VLOOKUP(A285,'[2]Parts List '!$A$3:$I$178,5,)</f>
        <v>1.0720000000000001</v>
      </c>
      <c r="G285" s="79">
        <f>VLOOKUP(A285,'[2]Parts List '!$A$3:$I$178,6,FALSE)</f>
        <v>18.008099999999999</v>
      </c>
      <c r="H285" s="79">
        <f>VLOOKUP(A285,'[2]Parts List '!$A$3:$I$178,7,FALSE)</f>
        <v>19.664999999999999</v>
      </c>
      <c r="I285" s="79" t="str">
        <f>VLOOKUP(A285,'[2]Parts List '!$A$3:$I$178,8,FALSE)</f>
        <v>M152</v>
      </c>
      <c r="J285" s="79" t="str">
        <f>VLOOKUP(A285,'[2]Parts List '!$A$3:$I$178,9,FALSE)</f>
        <v>C50TF68 CL-B</v>
      </c>
      <c r="K285" s="79"/>
      <c r="L285" s="16" t="s">
        <v>298</v>
      </c>
      <c r="M285" s="17">
        <v>710</v>
      </c>
      <c r="N285" s="16" t="s">
        <v>298</v>
      </c>
      <c r="O285" s="16"/>
      <c r="P285" s="16"/>
      <c r="Q285" s="15">
        <v>40</v>
      </c>
      <c r="R285" s="15">
        <v>40</v>
      </c>
      <c r="S285" s="96">
        <v>329</v>
      </c>
      <c r="T285" s="95">
        <f t="shared" si="6"/>
        <v>312.55</v>
      </c>
      <c r="U285" s="14">
        <v>0.05</v>
      </c>
      <c r="V285" s="21" t="s">
        <v>436</v>
      </c>
      <c r="W285" s="13"/>
      <c r="X285" s="8"/>
      <c r="Y285" s="20"/>
      <c r="Z285" s="20"/>
      <c r="AA285" s="34" t="s">
        <v>471</v>
      </c>
      <c r="AB285" s="35">
        <v>0.25</v>
      </c>
      <c r="AC285" s="49" t="s">
        <v>569</v>
      </c>
      <c r="AD285" s="11"/>
      <c r="AE285" s="16" t="s">
        <v>452</v>
      </c>
      <c r="AF285" s="135"/>
      <c r="AG285" s="135"/>
      <c r="AH285" s="139"/>
      <c r="AI285" s="135"/>
      <c r="AJ285" s="135"/>
    </row>
    <row r="286" spans="1:36" ht="60" x14ac:dyDescent="0.25">
      <c r="A286" s="15">
        <v>137</v>
      </c>
      <c r="B286" s="16" t="s">
        <v>95</v>
      </c>
      <c r="C286" s="89">
        <f>VLOOKUP(A286,[1]Sheet1!$A$2:$O$343,15,FALSE)</f>
        <v>1</v>
      </c>
      <c r="D286" s="16" t="s">
        <v>96</v>
      </c>
      <c r="E286" s="16" t="s">
        <v>402</v>
      </c>
      <c r="F286" s="79">
        <f>VLOOKUP(A286,'[2]Parts List '!$A$3:$I$178,5,)</f>
        <v>1.0720000000000001</v>
      </c>
      <c r="G286" s="79">
        <f>VLOOKUP(A286,'[2]Parts List '!$A$3:$I$178,6,FALSE)</f>
        <v>18.008099999999999</v>
      </c>
      <c r="H286" s="79">
        <f>VLOOKUP(A286,'[2]Parts List '!$A$3:$I$178,7,FALSE)</f>
        <v>19.664999999999999</v>
      </c>
      <c r="I286" s="79" t="str">
        <f>VLOOKUP(A286,'[2]Parts List '!$A$3:$I$178,8,FALSE)</f>
        <v>M152</v>
      </c>
      <c r="J286" s="79" t="str">
        <f>VLOOKUP(A286,'[2]Parts List '!$A$3:$I$178,9,FALSE)</f>
        <v>C50TF68 CL-B</v>
      </c>
      <c r="K286" s="79"/>
      <c r="L286" s="16"/>
      <c r="M286" s="17"/>
      <c r="N286" s="36"/>
      <c r="O286" s="36"/>
      <c r="P286" s="36"/>
      <c r="Q286" s="37"/>
      <c r="R286" s="37"/>
      <c r="S286" s="96"/>
      <c r="T286" s="95">
        <f t="shared" si="6"/>
        <v>0</v>
      </c>
      <c r="U286" s="14">
        <v>0.05</v>
      </c>
      <c r="V286" s="21"/>
      <c r="W286" s="13"/>
      <c r="X286" s="8"/>
      <c r="Y286" s="20"/>
      <c r="Z286" s="20"/>
      <c r="AA286" s="34" t="s">
        <v>476</v>
      </c>
      <c r="AB286" s="35">
        <v>0.25</v>
      </c>
      <c r="AC286" s="49" t="s">
        <v>570</v>
      </c>
      <c r="AD286" s="11"/>
      <c r="AE286" s="16"/>
      <c r="AF286" s="135"/>
      <c r="AG286" s="135"/>
      <c r="AH286" s="139"/>
      <c r="AI286" s="135"/>
      <c r="AJ286" s="135"/>
    </row>
    <row r="287" spans="1:36" s="30" customFormat="1" ht="60" x14ac:dyDescent="0.25">
      <c r="A287" s="15">
        <v>138</v>
      </c>
      <c r="B287" s="16" t="s">
        <v>97</v>
      </c>
      <c r="C287" s="89">
        <f>VLOOKUP(A287,[1]Sheet1!$A$2:$O$343,15,FALSE)</f>
        <v>1</v>
      </c>
      <c r="D287" s="16" t="s">
        <v>98</v>
      </c>
      <c r="E287" s="16" t="s">
        <v>402</v>
      </c>
      <c r="F287" s="79">
        <f>VLOOKUP(A287,'[2]Parts List '!$A$3:$I$178,5,)</f>
        <v>1.865</v>
      </c>
      <c r="G287" s="79">
        <f>VLOOKUP(A287,'[2]Parts List '!$A$3:$I$178,6,FALSE)</f>
        <v>17.759899999999998</v>
      </c>
      <c r="H287" s="79">
        <f>VLOOKUP(A287,'[2]Parts List '!$A$3:$I$178,7,FALSE)</f>
        <v>19.763000000000002</v>
      </c>
      <c r="I287" s="79" t="str">
        <f>VLOOKUP(A287,'[2]Parts List '!$A$3:$I$178,8,FALSE)</f>
        <v>M152</v>
      </c>
      <c r="J287" s="79" t="str">
        <f>VLOOKUP(A287,'[2]Parts List '!$A$3:$I$178,9,FALSE)</f>
        <v>C50TF68 CL-B</v>
      </c>
      <c r="K287" s="79"/>
      <c r="L287" s="16" t="s">
        <v>298</v>
      </c>
      <c r="M287" s="17">
        <v>954</v>
      </c>
      <c r="N287" s="16" t="s">
        <v>298</v>
      </c>
      <c r="O287" s="16"/>
      <c r="P287" s="16"/>
      <c r="Q287" s="15">
        <v>60</v>
      </c>
      <c r="R287" s="15">
        <v>40</v>
      </c>
      <c r="S287" s="96">
        <v>435</v>
      </c>
      <c r="T287" s="95">
        <f t="shared" si="6"/>
        <v>413.25</v>
      </c>
      <c r="U287" s="14">
        <v>0.05</v>
      </c>
      <c r="V287" s="21" t="s">
        <v>436</v>
      </c>
      <c r="W287" s="13"/>
      <c r="X287" s="8"/>
      <c r="Y287" s="20"/>
      <c r="Z287" s="20"/>
      <c r="AA287" s="34" t="s">
        <v>477</v>
      </c>
      <c r="AB287" s="35">
        <v>0.5</v>
      </c>
      <c r="AC287" s="49" t="s">
        <v>542</v>
      </c>
      <c r="AD287" s="11"/>
      <c r="AE287" s="16" t="s">
        <v>452</v>
      </c>
      <c r="AF287" s="135"/>
      <c r="AG287" s="135"/>
      <c r="AH287" s="139"/>
      <c r="AI287" s="135"/>
      <c r="AJ287" s="135"/>
    </row>
    <row r="288" spans="1:36" ht="60" x14ac:dyDescent="0.25">
      <c r="A288" s="15">
        <v>138</v>
      </c>
      <c r="B288" s="16" t="s">
        <v>97</v>
      </c>
      <c r="C288" s="89">
        <f>VLOOKUP(A288,[1]Sheet1!$A$2:$O$343,15,FALSE)</f>
        <v>1</v>
      </c>
      <c r="D288" s="16" t="s">
        <v>98</v>
      </c>
      <c r="E288" s="16" t="s">
        <v>402</v>
      </c>
      <c r="F288" s="79">
        <f>VLOOKUP(A288,'[2]Parts List '!$A$3:$I$178,5,)</f>
        <v>1.865</v>
      </c>
      <c r="G288" s="79">
        <f>VLOOKUP(A288,'[2]Parts List '!$A$3:$I$178,6,FALSE)</f>
        <v>17.759899999999998</v>
      </c>
      <c r="H288" s="79">
        <f>VLOOKUP(A288,'[2]Parts List '!$A$3:$I$178,7,FALSE)</f>
        <v>19.763000000000002</v>
      </c>
      <c r="I288" s="79" t="str">
        <f>VLOOKUP(A288,'[2]Parts List '!$A$3:$I$178,8,FALSE)</f>
        <v>M152</v>
      </c>
      <c r="J288" s="79" t="str">
        <f>VLOOKUP(A288,'[2]Parts List '!$A$3:$I$178,9,FALSE)</f>
        <v>C50TF68 CL-B</v>
      </c>
      <c r="K288" s="79"/>
      <c r="L288" s="16" t="s">
        <v>298</v>
      </c>
      <c r="M288" s="17">
        <v>954</v>
      </c>
      <c r="N288" s="16" t="s">
        <v>301</v>
      </c>
      <c r="O288" s="16"/>
      <c r="P288" s="16"/>
      <c r="Q288" s="15">
        <v>40</v>
      </c>
      <c r="R288" s="15">
        <v>60</v>
      </c>
      <c r="S288" s="96">
        <v>465</v>
      </c>
      <c r="T288" s="95">
        <f t="shared" si="6"/>
        <v>441.75</v>
      </c>
      <c r="U288" s="14">
        <v>0.05</v>
      </c>
      <c r="V288" s="21" t="s">
        <v>436</v>
      </c>
      <c r="W288" s="13"/>
      <c r="X288" s="8"/>
      <c r="Y288" s="20"/>
      <c r="Z288" s="20"/>
      <c r="AA288" s="34" t="s">
        <v>471</v>
      </c>
      <c r="AB288" s="35">
        <v>0.25</v>
      </c>
      <c r="AC288" s="49" t="s">
        <v>569</v>
      </c>
      <c r="AD288" s="11"/>
      <c r="AE288" s="16" t="s">
        <v>452</v>
      </c>
      <c r="AF288" s="135"/>
      <c r="AG288" s="135"/>
      <c r="AH288" s="139"/>
      <c r="AI288" s="135"/>
      <c r="AJ288" s="135"/>
    </row>
    <row r="289" spans="1:36" ht="60" x14ac:dyDescent="0.25">
      <c r="A289" s="15">
        <v>138</v>
      </c>
      <c r="B289" s="16" t="s">
        <v>97</v>
      </c>
      <c r="C289" s="89">
        <f>VLOOKUP(A289,[1]Sheet1!$A$2:$O$343,15,FALSE)</f>
        <v>1</v>
      </c>
      <c r="D289" s="16" t="s">
        <v>98</v>
      </c>
      <c r="E289" s="16" t="s">
        <v>402</v>
      </c>
      <c r="F289" s="79">
        <f>VLOOKUP(A289,'[2]Parts List '!$A$3:$I$178,5,)</f>
        <v>1.865</v>
      </c>
      <c r="G289" s="79">
        <f>VLOOKUP(A289,'[2]Parts List '!$A$3:$I$178,6,FALSE)</f>
        <v>17.759899999999998</v>
      </c>
      <c r="H289" s="79">
        <f>VLOOKUP(A289,'[2]Parts List '!$A$3:$I$178,7,FALSE)</f>
        <v>19.763000000000002</v>
      </c>
      <c r="I289" s="79" t="str">
        <f>VLOOKUP(A289,'[2]Parts List '!$A$3:$I$178,8,FALSE)</f>
        <v>M152</v>
      </c>
      <c r="J289" s="79" t="str">
        <f>VLOOKUP(A289,'[2]Parts List '!$A$3:$I$178,9,FALSE)</f>
        <v>C50TF68 CL-B</v>
      </c>
      <c r="K289" s="79"/>
      <c r="L289" s="16"/>
      <c r="M289" s="17"/>
      <c r="N289" s="36"/>
      <c r="O289" s="36"/>
      <c r="P289" s="36"/>
      <c r="Q289" s="37"/>
      <c r="R289" s="37"/>
      <c r="S289" s="96"/>
      <c r="T289" s="95">
        <f t="shared" si="6"/>
        <v>0</v>
      </c>
      <c r="U289" s="14">
        <v>0.05</v>
      </c>
      <c r="V289" s="21"/>
      <c r="W289" s="13"/>
      <c r="X289" s="8"/>
      <c r="Y289" s="20"/>
      <c r="Z289" s="20"/>
      <c r="AA289" s="34" t="s">
        <v>476</v>
      </c>
      <c r="AB289" s="35">
        <v>0.25</v>
      </c>
      <c r="AC289" s="49" t="s">
        <v>570</v>
      </c>
      <c r="AD289" s="11"/>
      <c r="AE289" s="16"/>
      <c r="AF289" s="135"/>
      <c r="AG289" s="135"/>
      <c r="AH289" s="139"/>
      <c r="AI289" s="135"/>
      <c r="AJ289" s="135"/>
    </row>
    <row r="290" spans="1:36" s="30" customFormat="1" ht="60" x14ac:dyDescent="0.25">
      <c r="A290" s="15">
        <v>139</v>
      </c>
      <c r="B290" s="16" t="s">
        <v>99</v>
      </c>
      <c r="C290" s="89">
        <f>VLOOKUP(A290,[1]Sheet1!$A$2:$O$343,15,FALSE)</f>
        <v>1</v>
      </c>
      <c r="D290" s="16" t="s">
        <v>100</v>
      </c>
      <c r="E290" s="16" t="s">
        <v>402</v>
      </c>
      <c r="F290" s="79">
        <f>VLOOKUP(A290,'[2]Parts List '!$A$3:$I$178,5,)</f>
        <v>2.4900000000000002</v>
      </c>
      <c r="G290" s="79">
        <f>VLOOKUP(A290,'[2]Parts List '!$A$3:$I$178,6,FALSE)</f>
        <v>17.533799999999999</v>
      </c>
      <c r="H290" s="79">
        <f>VLOOKUP(A290,'[2]Parts List '!$A$3:$I$178,7,FALSE)</f>
        <v>19.765000000000001</v>
      </c>
      <c r="I290" s="79" t="str">
        <f>VLOOKUP(A290,'[2]Parts List '!$A$3:$I$178,8,FALSE)</f>
        <v>I718</v>
      </c>
      <c r="J290" s="79" t="str">
        <f>VLOOKUP(A290,'[2]Parts List '!$A$3:$I$178,9,FALSE)</f>
        <v>B50TF15 CL-E</v>
      </c>
      <c r="K290" s="79"/>
      <c r="L290" s="16" t="s">
        <v>298</v>
      </c>
      <c r="M290" s="17">
        <v>2207</v>
      </c>
      <c r="N290" s="16" t="s">
        <v>300</v>
      </c>
      <c r="O290" s="16"/>
      <c r="P290" s="16"/>
      <c r="Q290" s="15">
        <v>50</v>
      </c>
      <c r="R290" s="15">
        <v>50</v>
      </c>
      <c r="S290" s="96">
        <v>1448</v>
      </c>
      <c r="T290" s="95">
        <f t="shared" si="6"/>
        <v>1375.6</v>
      </c>
      <c r="U290" s="14">
        <v>0.05</v>
      </c>
      <c r="V290" s="21" t="s">
        <v>426</v>
      </c>
      <c r="W290" s="13"/>
      <c r="X290" s="8"/>
      <c r="Y290" s="20"/>
      <c r="Z290" s="20"/>
      <c r="AA290" s="34" t="s">
        <v>477</v>
      </c>
      <c r="AB290" s="35">
        <v>0.5</v>
      </c>
      <c r="AC290" s="49" t="s">
        <v>542</v>
      </c>
      <c r="AD290" s="11"/>
      <c r="AE290" s="16" t="s">
        <v>452</v>
      </c>
      <c r="AF290" s="135"/>
      <c r="AG290" s="135"/>
      <c r="AH290" s="139"/>
      <c r="AI290" s="135"/>
      <c r="AJ290" s="135"/>
    </row>
    <row r="291" spans="1:36" ht="60" x14ac:dyDescent="0.25">
      <c r="A291" s="15">
        <v>139</v>
      </c>
      <c r="B291" s="16" t="s">
        <v>99</v>
      </c>
      <c r="C291" s="89">
        <f>VLOOKUP(A291,[1]Sheet1!$A$2:$O$343,15,FALSE)</f>
        <v>1</v>
      </c>
      <c r="D291" s="16" t="s">
        <v>100</v>
      </c>
      <c r="E291" s="16" t="s">
        <v>402</v>
      </c>
      <c r="F291" s="79">
        <f>VLOOKUP(A291,'[2]Parts List '!$A$3:$I$178,5,)</f>
        <v>2.4900000000000002</v>
      </c>
      <c r="G291" s="79">
        <f>VLOOKUP(A291,'[2]Parts List '!$A$3:$I$178,6,FALSE)</f>
        <v>17.533799999999999</v>
      </c>
      <c r="H291" s="79">
        <f>VLOOKUP(A291,'[2]Parts List '!$A$3:$I$178,7,FALSE)</f>
        <v>19.765000000000001</v>
      </c>
      <c r="I291" s="79" t="str">
        <f>VLOOKUP(A291,'[2]Parts List '!$A$3:$I$178,8,FALSE)</f>
        <v>I718</v>
      </c>
      <c r="J291" s="79" t="str">
        <f>VLOOKUP(A291,'[2]Parts List '!$A$3:$I$178,9,FALSE)</f>
        <v>B50TF15 CL-E</v>
      </c>
      <c r="K291" s="79"/>
      <c r="L291" s="16" t="s">
        <v>298</v>
      </c>
      <c r="M291" s="17">
        <v>2207</v>
      </c>
      <c r="N291" s="16" t="s">
        <v>298</v>
      </c>
      <c r="O291" s="16"/>
      <c r="P291" s="16"/>
      <c r="Q291" s="15">
        <v>50</v>
      </c>
      <c r="R291" s="15">
        <v>50</v>
      </c>
      <c r="S291" s="96">
        <v>1450</v>
      </c>
      <c r="T291" s="95">
        <f t="shared" si="6"/>
        <v>1377.5</v>
      </c>
      <c r="U291" s="14">
        <v>0.05</v>
      </c>
      <c r="V291" s="21" t="s">
        <v>426</v>
      </c>
      <c r="W291" s="13"/>
      <c r="X291" s="8"/>
      <c r="Y291" s="20"/>
      <c r="Z291" s="20"/>
      <c r="AA291" s="34" t="s">
        <v>471</v>
      </c>
      <c r="AB291" s="35">
        <v>0.25</v>
      </c>
      <c r="AC291" s="49" t="s">
        <v>569</v>
      </c>
      <c r="AD291" s="11"/>
      <c r="AE291" s="16" t="s">
        <v>452</v>
      </c>
      <c r="AF291" s="135"/>
      <c r="AG291" s="135"/>
      <c r="AH291" s="139"/>
      <c r="AI291" s="135"/>
      <c r="AJ291" s="135"/>
    </row>
    <row r="292" spans="1:36" x14ac:dyDescent="0.25">
      <c r="A292" s="15">
        <v>139</v>
      </c>
      <c r="B292" s="16" t="s">
        <v>99</v>
      </c>
      <c r="C292" s="89">
        <f>VLOOKUP(A292,[1]Sheet1!$A$2:$O$343,15,FALSE)</f>
        <v>1</v>
      </c>
      <c r="D292" s="16" t="s">
        <v>100</v>
      </c>
      <c r="E292" s="16"/>
      <c r="F292" s="79">
        <f>VLOOKUP(A292,'[2]Parts List '!$A$3:$I$178,5,)</f>
        <v>2.4900000000000002</v>
      </c>
      <c r="G292" s="79">
        <f>VLOOKUP(A292,'[2]Parts List '!$A$3:$I$178,6,FALSE)</f>
        <v>17.533799999999999</v>
      </c>
      <c r="H292" s="79">
        <f>VLOOKUP(A292,'[2]Parts List '!$A$3:$I$178,7,FALSE)</f>
        <v>19.765000000000001</v>
      </c>
      <c r="I292" s="79" t="str">
        <f>VLOOKUP(A292,'[2]Parts List '!$A$3:$I$178,8,FALSE)</f>
        <v>I718</v>
      </c>
      <c r="J292" s="79" t="str">
        <f>VLOOKUP(A292,'[2]Parts List '!$A$3:$I$178,9,FALSE)</f>
        <v>B50TF15 CL-E</v>
      </c>
      <c r="K292" s="79"/>
      <c r="L292" s="16"/>
      <c r="M292" s="17"/>
      <c r="N292" s="36"/>
      <c r="O292" s="36"/>
      <c r="P292" s="36"/>
      <c r="Q292" s="37"/>
      <c r="R292" s="37"/>
      <c r="S292" s="96"/>
      <c r="T292" s="95">
        <f t="shared" si="6"/>
        <v>0</v>
      </c>
      <c r="U292" s="14">
        <v>0.05</v>
      </c>
      <c r="V292" s="21"/>
      <c r="W292" s="13"/>
      <c r="X292" s="8"/>
      <c r="Y292" s="20"/>
      <c r="Z292" s="20"/>
      <c r="AA292" s="34" t="s">
        <v>476</v>
      </c>
      <c r="AB292" s="35">
        <v>0.25</v>
      </c>
      <c r="AC292" s="49" t="s">
        <v>569</v>
      </c>
      <c r="AD292" s="11"/>
      <c r="AE292" s="16"/>
      <c r="AF292" s="135"/>
      <c r="AG292" s="135"/>
      <c r="AH292" s="139"/>
      <c r="AI292" s="135"/>
      <c r="AJ292" s="135"/>
    </row>
    <row r="293" spans="1:36" s="30" customFormat="1" ht="60" x14ac:dyDescent="0.25">
      <c r="A293" s="15">
        <v>140</v>
      </c>
      <c r="B293" s="16" t="s">
        <v>101</v>
      </c>
      <c r="C293" s="89">
        <f>VLOOKUP(A293,[1]Sheet1!$A$2:$O$343,15,FALSE)</f>
        <v>1</v>
      </c>
      <c r="D293" s="16" t="s">
        <v>102</v>
      </c>
      <c r="E293" s="16" t="s">
        <v>402</v>
      </c>
      <c r="F293" s="79">
        <f>VLOOKUP(A293,'[2]Parts List '!$A$3:$I$178,5,)</f>
        <v>1.7266999999999999</v>
      </c>
      <c r="G293" s="79">
        <f>VLOOKUP(A293,'[2]Parts List '!$A$3:$I$178,6,FALSE)</f>
        <v>17.446999999999999</v>
      </c>
      <c r="H293" s="79">
        <f>VLOOKUP(A293,'[2]Parts List '!$A$3:$I$178,7,FALSE)</f>
        <v>21.271999999999998</v>
      </c>
      <c r="I293" s="79" t="str">
        <f>VLOOKUP(A293,'[2]Parts List '!$A$3:$I$178,8,FALSE)</f>
        <v>I718</v>
      </c>
      <c r="J293" s="79" t="str">
        <f>VLOOKUP(A293,'[2]Parts List '!$A$3:$I$178,9,FALSE)</f>
        <v>B50TF15 CL-E</v>
      </c>
      <c r="K293" s="79"/>
      <c r="L293" s="16" t="s">
        <v>311</v>
      </c>
      <c r="M293" s="17">
        <v>2525</v>
      </c>
      <c r="N293" s="16" t="s">
        <v>298</v>
      </c>
      <c r="O293" s="16"/>
      <c r="P293" s="16"/>
      <c r="Q293" s="15">
        <v>50</v>
      </c>
      <c r="R293" s="15">
        <v>50</v>
      </c>
      <c r="S293" s="96">
        <v>1700</v>
      </c>
      <c r="T293" s="95">
        <f t="shared" si="6"/>
        <v>1615</v>
      </c>
      <c r="U293" s="14">
        <v>0.05</v>
      </c>
      <c r="V293" s="21" t="s">
        <v>426</v>
      </c>
      <c r="W293" s="13"/>
      <c r="X293" s="8"/>
      <c r="Y293" s="20"/>
      <c r="Z293" s="20"/>
      <c r="AA293" s="34" t="s">
        <v>477</v>
      </c>
      <c r="AB293" s="35">
        <v>0.5</v>
      </c>
      <c r="AC293" s="49" t="s">
        <v>542</v>
      </c>
      <c r="AD293" s="11"/>
      <c r="AE293" s="16" t="s">
        <v>452</v>
      </c>
      <c r="AF293" s="135"/>
      <c r="AG293" s="135"/>
      <c r="AH293" s="139"/>
      <c r="AI293" s="135"/>
      <c r="AJ293" s="135"/>
    </row>
    <row r="294" spans="1:36" ht="60" x14ac:dyDescent="0.25">
      <c r="A294" s="15">
        <v>140</v>
      </c>
      <c r="B294" s="16" t="s">
        <v>101</v>
      </c>
      <c r="C294" s="89">
        <f>VLOOKUP(A294,[1]Sheet1!$A$2:$O$343,15,FALSE)</f>
        <v>1</v>
      </c>
      <c r="D294" s="16" t="s">
        <v>102</v>
      </c>
      <c r="E294" s="16" t="s">
        <v>402</v>
      </c>
      <c r="F294" s="79">
        <f>VLOOKUP(A294,'[2]Parts List '!$A$3:$I$178,5,)</f>
        <v>1.7266999999999999</v>
      </c>
      <c r="G294" s="79">
        <f>VLOOKUP(A294,'[2]Parts List '!$A$3:$I$178,6,FALSE)</f>
        <v>17.446999999999999</v>
      </c>
      <c r="H294" s="79">
        <f>VLOOKUP(A294,'[2]Parts List '!$A$3:$I$178,7,FALSE)</f>
        <v>21.271999999999998</v>
      </c>
      <c r="I294" s="79" t="str">
        <f>VLOOKUP(A294,'[2]Parts List '!$A$3:$I$178,8,FALSE)</f>
        <v>I718</v>
      </c>
      <c r="J294" s="79" t="str">
        <f>VLOOKUP(A294,'[2]Parts List '!$A$3:$I$178,9,FALSE)</f>
        <v>B50TF15 CL-E</v>
      </c>
      <c r="K294" s="79"/>
      <c r="L294" s="16" t="s">
        <v>311</v>
      </c>
      <c r="M294" s="17">
        <v>2525</v>
      </c>
      <c r="N294" s="16" t="s">
        <v>301</v>
      </c>
      <c r="O294" s="16"/>
      <c r="P294" s="16"/>
      <c r="Q294" s="15">
        <v>50</v>
      </c>
      <c r="R294" s="15">
        <v>50</v>
      </c>
      <c r="S294" s="96">
        <v>1690</v>
      </c>
      <c r="T294" s="95">
        <f t="shared" si="6"/>
        <v>1605.5</v>
      </c>
      <c r="U294" s="14">
        <v>0.05</v>
      </c>
      <c r="V294" s="21" t="s">
        <v>426</v>
      </c>
      <c r="W294" s="13"/>
      <c r="X294" s="8"/>
      <c r="Y294" s="20"/>
      <c r="Z294" s="20"/>
      <c r="AA294" s="34" t="s">
        <v>471</v>
      </c>
      <c r="AB294" s="35">
        <v>0.25</v>
      </c>
      <c r="AC294" s="49" t="s">
        <v>569</v>
      </c>
      <c r="AD294" s="11"/>
      <c r="AE294" s="16" t="s">
        <v>452</v>
      </c>
      <c r="AF294" s="135"/>
      <c r="AG294" s="135"/>
      <c r="AH294" s="139"/>
      <c r="AI294" s="135"/>
      <c r="AJ294" s="135"/>
    </row>
    <row r="295" spans="1:36" ht="60" x14ac:dyDescent="0.25">
      <c r="A295" s="15">
        <v>140</v>
      </c>
      <c r="B295" s="16" t="s">
        <v>101</v>
      </c>
      <c r="C295" s="89">
        <f>VLOOKUP(A295,[1]Sheet1!$A$2:$O$343,15,FALSE)</f>
        <v>1</v>
      </c>
      <c r="D295" s="16" t="s">
        <v>102</v>
      </c>
      <c r="E295" s="16" t="s">
        <v>402</v>
      </c>
      <c r="F295" s="79">
        <f>VLOOKUP(A295,'[2]Parts List '!$A$3:$I$178,5,)</f>
        <v>1.7266999999999999</v>
      </c>
      <c r="G295" s="79">
        <f>VLOOKUP(A295,'[2]Parts List '!$A$3:$I$178,6,FALSE)</f>
        <v>17.446999999999999</v>
      </c>
      <c r="H295" s="79">
        <f>VLOOKUP(A295,'[2]Parts List '!$A$3:$I$178,7,FALSE)</f>
        <v>21.271999999999998</v>
      </c>
      <c r="I295" s="79" t="str">
        <f>VLOOKUP(A295,'[2]Parts List '!$A$3:$I$178,8,FALSE)</f>
        <v>I718</v>
      </c>
      <c r="J295" s="79" t="str">
        <f>VLOOKUP(A295,'[2]Parts List '!$A$3:$I$178,9,FALSE)</f>
        <v>B50TF15 CL-E</v>
      </c>
      <c r="K295" s="79"/>
      <c r="L295" s="16"/>
      <c r="M295" s="17"/>
      <c r="N295" s="36"/>
      <c r="O295" s="36"/>
      <c r="P295" s="36"/>
      <c r="Q295" s="37"/>
      <c r="R295" s="37"/>
      <c r="S295" s="96"/>
      <c r="T295" s="95">
        <f t="shared" si="6"/>
        <v>0</v>
      </c>
      <c r="U295" s="14">
        <v>0.05</v>
      </c>
      <c r="V295" s="21"/>
      <c r="W295" s="13"/>
      <c r="X295" s="8"/>
      <c r="Y295" s="20"/>
      <c r="Z295" s="20"/>
      <c r="AA295" s="34" t="s">
        <v>476</v>
      </c>
      <c r="AB295" s="35">
        <v>0.25</v>
      </c>
      <c r="AC295" s="49" t="s">
        <v>569</v>
      </c>
      <c r="AD295" s="11"/>
      <c r="AE295" s="16"/>
      <c r="AF295" s="135"/>
      <c r="AG295" s="135"/>
      <c r="AH295" s="139"/>
      <c r="AI295" s="135"/>
      <c r="AJ295" s="135"/>
    </row>
    <row r="296" spans="1:36" ht="45" x14ac:dyDescent="0.25">
      <c r="A296" s="15">
        <v>141</v>
      </c>
      <c r="B296" s="16" t="s">
        <v>149</v>
      </c>
      <c r="C296" s="89">
        <f>VLOOKUP(A296,[1]Sheet1!$A$2:$O$343,15,FALSE)</f>
        <v>8</v>
      </c>
      <c r="D296" s="16" t="s">
        <v>150</v>
      </c>
      <c r="E296" s="16" t="s">
        <v>403</v>
      </c>
      <c r="F296" s="79">
        <f>VLOOKUP(A296,'[2]Parts List '!$A$3:$I$178,5,)</f>
        <v>0.255</v>
      </c>
      <c r="G296" s="79">
        <f>VLOOKUP(A296,'[2]Parts List '!$A$3:$I$178,6,FALSE)</f>
        <v>16.414999999999999</v>
      </c>
      <c r="H296" s="79">
        <f>VLOOKUP(A296,'[2]Parts List '!$A$3:$I$178,7,FALSE)</f>
        <v>16.864999999999998</v>
      </c>
      <c r="I296" s="79" t="str">
        <f>VLOOKUP(A296,'[2]Parts List '!$A$3:$I$178,8,FALSE)</f>
        <v>R41</v>
      </c>
      <c r="J296" s="79" t="str">
        <f>VLOOKUP(A296,'[2]Parts List '!$A$3:$I$178,9,FALSE)</f>
        <v>B50TF110 CL-D or
B50TF109 CL-D</v>
      </c>
      <c r="K296" s="79"/>
      <c r="L296" s="16" t="s">
        <v>299</v>
      </c>
      <c r="M296" s="17">
        <v>419.89</v>
      </c>
      <c r="N296" s="16" t="s">
        <v>303</v>
      </c>
      <c r="O296" s="16"/>
      <c r="P296" s="16"/>
      <c r="Q296" s="44">
        <v>40</v>
      </c>
      <c r="R296" s="15">
        <v>30</v>
      </c>
      <c r="S296" s="96">
        <v>190</v>
      </c>
      <c r="T296" s="95">
        <f t="shared" si="6"/>
        <v>180.5</v>
      </c>
      <c r="U296" s="14">
        <v>0.05</v>
      </c>
      <c r="V296" s="21" t="s">
        <v>431</v>
      </c>
      <c r="W296" s="13"/>
      <c r="X296" s="8"/>
      <c r="Y296" s="20"/>
      <c r="Z296" s="20"/>
      <c r="AA296" s="34" t="s">
        <v>470</v>
      </c>
      <c r="AB296" s="35">
        <v>0.3</v>
      </c>
      <c r="AC296" s="49" t="s">
        <v>586</v>
      </c>
      <c r="AD296" s="11"/>
      <c r="AE296" s="16" t="s">
        <v>452</v>
      </c>
      <c r="AF296" s="135"/>
      <c r="AG296" s="135"/>
      <c r="AH296" s="139"/>
      <c r="AI296" s="135"/>
      <c r="AJ296" s="135"/>
    </row>
    <row r="297" spans="1:36" ht="45" x14ac:dyDescent="0.25">
      <c r="A297" s="15">
        <v>141</v>
      </c>
      <c r="B297" s="16" t="s">
        <v>149</v>
      </c>
      <c r="C297" s="89">
        <f>VLOOKUP(A297,[1]Sheet1!$A$2:$O$343,15,FALSE)</f>
        <v>8</v>
      </c>
      <c r="D297" s="16" t="s">
        <v>150</v>
      </c>
      <c r="E297" s="16" t="s">
        <v>403</v>
      </c>
      <c r="F297" s="79">
        <f>VLOOKUP(A297,'[2]Parts List '!$A$3:$I$178,5,)</f>
        <v>0.255</v>
      </c>
      <c r="G297" s="79">
        <f>VLOOKUP(A297,'[2]Parts List '!$A$3:$I$178,6,FALSE)</f>
        <v>16.414999999999999</v>
      </c>
      <c r="H297" s="79">
        <f>VLOOKUP(A297,'[2]Parts List '!$A$3:$I$178,7,FALSE)</f>
        <v>16.864999999999998</v>
      </c>
      <c r="I297" s="79" t="str">
        <f>VLOOKUP(A297,'[2]Parts List '!$A$3:$I$178,8,FALSE)</f>
        <v>R41</v>
      </c>
      <c r="J297" s="79" t="str">
        <f>VLOOKUP(A297,'[2]Parts List '!$A$3:$I$178,9,FALSE)</f>
        <v>B50TF110 CL-D or
B50TF109 CL-D</v>
      </c>
      <c r="K297" s="79"/>
      <c r="L297" s="16" t="s">
        <v>299</v>
      </c>
      <c r="M297" s="17">
        <v>419.89</v>
      </c>
      <c r="N297" s="16" t="s">
        <v>299</v>
      </c>
      <c r="O297" s="16"/>
      <c r="P297" s="16"/>
      <c r="Q297" s="44">
        <v>60</v>
      </c>
      <c r="R297" s="15">
        <v>70</v>
      </c>
      <c r="S297" s="96">
        <v>151</v>
      </c>
      <c r="T297" s="95">
        <f t="shared" si="6"/>
        <v>143.44999999999999</v>
      </c>
      <c r="U297" s="14">
        <v>0.05</v>
      </c>
      <c r="V297" s="21" t="s">
        <v>431</v>
      </c>
      <c r="W297" s="13"/>
      <c r="X297" s="8"/>
      <c r="Y297" s="20"/>
      <c r="Z297" s="20"/>
      <c r="AA297" s="34" t="s">
        <v>463</v>
      </c>
      <c r="AB297" s="35">
        <v>0.7</v>
      </c>
      <c r="AC297" s="49" t="s">
        <v>587</v>
      </c>
      <c r="AD297" s="11"/>
      <c r="AE297" s="16" t="s">
        <v>452</v>
      </c>
      <c r="AF297" s="135"/>
      <c r="AG297" s="135"/>
      <c r="AH297" s="139"/>
      <c r="AI297" s="135"/>
      <c r="AJ297" s="135"/>
    </row>
    <row r="298" spans="1:36" ht="45" x14ac:dyDescent="0.25">
      <c r="A298" s="15">
        <v>142</v>
      </c>
      <c r="B298" s="16" t="s">
        <v>74</v>
      </c>
      <c r="C298" s="89">
        <f>VLOOKUP(A298,[1]Sheet1!$A$2:$O$343,15,FALSE)</f>
        <v>2</v>
      </c>
      <c r="D298" s="16" t="s">
        <v>75</v>
      </c>
      <c r="E298" s="16" t="s">
        <v>404</v>
      </c>
      <c r="F298" s="79">
        <f>VLOOKUP(A298,'[2]Parts List '!$A$3:$I$178,5,)</f>
        <v>0.25600000000000001</v>
      </c>
      <c r="G298" s="79">
        <f>VLOOKUP(A298,'[2]Parts List '!$A$3:$I$178,6,FALSE)</f>
        <v>22.768000000000001</v>
      </c>
      <c r="H298" s="79">
        <f>VLOOKUP(A298,'[2]Parts List '!$A$3:$I$178,7,FALSE)</f>
        <v>22.364000000000001</v>
      </c>
      <c r="I298" s="79" t="str">
        <f>VLOOKUP(A298,'[2]Parts List '!$A$3:$I$178,8,FALSE)</f>
        <v>R41</v>
      </c>
      <c r="J298" s="79" t="str">
        <f>VLOOKUP(A298,'[2]Parts List '!$A$3:$I$178,9,FALSE)</f>
        <v>B50TF75 CL-D</v>
      </c>
      <c r="K298" s="79"/>
      <c r="L298" s="16" t="s">
        <v>396</v>
      </c>
      <c r="M298" s="17">
        <v>301.58999999999997</v>
      </c>
      <c r="N298" s="16" t="s">
        <v>305</v>
      </c>
      <c r="O298" s="16"/>
      <c r="P298" s="16"/>
      <c r="Q298" s="44">
        <v>50</v>
      </c>
      <c r="R298" s="15">
        <v>30</v>
      </c>
      <c r="S298" s="96">
        <v>324</v>
      </c>
      <c r="T298" s="95">
        <f t="shared" si="6"/>
        <v>307.8</v>
      </c>
      <c r="U298" s="14">
        <v>0.05</v>
      </c>
      <c r="V298" s="21" t="s">
        <v>431</v>
      </c>
      <c r="W298" s="13"/>
      <c r="X298" s="8"/>
      <c r="Y298" s="20"/>
      <c r="Z298" s="20"/>
      <c r="AA298" s="34" t="s">
        <v>472</v>
      </c>
      <c r="AB298" s="35">
        <v>0.4</v>
      </c>
      <c r="AC298" s="49" t="s">
        <v>640</v>
      </c>
      <c r="AD298" s="11"/>
      <c r="AE298" s="16" t="s">
        <v>452</v>
      </c>
      <c r="AF298" s="135"/>
      <c r="AG298" s="135"/>
      <c r="AH298" s="139"/>
      <c r="AI298" s="135"/>
      <c r="AJ298" s="135"/>
    </row>
    <row r="299" spans="1:36" ht="45" x14ac:dyDescent="0.25">
      <c r="A299" s="15">
        <v>142</v>
      </c>
      <c r="B299" s="16" t="s">
        <v>74</v>
      </c>
      <c r="C299" s="89">
        <f>VLOOKUP(A299,[1]Sheet1!$A$2:$O$343,15,FALSE)</f>
        <v>2</v>
      </c>
      <c r="D299" s="16" t="s">
        <v>75</v>
      </c>
      <c r="E299" s="16" t="s">
        <v>404</v>
      </c>
      <c r="F299" s="79">
        <f>VLOOKUP(A299,'[2]Parts List '!$A$3:$I$178,5,)</f>
        <v>0.25600000000000001</v>
      </c>
      <c r="G299" s="79">
        <f>VLOOKUP(A299,'[2]Parts List '!$A$3:$I$178,6,FALSE)</f>
        <v>22.768000000000001</v>
      </c>
      <c r="H299" s="79">
        <f>VLOOKUP(A299,'[2]Parts List '!$A$3:$I$178,7,FALSE)</f>
        <v>22.364000000000001</v>
      </c>
      <c r="I299" s="79" t="str">
        <f>VLOOKUP(A299,'[2]Parts List '!$A$3:$I$178,8,FALSE)</f>
        <v>R41</v>
      </c>
      <c r="J299" s="79" t="str">
        <f>VLOOKUP(A299,'[2]Parts List '!$A$3:$I$178,9,FALSE)</f>
        <v>B50TF75 CL-D</v>
      </c>
      <c r="K299" s="79"/>
      <c r="L299" s="16" t="s">
        <v>396</v>
      </c>
      <c r="M299" s="17">
        <v>301.58999999999997</v>
      </c>
      <c r="N299" s="16" t="s">
        <v>299</v>
      </c>
      <c r="O299" s="16"/>
      <c r="P299" s="16"/>
      <c r="Q299" s="44">
        <v>50</v>
      </c>
      <c r="R299" s="15">
        <v>40</v>
      </c>
      <c r="S299" s="96">
        <v>210</v>
      </c>
      <c r="T299" s="95">
        <f t="shared" si="6"/>
        <v>199.5</v>
      </c>
      <c r="U299" s="14">
        <v>0.05</v>
      </c>
      <c r="V299" s="21" t="s">
        <v>431</v>
      </c>
      <c r="W299" s="13"/>
      <c r="X299" s="8"/>
      <c r="Y299" s="20"/>
      <c r="Z299" s="20"/>
      <c r="AA299" s="34" t="s">
        <v>473</v>
      </c>
      <c r="AB299" s="35">
        <v>0.3</v>
      </c>
      <c r="AC299" s="49" t="s">
        <v>554</v>
      </c>
      <c r="AD299" s="11"/>
      <c r="AE299" s="16" t="s">
        <v>452</v>
      </c>
      <c r="AF299" s="135"/>
      <c r="AG299" s="135"/>
      <c r="AH299" s="139"/>
      <c r="AI299" s="135"/>
      <c r="AJ299" s="135"/>
    </row>
    <row r="300" spans="1:36" x14ac:dyDescent="0.25">
      <c r="A300" s="15">
        <v>142</v>
      </c>
      <c r="B300" s="16" t="s">
        <v>74</v>
      </c>
      <c r="C300" s="89">
        <f>VLOOKUP(A300,[1]Sheet1!$A$2:$O$343,15,FALSE)</f>
        <v>2</v>
      </c>
      <c r="D300" s="16" t="s">
        <v>75</v>
      </c>
      <c r="E300" s="16"/>
      <c r="F300" s="79">
        <f>VLOOKUP(A300,'[2]Parts List '!$A$3:$I$178,5,)</f>
        <v>0.25600000000000001</v>
      </c>
      <c r="G300" s="79">
        <f>VLOOKUP(A300,'[2]Parts List '!$A$3:$I$178,6,FALSE)</f>
        <v>22.768000000000001</v>
      </c>
      <c r="H300" s="79">
        <f>VLOOKUP(A300,'[2]Parts List '!$A$3:$I$178,7,FALSE)</f>
        <v>22.364000000000001</v>
      </c>
      <c r="I300" s="79" t="str">
        <f>VLOOKUP(A300,'[2]Parts List '!$A$3:$I$178,8,FALSE)</f>
        <v>R41</v>
      </c>
      <c r="J300" s="79" t="str">
        <f>VLOOKUP(A300,'[2]Parts List '!$A$3:$I$178,9,FALSE)</f>
        <v>B50TF75 CL-D</v>
      </c>
      <c r="K300" s="79"/>
      <c r="L300" s="16"/>
      <c r="M300" s="17"/>
      <c r="N300" s="36"/>
      <c r="O300" s="36"/>
      <c r="P300" s="36"/>
      <c r="Q300" s="37"/>
      <c r="R300" s="37"/>
      <c r="S300" s="96"/>
      <c r="T300" s="95">
        <f t="shared" si="6"/>
        <v>0</v>
      </c>
      <c r="U300" s="14">
        <v>0.05</v>
      </c>
      <c r="V300" s="21"/>
      <c r="W300" s="13"/>
      <c r="X300" s="8"/>
      <c r="Y300" s="20"/>
      <c r="Z300" s="20"/>
      <c r="AA300" s="34" t="s">
        <v>474</v>
      </c>
      <c r="AB300" s="35">
        <v>0.3</v>
      </c>
      <c r="AC300" s="49" t="s">
        <v>554</v>
      </c>
      <c r="AD300" s="11"/>
      <c r="AE300" s="16" t="s">
        <v>452</v>
      </c>
      <c r="AF300" s="135"/>
      <c r="AG300" s="135"/>
      <c r="AH300" s="139"/>
      <c r="AI300" s="135"/>
      <c r="AJ300" s="135"/>
    </row>
    <row r="301" spans="1:36" ht="60" x14ac:dyDescent="0.25">
      <c r="A301" s="15">
        <v>143</v>
      </c>
      <c r="B301" s="16" t="s">
        <v>30</v>
      </c>
      <c r="C301" s="89">
        <f>VLOOKUP(A301,[1]Sheet1!$A$2:$O$343,15,FALSE)</f>
        <v>1</v>
      </c>
      <c r="D301" s="16" t="s">
        <v>31</v>
      </c>
      <c r="E301" s="16" t="s">
        <v>384</v>
      </c>
      <c r="F301" s="79">
        <f>VLOOKUP(A301,'[2]Parts List '!$A$3:$I$178,5,)</f>
        <v>1.3171999999999999</v>
      </c>
      <c r="G301" s="79">
        <f>VLOOKUP(A301,'[2]Parts List '!$A$3:$I$178,6,FALSE)</f>
        <v>6.1950000000000003</v>
      </c>
      <c r="H301" s="79">
        <f>VLOOKUP(A301,'[2]Parts List '!$A$3:$I$178,7,FALSE)</f>
        <v>8.5050000000000008</v>
      </c>
      <c r="I301" s="79" t="str">
        <f>VLOOKUP(A301,'[2]Parts List '!$A$3:$I$178,8,FALSE)</f>
        <v>A-286</v>
      </c>
      <c r="J301" s="79" t="str">
        <f>VLOOKUP(A301,'[2]Parts List '!$A$3:$I$178,9,FALSE)</f>
        <v>AMS 5734</v>
      </c>
      <c r="K301" s="79"/>
      <c r="L301" s="16" t="s">
        <v>405</v>
      </c>
      <c r="M301" s="17">
        <v>405</v>
      </c>
      <c r="N301" s="16" t="s">
        <v>301</v>
      </c>
      <c r="O301" s="16"/>
      <c r="P301" s="16"/>
      <c r="Q301" s="15">
        <v>50</v>
      </c>
      <c r="R301" s="15">
        <v>50</v>
      </c>
      <c r="S301" s="96">
        <v>219</v>
      </c>
      <c r="T301" s="95">
        <f t="shared" si="6"/>
        <v>208.05</v>
      </c>
      <c r="U301" s="14">
        <v>0.05</v>
      </c>
      <c r="V301" s="21" t="s">
        <v>440</v>
      </c>
      <c r="W301" s="13"/>
      <c r="X301" s="8"/>
      <c r="Y301" s="20"/>
      <c r="Z301" s="20"/>
      <c r="AA301" s="34" t="s">
        <v>467</v>
      </c>
      <c r="AB301" s="35">
        <v>0.5</v>
      </c>
      <c r="AC301" s="49" t="s">
        <v>542</v>
      </c>
      <c r="AD301" s="11"/>
      <c r="AE301" s="16" t="s">
        <v>455</v>
      </c>
      <c r="AF301" s="135"/>
      <c r="AG301" s="135"/>
      <c r="AH301" s="139"/>
      <c r="AI301" s="135"/>
      <c r="AJ301" s="135"/>
    </row>
    <row r="302" spans="1:36" ht="30" x14ac:dyDescent="0.25">
      <c r="A302" s="118">
        <v>23</v>
      </c>
      <c r="B302" s="119" t="s">
        <v>105</v>
      </c>
      <c r="C302" s="120">
        <f>VLOOKUP(A302,[1]Sheet1!$A$2:$O$343,15,FALSE)</f>
        <v>1</v>
      </c>
      <c r="D302" s="119" t="s">
        <v>106</v>
      </c>
      <c r="E302" s="119" t="s">
        <v>349</v>
      </c>
      <c r="F302" s="79">
        <f>VLOOKUP(A302,'[2]Parts List '!$A$3:$I$178,5,)</f>
        <v>2.0909999999999997</v>
      </c>
      <c r="G302" s="79">
        <f>VLOOKUP(A302,'[2]Parts List '!$A$3:$I$178,6,FALSE)</f>
        <v>17.1309</v>
      </c>
      <c r="H302" s="79">
        <f>VLOOKUP(A302,'[2]Parts List '!$A$3:$I$178,7,FALSE)</f>
        <v>19.39</v>
      </c>
      <c r="I302" s="121" t="str">
        <f>VLOOKUP(A302,'[2]Parts List '!$A$3:$I$178,8,FALSE)</f>
        <v>I718</v>
      </c>
      <c r="J302" s="79" t="str">
        <f>VLOOKUP(A302,'[2]Parts List '!$A$3:$I$178,9,FALSE)</f>
        <v>B50TF15 CL-E</v>
      </c>
      <c r="K302" s="79"/>
      <c r="L302" s="16" t="s">
        <v>297</v>
      </c>
      <c r="M302" s="17">
        <v>1916</v>
      </c>
      <c r="N302" s="119" t="s">
        <v>302</v>
      </c>
      <c r="O302" s="122">
        <f>Q302/100</f>
        <v>0.2</v>
      </c>
      <c r="P302" s="122">
        <f>R302/100</f>
        <v>0.25</v>
      </c>
      <c r="Q302" s="44">
        <v>20</v>
      </c>
      <c r="R302" s="118">
        <v>25</v>
      </c>
      <c r="S302" s="123">
        <v>1199</v>
      </c>
      <c r="T302" s="124">
        <f t="shared" si="6"/>
        <v>1139.05</v>
      </c>
      <c r="U302" s="125">
        <v>0.05</v>
      </c>
      <c r="V302" s="126" t="s">
        <v>426</v>
      </c>
      <c r="W302" s="127"/>
      <c r="X302" s="128"/>
      <c r="Y302" s="129"/>
      <c r="Z302" s="129"/>
      <c r="AA302" s="130" t="s">
        <v>471</v>
      </c>
      <c r="AB302" s="35">
        <v>0.25</v>
      </c>
      <c r="AC302" s="49" t="s">
        <v>564</v>
      </c>
      <c r="AD302" s="11"/>
      <c r="AE302" s="16" t="s">
        <v>452</v>
      </c>
      <c r="AF302" s="135">
        <v>110</v>
      </c>
      <c r="AG302" s="135">
        <f>S302*O302</f>
        <v>239.8</v>
      </c>
      <c r="AH302" s="139">
        <f>AG302*AF302</f>
        <v>26378</v>
      </c>
      <c r="AI302" s="138">
        <f>S302*P302</f>
        <v>299.75</v>
      </c>
      <c r="AJ302" s="138">
        <f>AI302*AF302</f>
        <v>32972.5</v>
      </c>
    </row>
    <row r="303" spans="1:36" s="30" customFormat="1" ht="60" x14ac:dyDescent="0.25">
      <c r="A303" s="15">
        <v>144</v>
      </c>
      <c r="B303" s="88" t="s">
        <v>20</v>
      </c>
      <c r="C303" s="89">
        <f>VLOOKUP(A303,[1]Sheet1!$A$2:$O$343,15,FALSE)</f>
        <v>1</v>
      </c>
      <c r="D303" s="16" t="s">
        <v>209</v>
      </c>
      <c r="E303" s="88" t="s">
        <v>406</v>
      </c>
      <c r="F303" s="79">
        <f>VLOOKUP(A303,'[2]Parts List '!$A$3:$I$178,5,)</f>
        <v>1.147</v>
      </c>
      <c r="G303" s="79">
        <f>VLOOKUP(A303,'[2]Parts List '!$A$3:$I$178,6,FALSE)</f>
        <v>12.877000000000001</v>
      </c>
      <c r="H303" s="79">
        <f>VLOOKUP(A303,'[2]Parts List '!$A$3:$I$178,7,FALSE)</f>
        <v>15.622999999999999</v>
      </c>
      <c r="I303" s="79" t="str">
        <f>VLOOKUP(A303,'[2]Parts List '!$A$3:$I$178,8,FALSE)</f>
        <v>Inco 783</v>
      </c>
      <c r="J303" s="79" t="str">
        <f>VLOOKUP(A303,'[2]Parts List '!$A$3:$I$178,9,FALSE)</f>
        <v>AMS 5940</v>
      </c>
      <c r="K303" s="79"/>
      <c r="L303" s="16" t="s">
        <v>300</v>
      </c>
      <c r="M303" s="17">
        <v>6747</v>
      </c>
      <c r="N303" s="16" t="s">
        <v>301</v>
      </c>
      <c r="O303" s="16"/>
      <c r="P303" s="16"/>
      <c r="Q303" s="44">
        <v>40</v>
      </c>
      <c r="R303" s="15">
        <v>50</v>
      </c>
      <c r="S303" s="96">
        <v>1554</v>
      </c>
      <c r="T303" s="95">
        <f t="shared" si="6"/>
        <v>1476.3</v>
      </c>
      <c r="U303" s="14">
        <v>0.05</v>
      </c>
      <c r="V303" s="21" t="s">
        <v>432</v>
      </c>
      <c r="W303" s="13"/>
      <c r="X303" s="8"/>
      <c r="Y303" s="20"/>
      <c r="Z303" s="20"/>
      <c r="AA303" s="34" t="s">
        <v>462</v>
      </c>
      <c r="AB303" s="35">
        <v>0.5</v>
      </c>
      <c r="AC303" s="49" t="s">
        <v>542</v>
      </c>
      <c r="AD303" s="11"/>
      <c r="AE303" s="16" t="s">
        <v>527</v>
      </c>
      <c r="AF303" s="135"/>
      <c r="AG303" s="135"/>
      <c r="AH303" s="139"/>
      <c r="AI303" s="135"/>
      <c r="AJ303" s="135"/>
    </row>
    <row r="304" spans="1:36" ht="60" x14ac:dyDescent="0.25">
      <c r="A304" s="15">
        <v>144</v>
      </c>
      <c r="B304" s="88" t="s">
        <v>20</v>
      </c>
      <c r="C304" s="89">
        <f>VLOOKUP(A304,[1]Sheet1!$A$2:$O$343,15,FALSE)</f>
        <v>1</v>
      </c>
      <c r="D304" s="16" t="s">
        <v>209</v>
      </c>
      <c r="E304" s="88" t="s">
        <v>406</v>
      </c>
      <c r="F304" s="79">
        <f>VLOOKUP(A304,'[2]Parts List '!$A$3:$I$178,5,)</f>
        <v>1.147</v>
      </c>
      <c r="G304" s="79">
        <f>VLOOKUP(A304,'[2]Parts List '!$A$3:$I$178,6,FALSE)</f>
        <v>12.877000000000001</v>
      </c>
      <c r="H304" s="79">
        <f>VLOOKUP(A304,'[2]Parts List '!$A$3:$I$178,7,FALSE)</f>
        <v>15.622999999999999</v>
      </c>
      <c r="I304" s="79" t="str">
        <f>VLOOKUP(A304,'[2]Parts List '!$A$3:$I$178,8,FALSE)</f>
        <v>Inco 783</v>
      </c>
      <c r="J304" s="79" t="str">
        <f>VLOOKUP(A304,'[2]Parts List '!$A$3:$I$178,9,FALSE)</f>
        <v>AMS 5940</v>
      </c>
      <c r="K304" s="79"/>
      <c r="L304" s="16" t="s">
        <v>300</v>
      </c>
      <c r="M304" s="17">
        <v>6747</v>
      </c>
      <c r="N304" s="16" t="s">
        <v>298</v>
      </c>
      <c r="O304" s="16"/>
      <c r="P304" s="16"/>
      <c r="Q304" s="44">
        <v>60</v>
      </c>
      <c r="R304" s="15">
        <v>50</v>
      </c>
      <c r="S304" s="96">
        <v>1400</v>
      </c>
      <c r="T304" s="95">
        <f t="shared" si="6"/>
        <v>1330</v>
      </c>
      <c r="U304" s="14">
        <v>0.05</v>
      </c>
      <c r="V304" s="21" t="s">
        <v>432</v>
      </c>
      <c r="W304" s="13"/>
      <c r="X304" s="8"/>
      <c r="Y304" s="20"/>
      <c r="Z304" s="20"/>
      <c r="AA304" s="34" t="s">
        <v>487</v>
      </c>
      <c r="AB304" s="35">
        <v>0.5</v>
      </c>
      <c r="AC304" s="49" t="s">
        <v>541</v>
      </c>
      <c r="AD304" s="11"/>
      <c r="AE304" s="16" t="s">
        <v>527</v>
      </c>
      <c r="AF304" s="135"/>
      <c r="AG304" s="135"/>
      <c r="AH304" s="139"/>
      <c r="AI304" s="135"/>
      <c r="AJ304" s="135"/>
    </row>
    <row r="305" spans="1:36" ht="60" x14ac:dyDescent="0.25">
      <c r="A305" s="15">
        <v>145</v>
      </c>
      <c r="B305" s="88" t="s">
        <v>526</v>
      </c>
      <c r="C305" s="89">
        <f>VLOOKUP(A305,[1]Sheet1!$A$2:$O$343,15,FALSE)</f>
        <v>1</v>
      </c>
      <c r="D305" s="16" t="s">
        <v>210</v>
      </c>
      <c r="E305" s="88" t="s">
        <v>406</v>
      </c>
      <c r="F305" s="79">
        <f>VLOOKUP(A305,'[2]Parts List '!$A$3:$I$178,5,)</f>
        <v>0.63800000000000001</v>
      </c>
      <c r="G305" s="79">
        <f>VLOOKUP(A305,'[2]Parts List '!$A$3:$I$178,6,FALSE)</f>
        <v>11.919</v>
      </c>
      <c r="H305" s="79">
        <f>VLOOKUP(A305,'[2]Parts List '!$A$3:$I$178,7,FALSE)</f>
        <v>13.329000000000001</v>
      </c>
      <c r="I305" s="79" t="str">
        <f>VLOOKUP(A305,'[2]Parts List '!$A$3:$I$178,8,FALSE)</f>
        <v>GTD222</v>
      </c>
      <c r="J305" s="79" t="str">
        <f>VLOOKUP(A305,'[2]Parts List '!$A$3:$I$178,9,FALSE)</f>
        <v>B50TF279 CL-B</v>
      </c>
      <c r="K305" s="79"/>
      <c r="L305" s="16" t="s">
        <v>300</v>
      </c>
      <c r="M305" s="17">
        <v>2513</v>
      </c>
      <c r="N305" s="16" t="s">
        <v>301</v>
      </c>
      <c r="O305" s="16"/>
      <c r="P305" s="16"/>
      <c r="Q305" s="15">
        <v>60</v>
      </c>
      <c r="R305" s="15">
        <v>60</v>
      </c>
      <c r="S305" s="96">
        <v>485</v>
      </c>
      <c r="T305" s="95">
        <f t="shared" si="6"/>
        <v>460.75</v>
      </c>
      <c r="U305" s="14">
        <v>0.05</v>
      </c>
      <c r="V305" s="21" t="s">
        <v>430</v>
      </c>
      <c r="W305" s="13"/>
      <c r="X305" s="8"/>
      <c r="Y305" s="20"/>
      <c r="Z305" s="20"/>
      <c r="AA305" s="34" t="s">
        <v>462</v>
      </c>
      <c r="AB305" s="35">
        <v>0.4</v>
      </c>
      <c r="AC305" s="49" t="s">
        <v>599</v>
      </c>
      <c r="AD305" s="11"/>
      <c r="AE305" s="16" t="s">
        <v>453</v>
      </c>
      <c r="AF305" s="135"/>
      <c r="AG305" s="135"/>
      <c r="AH305" s="139"/>
      <c r="AI305" s="135"/>
      <c r="AJ305" s="135"/>
    </row>
    <row r="306" spans="1:36" ht="60" x14ac:dyDescent="0.25">
      <c r="A306" s="15">
        <v>145</v>
      </c>
      <c r="B306" s="88" t="s">
        <v>526</v>
      </c>
      <c r="C306" s="89">
        <f>VLOOKUP(A306,[1]Sheet1!$A$2:$O$343,15,FALSE)</f>
        <v>1</v>
      </c>
      <c r="D306" s="16" t="s">
        <v>210</v>
      </c>
      <c r="E306" s="88" t="s">
        <v>406</v>
      </c>
      <c r="F306" s="79">
        <f>VLOOKUP(A306,'[2]Parts List '!$A$3:$I$178,5,)</f>
        <v>0.63800000000000001</v>
      </c>
      <c r="G306" s="79">
        <f>VLOOKUP(A306,'[2]Parts List '!$A$3:$I$178,6,FALSE)</f>
        <v>11.919</v>
      </c>
      <c r="H306" s="79">
        <f>VLOOKUP(A306,'[2]Parts List '!$A$3:$I$178,7,FALSE)</f>
        <v>13.329000000000001</v>
      </c>
      <c r="I306" s="79" t="str">
        <f>VLOOKUP(A306,'[2]Parts List '!$A$3:$I$178,8,FALSE)</f>
        <v>GTD222</v>
      </c>
      <c r="J306" s="79" t="str">
        <f>VLOOKUP(A306,'[2]Parts List '!$A$3:$I$178,9,FALSE)</f>
        <v>B50TF279 CL-B</v>
      </c>
      <c r="K306" s="79"/>
      <c r="L306" s="16" t="s">
        <v>300</v>
      </c>
      <c r="M306" s="17">
        <v>2513</v>
      </c>
      <c r="N306" s="16" t="s">
        <v>298</v>
      </c>
      <c r="O306" s="16"/>
      <c r="P306" s="16"/>
      <c r="Q306" s="15">
        <v>40</v>
      </c>
      <c r="R306" s="15">
        <v>40</v>
      </c>
      <c r="S306" s="96">
        <v>573</v>
      </c>
      <c r="T306" s="95">
        <f t="shared" si="6"/>
        <v>544.35</v>
      </c>
      <c r="U306" s="14">
        <v>0.05</v>
      </c>
      <c r="V306" s="21" t="s">
        <v>430</v>
      </c>
      <c r="W306" s="13"/>
      <c r="X306" s="8"/>
      <c r="Y306" s="20"/>
      <c r="Z306" s="20"/>
      <c r="AA306" s="34" t="s">
        <v>472</v>
      </c>
      <c r="AB306" s="35">
        <v>0.35</v>
      </c>
      <c r="AC306" s="49" t="s">
        <v>641</v>
      </c>
      <c r="AD306" s="11"/>
      <c r="AE306" s="16" t="s">
        <v>453</v>
      </c>
      <c r="AF306" s="135"/>
      <c r="AG306" s="135"/>
      <c r="AH306" s="139"/>
      <c r="AI306" s="135"/>
      <c r="AJ306" s="135"/>
    </row>
    <row r="307" spans="1:36" ht="60" x14ac:dyDescent="0.25">
      <c r="A307" s="15">
        <v>145</v>
      </c>
      <c r="B307" s="88" t="s">
        <v>526</v>
      </c>
      <c r="C307" s="89">
        <f>VLOOKUP(A307,[1]Sheet1!$A$2:$O$343,15,FALSE)</f>
        <v>1</v>
      </c>
      <c r="D307" s="16" t="s">
        <v>210</v>
      </c>
      <c r="E307" s="88" t="s">
        <v>406</v>
      </c>
      <c r="F307" s="79">
        <f>VLOOKUP(A307,'[2]Parts List '!$A$3:$I$178,5,)</f>
        <v>0.63800000000000001</v>
      </c>
      <c r="G307" s="79">
        <f>VLOOKUP(A307,'[2]Parts List '!$A$3:$I$178,6,FALSE)</f>
        <v>11.919</v>
      </c>
      <c r="H307" s="79">
        <f>VLOOKUP(A307,'[2]Parts List '!$A$3:$I$178,7,FALSE)</f>
        <v>13.329000000000001</v>
      </c>
      <c r="I307" s="79" t="str">
        <f>VLOOKUP(A307,'[2]Parts List '!$A$3:$I$178,8,FALSE)</f>
        <v>GTD222</v>
      </c>
      <c r="J307" s="79" t="str">
        <f>VLOOKUP(A307,'[2]Parts List '!$A$3:$I$178,9,FALSE)</f>
        <v>B50TF279 CL-B</v>
      </c>
      <c r="K307" s="79"/>
      <c r="L307" s="16"/>
      <c r="M307" s="17"/>
      <c r="N307" s="36"/>
      <c r="O307" s="36"/>
      <c r="P307" s="36"/>
      <c r="Q307" s="37"/>
      <c r="R307" s="37"/>
      <c r="S307" s="96"/>
      <c r="T307" s="95"/>
      <c r="U307" s="14"/>
      <c r="V307" s="21"/>
      <c r="W307" s="13"/>
      <c r="X307" s="8"/>
      <c r="Y307" s="20"/>
      <c r="Z307" s="20"/>
      <c r="AA307" s="34" t="s">
        <v>487</v>
      </c>
      <c r="AB307" s="35">
        <v>0.25</v>
      </c>
      <c r="AC307" s="49" t="s">
        <v>569</v>
      </c>
      <c r="AD307" s="11"/>
      <c r="AE307" s="16" t="s">
        <v>453</v>
      </c>
      <c r="AF307" s="135"/>
      <c r="AG307" s="135"/>
      <c r="AH307" s="139"/>
      <c r="AI307" s="135"/>
      <c r="AJ307" s="135"/>
    </row>
    <row r="308" spans="1:36" ht="45" x14ac:dyDescent="0.25">
      <c r="A308" s="44">
        <v>146</v>
      </c>
      <c r="B308" s="31" t="s">
        <v>170</v>
      </c>
      <c r="C308" s="89">
        <f>VLOOKUP(A308,[1]Sheet1!$A$2:$O$343,15,FALSE)</f>
        <v>1</v>
      </c>
      <c r="D308" s="31" t="s">
        <v>171</v>
      </c>
      <c r="E308" s="31" t="s">
        <v>407</v>
      </c>
      <c r="F308" s="79">
        <f>VLOOKUP(A308,'[2]Parts List '!$A$3:$I$178,5,)</f>
        <v>2.1850000000000001</v>
      </c>
      <c r="G308" s="79">
        <f>VLOOKUP(A308,'[2]Parts List '!$A$3:$I$178,6,FALSE)</f>
        <v>12.395</v>
      </c>
      <c r="H308" s="79">
        <f>VLOOKUP(A308,'[2]Parts List '!$A$3:$I$178,7,FALSE)</f>
        <v>14.18</v>
      </c>
      <c r="I308" s="79" t="str">
        <f>VLOOKUP(A308,'[2]Parts List '!$A$3:$I$178,8,FALSE)</f>
        <v>I718</v>
      </c>
      <c r="J308" s="79" t="str">
        <f>VLOOKUP(A308,'[2]Parts List '!$A$3:$I$178,9,FALSE)</f>
        <v>B50TF15 CL-D</v>
      </c>
      <c r="K308" s="79"/>
      <c r="L308" s="31" t="s">
        <v>304</v>
      </c>
      <c r="M308" s="45">
        <v>1854</v>
      </c>
      <c r="N308" s="31" t="s">
        <v>300</v>
      </c>
      <c r="O308" s="31"/>
      <c r="P308" s="31"/>
      <c r="Q308" s="44">
        <v>60</v>
      </c>
      <c r="R308" s="44">
        <v>60</v>
      </c>
      <c r="S308" s="96">
        <v>852</v>
      </c>
      <c r="T308" s="95">
        <f t="shared" ref="T308:T339" si="7">S308-(S308*U308)</f>
        <v>809.4</v>
      </c>
      <c r="U308" s="46">
        <v>0.05</v>
      </c>
      <c r="V308" s="47" t="s">
        <v>426</v>
      </c>
      <c r="W308" s="48"/>
      <c r="X308" s="41"/>
      <c r="Y308" s="41"/>
      <c r="Z308" s="41"/>
      <c r="AA308" s="41" t="s">
        <v>521</v>
      </c>
      <c r="AB308" s="41" t="s">
        <v>525</v>
      </c>
      <c r="AC308" s="54"/>
      <c r="AD308" s="11"/>
      <c r="AE308" s="16" t="s">
        <v>453</v>
      </c>
      <c r="AF308" s="135"/>
      <c r="AG308" s="135"/>
      <c r="AH308" s="139"/>
      <c r="AI308" s="135"/>
      <c r="AJ308" s="135"/>
    </row>
    <row r="309" spans="1:36" ht="45" x14ac:dyDescent="0.25">
      <c r="A309" s="44">
        <v>146</v>
      </c>
      <c r="B309" s="31" t="s">
        <v>170</v>
      </c>
      <c r="C309" s="89">
        <f>VLOOKUP(A309,[1]Sheet1!$A$2:$O$343,15,FALSE)</f>
        <v>1</v>
      </c>
      <c r="D309" s="31" t="s">
        <v>171</v>
      </c>
      <c r="E309" s="31" t="s">
        <v>407</v>
      </c>
      <c r="F309" s="79">
        <f>VLOOKUP(A309,'[2]Parts List '!$A$3:$I$178,5,)</f>
        <v>2.1850000000000001</v>
      </c>
      <c r="G309" s="79">
        <f>VLOOKUP(A309,'[2]Parts List '!$A$3:$I$178,6,FALSE)</f>
        <v>12.395</v>
      </c>
      <c r="H309" s="79">
        <f>VLOOKUP(A309,'[2]Parts List '!$A$3:$I$178,7,FALSE)</f>
        <v>14.18</v>
      </c>
      <c r="I309" s="79" t="str">
        <f>VLOOKUP(A309,'[2]Parts List '!$A$3:$I$178,8,FALSE)</f>
        <v>I718</v>
      </c>
      <c r="J309" s="79" t="str">
        <f>VLOOKUP(A309,'[2]Parts List '!$A$3:$I$178,9,FALSE)</f>
        <v>B50TF15 CL-D</v>
      </c>
      <c r="K309" s="79"/>
      <c r="L309" s="31" t="s">
        <v>304</v>
      </c>
      <c r="M309" s="45">
        <v>1854</v>
      </c>
      <c r="N309" s="31" t="s">
        <v>298</v>
      </c>
      <c r="O309" s="31"/>
      <c r="P309" s="31"/>
      <c r="Q309" s="44">
        <v>40</v>
      </c>
      <c r="R309" s="44">
        <v>40</v>
      </c>
      <c r="S309" s="96">
        <v>893</v>
      </c>
      <c r="T309" s="95">
        <f t="shared" si="7"/>
        <v>848.35</v>
      </c>
      <c r="U309" s="46">
        <v>0.05</v>
      </c>
      <c r="V309" s="47" t="s">
        <v>426</v>
      </c>
      <c r="W309" s="48"/>
      <c r="X309" s="41"/>
      <c r="Y309" s="41"/>
      <c r="Z309" s="41"/>
      <c r="AA309" s="41" t="s">
        <v>521</v>
      </c>
      <c r="AB309" s="41"/>
      <c r="AC309" s="54"/>
      <c r="AD309" s="11"/>
      <c r="AE309" s="16" t="s">
        <v>453</v>
      </c>
      <c r="AF309" s="135"/>
      <c r="AG309" s="135"/>
      <c r="AH309" s="139"/>
      <c r="AI309" s="135"/>
      <c r="AJ309" s="135"/>
    </row>
    <row r="310" spans="1:36" ht="45" x14ac:dyDescent="0.25">
      <c r="A310" s="44">
        <v>147</v>
      </c>
      <c r="B310" s="31" t="s">
        <v>170</v>
      </c>
      <c r="C310" s="89">
        <f>VLOOKUP(A310,[1]Sheet1!$A$2:$O$343,15,FALSE)</f>
        <v>1</v>
      </c>
      <c r="D310" s="31" t="s">
        <v>172</v>
      </c>
      <c r="E310" s="31" t="s">
        <v>407</v>
      </c>
      <c r="F310" s="79">
        <f>VLOOKUP(A310,'[2]Parts List '!$A$3:$I$178,5,)</f>
        <v>1.544</v>
      </c>
      <c r="G310" s="79">
        <f>VLOOKUP(A310,'[2]Parts List '!$A$3:$I$178,6,FALSE)</f>
        <v>13.891999999999999</v>
      </c>
      <c r="H310" s="79">
        <f>VLOOKUP(A310,'[2]Parts List '!$A$3:$I$178,7,FALSE)</f>
        <v>16.0672</v>
      </c>
      <c r="I310" s="79" t="str">
        <f>VLOOKUP(A310,'[2]Parts List '!$A$3:$I$178,8,FALSE)</f>
        <v>I718</v>
      </c>
      <c r="J310" s="79" t="str">
        <f>VLOOKUP(A310,'[2]Parts List '!$A$3:$I$178,9,FALSE)</f>
        <v>B50TF15 CL-D</v>
      </c>
      <c r="K310" s="79"/>
      <c r="L310" s="31" t="s">
        <v>304</v>
      </c>
      <c r="M310" s="45">
        <v>2003</v>
      </c>
      <c r="N310" s="31" t="s">
        <v>300</v>
      </c>
      <c r="O310" s="31"/>
      <c r="P310" s="31"/>
      <c r="Q310" s="44">
        <v>60</v>
      </c>
      <c r="R310" s="44">
        <v>60</v>
      </c>
      <c r="S310" s="96">
        <v>722</v>
      </c>
      <c r="T310" s="95">
        <f t="shared" si="7"/>
        <v>685.9</v>
      </c>
      <c r="U310" s="46">
        <v>0.05</v>
      </c>
      <c r="V310" s="47" t="s">
        <v>426</v>
      </c>
      <c r="W310" s="48"/>
      <c r="X310" s="41"/>
      <c r="Y310" s="41"/>
      <c r="Z310" s="41"/>
      <c r="AA310" s="41" t="s">
        <v>524</v>
      </c>
      <c r="AB310" s="41"/>
      <c r="AC310" s="54"/>
      <c r="AD310" s="11"/>
      <c r="AE310" s="16" t="s">
        <v>453</v>
      </c>
      <c r="AF310" s="135"/>
      <c r="AG310" s="135"/>
      <c r="AH310" s="139"/>
      <c r="AI310" s="135"/>
      <c r="AJ310" s="135"/>
    </row>
    <row r="311" spans="1:36" s="30" customFormat="1" ht="45" x14ac:dyDescent="0.25">
      <c r="A311" s="44">
        <v>147</v>
      </c>
      <c r="B311" s="31" t="s">
        <v>170</v>
      </c>
      <c r="C311" s="89">
        <f>VLOOKUP(A311,[1]Sheet1!$A$2:$O$343,15,FALSE)</f>
        <v>1</v>
      </c>
      <c r="D311" s="31" t="s">
        <v>172</v>
      </c>
      <c r="E311" s="31" t="s">
        <v>407</v>
      </c>
      <c r="F311" s="79">
        <f>VLOOKUP(A311,'[2]Parts List '!$A$3:$I$178,5,)</f>
        <v>1.544</v>
      </c>
      <c r="G311" s="79">
        <f>VLOOKUP(A311,'[2]Parts List '!$A$3:$I$178,6,FALSE)</f>
        <v>13.891999999999999</v>
      </c>
      <c r="H311" s="79">
        <f>VLOOKUP(A311,'[2]Parts List '!$A$3:$I$178,7,FALSE)</f>
        <v>16.0672</v>
      </c>
      <c r="I311" s="79" t="str">
        <f>VLOOKUP(A311,'[2]Parts List '!$A$3:$I$178,8,FALSE)</f>
        <v>I718</v>
      </c>
      <c r="J311" s="79" t="str">
        <f>VLOOKUP(A311,'[2]Parts List '!$A$3:$I$178,9,FALSE)</f>
        <v>B50TF15 CL-D</v>
      </c>
      <c r="K311" s="79"/>
      <c r="L311" s="31" t="s">
        <v>304</v>
      </c>
      <c r="M311" s="45">
        <v>2003</v>
      </c>
      <c r="N311" s="31" t="s">
        <v>298</v>
      </c>
      <c r="O311" s="31"/>
      <c r="P311" s="31"/>
      <c r="Q311" s="44">
        <v>40</v>
      </c>
      <c r="R311" s="44">
        <v>40</v>
      </c>
      <c r="S311" s="96">
        <v>837</v>
      </c>
      <c r="T311" s="95">
        <f t="shared" si="7"/>
        <v>795.15</v>
      </c>
      <c r="U311" s="46">
        <v>0.05</v>
      </c>
      <c r="V311" s="47" t="s">
        <v>426</v>
      </c>
      <c r="W311" s="48"/>
      <c r="X311" s="41"/>
      <c r="Y311" s="41"/>
      <c r="Z311" s="41"/>
      <c r="AA311" s="41" t="s">
        <v>524</v>
      </c>
      <c r="AB311" s="41"/>
      <c r="AC311" s="54"/>
      <c r="AD311" s="11"/>
      <c r="AE311" s="16" t="s">
        <v>453</v>
      </c>
      <c r="AF311" s="135"/>
      <c r="AG311" s="135"/>
      <c r="AH311" s="139"/>
      <c r="AI311" s="135"/>
      <c r="AJ311" s="135"/>
    </row>
    <row r="312" spans="1:36" ht="45" x14ac:dyDescent="0.25">
      <c r="A312" s="15">
        <v>148</v>
      </c>
      <c r="B312" s="16" t="s">
        <v>173</v>
      </c>
      <c r="C312" s="89">
        <f>VLOOKUP(A312,[1]Sheet1!$A$2:$O$343,15,FALSE)</f>
        <v>1</v>
      </c>
      <c r="D312" s="16" t="s">
        <v>174</v>
      </c>
      <c r="E312" s="16" t="s">
        <v>408</v>
      </c>
      <c r="F312" s="79">
        <f>VLOOKUP(A312,'[2]Parts List '!$A$3:$I$178,5,)</f>
        <v>1.5745</v>
      </c>
      <c r="G312" s="79">
        <f>VLOOKUP(A312,'[2]Parts List '!$A$3:$I$178,6,FALSE)</f>
        <v>14.571</v>
      </c>
      <c r="H312" s="79">
        <f>VLOOKUP(A312,'[2]Parts List '!$A$3:$I$178,7,FALSE)</f>
        <v>17.135000000000002</v>
      </c>
      <c r="I312" s="79" t="str">
        <f>VLOOKUP(A312,'[2]Parts List '!$A$3:$I$178,8,FALSE)</f>
        <v>HS188</v>
      </c>
      <c r="J312" s="79" t="str">
        <f>VLOOKUP(A312,'[2]Parts List '!$A$3:$I$178,9,FALSE)</f>
        <v>B50TF74 CL-A</v>
      </c>
      <c r="K312" s="79"/>
      <c r="L312" s="16" t="s">
        <v>304</v>
      </c>
      <c r="M312" s="17">
        <v>3510.5</v>
      </c>
      <c r="N312" s="16" t="s">
        <v>301</v>
      </c>
      <c r="O312" s="16"/>
      <c r="P312" s="16"/>
      <c r="Q312" s="15">
        <v>60</v>
      </c>
      <c r="R312" s="15">
        <v>60</v>
      </c>
      <c r="S312" s="96">
        <v>1305</v>
      </c>
      <c r="T312" s="95">
        <f t="shared" si="7"/>
        <v>1239.75</v>
      </c>
      <c r="U312" s="14">
        <v>0.05</v>
      </c>
      <c r="V312" s="21" t="s">
        <v>427</v>
      </c>
      <c r="W312" s="13"/>
      <c r="X312" s="8"/>
      <c r="Y312" s="20"/>
      <c r="Z312" s="20"/>
      <c r="AA312" s="34" t="s">
        <v>492</v>
      </c>
      <c r="AB312" s="35">
        <v>0.4</v>
      </c>
      <c r="AC312" s="49" t="s">
        <v>599</v>
      </c>
      <c r="AD312" s="11"/>
      <c r="AE312" s="16" t="s">
        <v>453</v>
      </c>
      <c r="AF312" s="135"/>
      <c r="AG312" s="135"/>
      <c r="AH312" s="139"/>
      <c r="AI312" s="135"/>
      <c r="AJ312" s="135"/>
    </row>
    <row r="313" spans="1:36" ht="45" x14ac:dyDescent="0.25">
      <c r="A313" s="15">
        <v>148</v>
      </c>
      <c r="B313" s="16" t="s">
        <v>173</v>
      </c>
      <c r="C313" s="89">
        <f>VLOOKUP(A313,[1]Sheet1!$A$2:$O$343,15,FALSE)</f>
        <v>1</v>
      </c>
      <c r="D313" s="16" t="s">
        <v>174</v>
      </c>
      <c r="E313" s="16" t="s">
        <v>408</v>
      </c>
      <c r="F313" s="79">
        <f>VLOOKUP(A313,'[2]Parts List '!$A$3:$I$178,5,)</f>
        <v>1.5745</v>
      </c>
      <c r="G313" s="79">
        <f>VLOOKUP(A313,'[2]Parts List '!$A$3:$I$178,6,FALSE)</f>
        <v>14.571</v>
      </c>
      <c r="H313" s="79">
        <f>VLOOKUP(A313,'[2]Parts List '!$A$3:$I$178,7,FALSE)</f>
        <v>17.135000000000002</v>
      </c>
      <c r="I313" s="79" t="str">
        <f>VLOOKUP(A313,'[2]Parts List '!$A$3:$I$178,8,FALSE)</f>
        <v>HS188</v>
      </c>
      <c r="J313" s="79" t="str">
        <f>VLOOKUP(A313,'[2]Parts List '!$A$3:$I$178,9,FALSE)</f>
        <v>B50TF74 CL-A</v>
      </c>
      <c r="K313" s="79"/>
      <c r="L313" s="16" t="s">
        <v>304</v>
      </c>
      <c r="M313" s="17">
        <v>3510.5</v>
      </c>
      <c r="N313" s="16" t="s">
        <v>298</v>
      </c>
      <c r="O313" s="16"/>
      <c r="P313" s="16"/>
      <c r="Q313" s="15">
        <v>30</v>
      </c>
      <c r="R313" s="15">
        <v>30</v>
      </c>
      <c r="S313" s="96">
        <v>1528</v>
      </c>
      <c r="T313" s="95">
        <f t="shared" si="7"/>
        <v>1451.6</v>
      </c>
      <c r="U313" s="14">
        <v>0.05</v>
      </c>
      <c r="V313" s="21" t="s">
        <v>427</v>
      </c>
      <c r="W313" s="13"/>
      <c r="X313" s="8"/>
      <c r="Y313" s="20"/>
      <c r="Z313" s="20"/>
      <c r="AA313" s="34" t="s">
        <v>491</v>
      </c>
      <c r="AB313" s="35">
        <v>0.3</v>
      </c>
      <c r="AC313" s="49" t="s">
        <v>555</v>
      </c>
      <c r="AD313" s="11"/>
      <c r="AE313" s="16" t="s">
        <v>453</v>
      </c>
      <c r="AF313" s="135"/>
      <c r="AG313" s="135"/>
      <c r="AH313" s="139"/>
      <c r="AI313" s="135"/>
      <c r="AJ313" s="135"/>
    </row>
    <row r="314" spans="1:36" s="30" customFormat="1" ht="45" x14ac:dyDescent="0.25">
      <c r="A314" s="15">
        <v>174</v>
      </c>
      <c r="B314" s="16" t="s">
        <v>175</v>
      </c>
      <c r="C314" s="89">
        <f>VLOOKUP(A314,[1]Sheet1!$A$2:$O$343,15,FALSE)</f>
        <v>1</v>
      </c>
      <c r="D314" s="16" t="s">
        <v>176</v>
      </c>
      <c r="E314" s="16" t="s">
        <v>423</v>
      </c>
      <c r="F314" s="79">
        <f>VLOOKUP(A314,'[2]Parts List '!$A$3:$I$178,5,)</f>
        <v>0.52</v>
      </c>
      <c r="G314" s="79">
        <f>VLOOKUP(A314,'[2]Parts List '!$A$3:$I$178,6,FALSE)</f>
        <v>24.532</v>
      </c>
      <c r="H314" s="79">
        <f>VLOOKUP(A314,'[2]Parts List '!$A$3:$I$178,7,FALSE)</f>
        <v>26.962</v>
      </c>
      <c r="I314" s="79" t="str">
        <f>VLOOKUP(A314,'[2]Parts List '!$A$3:$I$178,8,FALSE)</f>
        <v>Rene 41</v>
      </c>
      <c r="J314" s="79" t="str">
        <f>VLOOKUP(A314,'[2]Parts List '!$A$3:$I$178,9,FALSE)</f>
        <v>B50TF110</v>
      </c>
      <c r="K314" s="79"/>
      <c r="L314" s="16" t="s">
        <v>422</v>
      </c>
      <c r="M314" s="17">
        <v>6849</v>
      </c>
      <c r="N314" s="16" t="s">
        <v>302</v>
      </c>
      <c r="O314" s="122">
        <f>Q314/100</f>
        <v>0.1</v>
      </c>
      <c r="P314" s="122">
        <f>R314/100</f>
        <v>0.1</v>
      </c>
      <c r="Q314" s="15">
        <v>10</v>
      </c>
      <c r="R314" s="15">
        <v>10</v>
      </c>
      <c r="S314" s="96">
        <v>1505</v>
      </c>
      <c r="T314" s="95">
        <f t="shared" si="7"/>
        <v>1429.75</v>
      </c>
      <c r="U314" s="14">
        <v>0.05</v>
      </c>
      <c r="V314" s="21" t="s">
        <v>449</v>
      </c>
      <c r="W314" s="13"/>
      <c r="X314" s="8"/>
      <c r="Y314" s="20"/>
      <c r="Z314" s="20"/>
      <c r="AA314" s="34" t="s">
        <v>462</v>
      </c>
      <c r="AB314" s="35">
        <v>0.5</v>
      </c>
      <c r="AC314" s="49" t="s">
        <v>601</v>
      </c>
      <c r="AD314" s="11"/>
      <c r="AE314" s="16" t="s">
        <v>453</v>
      </c>
      <c r="AF314" s="135">
        <v>40</v>
      </c>
      <c r="AG314" s="135">
        <f>S314*O314</f>
        <v>150.5</v>
      </c>
      <c r="AH314" s="139">
        <f>AG314*AF314</f>
        <v>6020</v>
      </c>
      <c r="AI314" s="138">
        <f>S314*P314</f>
        <v>150.5</v>
      </c>
      <c r="AJ314" s="138">
        <f>AI314*AF314</f>
        <v>6020</v>
      </c>
    </row>
    <row r="315" spans="1:36" ht="30" x14ac:dyDescent="0.25">
      <c r="A315" s="15">
        <v>149</v>
      </c>
      <c r="B315" s="16" t="s">
        <v>178</v>
      </c>
      <c r="C315" s="89">
        <f>VLOOKUP(A315,[1]Sheet1!$A$2:$O$343,15,FALSE)</f>
        <v>1</v>
      </c>
      <c r="D315" s="16" t="s">
        <v>179</v>
      </c>
      <c r="E315" s="16" t="s">
        <v>409</v>
      </c>
      <c r="F315" s="79">
        <f>VLOOKUP(A315,'[2]Parts List '!$A$3:$I$178,5,)</f>
        <v>0.24</v>
      </c>
      <c r="G315" s="79">
        <f>VLOOKUP(A315,'[2]Parts List '!$A$3:$I$178,6,FALSE)</f>
        <v>24.715</v>
      </c>
      <c r="H315" s="79">
        <f>VLOOKUP(A315,'[2]Parts List '!$A$3:$I$178,7,FALSE)</f>
        <v>26.961600000000001</v>
      </c>
      <c r="I315" s="79" t="str">
        <f>VLOOKUP(A315,'[2]Parts List '!$A$3:$I$178,8,FALSE)</f>
        <v>R41</v>
      </c>
      <c r="J315" s="79" t="str">
        <f>VLOOKUP(A315,'[2]Parts List '!$A$3:$I$178,9,FALSE)</f>
        <v>B50TF110 CL-D</v>
      </c>
      <c r="K315" s="79"/>
      <c r="L315" s="16" t="s">
        <v>304</v>
      </c>
      <c r="M315" s="17">
        <v>2842</v>
      </c>
      <c r="N315" s="16" t="s">
        <v>301</v>
      </c>
      <c r="O315" s="16"/>
      <c r="P315" s="16"/>
      <c r="Q315" s="44">
        <v>40</v>
      </c>
      <c r="R315" s="15">
        <v>50</v>
      </c>
      <c r="S315" s="96">
        <v>552</v>
      </c>
      <c r="T315" s="95">
        <f t="shared" si="7"/>
        <v>524.4</v>
      </c>
      <c r="U315" s="14">
        <v>0.05</v>
      </c>
      <c r="V315" s="21" t="s">
        <v>431</v>
      </c>
      <c r="W315" s="13"/>
      <c r="X315" s="8"/>
      <c r="Y315" s="20"/>
      <c r="Z315" s="20"/>
      <c r="AA315" s="34" t="s">
        <v>492</v>
      </c>
      <c r="AB315" s="35">
        <v>0.5</v>
      </c>
      <c r="AC315" s="49" t="s">
        <v>541</v>
      </c>
      <c r="AD315" s="11"/>
      <c r="AE315" s="16" t="s">
        <v>453</v>
      </c>
      <c r="AF315" s="135"/>
      <c r="AG315" s="135"/>
      <c r="AH315" s="139"/>
      <c r="AI315" s="135"/>
      <c r="AJ315" s="135"/>
    </row>
    <row r="316" spans="1:36" ht="30" x14ac:dyDescent="0.25">
      <c r="A316" s="15">
        <v>149</v>
      </c>
      <c r="B316" s="16" t="s">
        <v>178</v>
      </c>
      <c r="C316" s="89">
        <f>VLOOKUP(A316,[1]Sheet1!$A$2:$O$343,15,FALSE)</f>
        <v>1</v>
      </c>
      <c r="D316" s="16" t="s">
        <v>179</v>
      </c>
      <c r="E316" s="16" t="s">
        <v>409</v>
      </c>
      <c r="F316" s="79">
        <f>VLOOKUP(A316,'[2]Parts List '!$A$3:$I$178,5,)</f>
        <v>0.24</v>
      </c>
      <c r="G316" s="79">
        <f>VLOOKUP(A316,'[2]Parts List '!$A$3:$I$178,6,FALSE)</f>
        <v>24.715</v>
      </c>
      <c r="H316" s="79">
        <f>VLOOKUP(A316,'[2]Parts List '!$A$3:$I$178,7,FALSE)</f>
        <v>26.961600000000001</v>
      </c>
      <c r="I316" s="79" t="str">
        <f>VLOOKUP(A316,'[2]Parts List '!$A$3:$I$178,8,FALSE)</f>
        <v>R41</v>
      </c>
      <c r="J316" s="79" t="str">
        <f>VLOOKUP(A316,'[2]Parts List '!$A$3:$I$178,9,FALSE)</f>
        <v>B50TF110 CL-D</v>
      </c>
      <c r="K316" s="79"/>
      <c r="L316" s="16" t="s">
        <v>304</v>
      </c>
      <c r="M316" s="17">
        <v>2842</v>
      </c>
      <c r="N316" s="16" t="s">
        <v>298</v>
      </c>
      <c r="O316" s="16"/>
      <c r="P316" s="16"/>
      <c r="Q316" s="44">
        <v>60</v>
      </c>
      <c r="R316" s="15">
        <v>50</v>
      </c>
      <c r="S316" s="96">
        <v>520</v>
      </c>
      <c r="T316" s="95">
        <f t="shared" si="7"/>
        <v>494</v>
      </c>
      <c r="U316" s="14">
        <v>0.05</v>
      </c>
      <c r="V316" s="21" t="s">
        <v>431</v>
      </c>
      <c r="W316" s="13"/>
      <c r="X316" s="8"/>
      <c r="Y316" s="20"/>
      <c r="Z316" s="20"/>
      <c r="AA316" s="34" t="s">
        <v>462</v>
      </c>
      <c r="AB316" s="35">
        <v>0.5</v>
      </c>
      <c r="AC316" s="49" t="s">
        <v>542</v>
      </c>
      <c r="AD316" s="11"/>
      <c r="AE316" s="16" t="s">
        <v>453</v>
      </c>
      <c r="AF316" s="135"/>
      <c r="AG316" s="135"/>
      <c r="AH316" s="139"/>
      <c r="AI316" s="135"/>
      <c r="AJ316" s="135"/>
    </row>
    <row r="317" spans="1:36" ht="45" x14ac:dyDescent="0.25">
      <c r="A317" s="15">
        <v>150</v>
      </c>
      <c r="B317" s="16" t="s">
        <v>180</v>
      </c>
      <c r="C317" s="89">
        <f>VLOOKUP(A317,[1]Sheet1!$A$2:$O$343,15,FALSE)</f>
        <v>1</v>
      </c>
      <c r="D317" s="16" t="s">
        <v>181</v>
      </c>
      <c r="E317" s="16" t="s">
        <v>410</v>
      </c>
      <c r="F317" s="79">
        <f>VLOOKUP(A317,'[2]Parts List '!$A$3:$I$178,5,)</f>
        <v>0.13</v>
      </c>
      <c r="G317" s="79">
        <f>VLOOKUP(A317,'[2]Parts List '!$A$3:$I$178,6,FALSE)</f>
        <v>14.746</v>
      </c>
      <c r="H317" s="79">
        <f>VLOOKUP(A317,'[2]Parts List '!$A$3:$I$178,7,FALSE)</f>
        <v>16.736999999999998</v>
      </c>
      <c r="I317" s="79" t="str">
        <f>VLOOKUP(A317,'[2]Parts List '!$A$3:$I$178,8,FALSE)</f>
        <v>R41</v>
      </c>
      <c r="J317" s="79" t="str">
        <f>VLOOKUP(A317,'[2]Parts List '!$A$3:$I$178,9,FALSE)</f>
        <v>B50TF110 CL-D</v>
      </c>
      <c r="K317" s="79"/>
      <c r="L317" s="16" t="s">
        <v>304</v>
      </c>
      <c r="M317" s="17">
        <v>1389</v>
      </c>
      <c r="N317" s="16" t="s">
        <v>301</v>
      </c>
      <c r="O317" s="16"/>
      <c r="P317" s="16"/>
      <c r="Q317" s="44">
        <v>40</v>
      </c>
      <c r="R317" s="15">
        <v>50</v>
      </c>
      <c r="S317" s="96">
        <v>404</v>
      </c>
      <c r="T317" s="95">
        <f t="shared" si="7"/>
        <v>383.8</v>
      </c>
      <c r="U317" s="14">
        <v>0.05</v>
      </c>
      <c r="V317" s="21" t="s">
        <v>431</v>
      </c>
      <c r="W317" s="13"/>
      <c r="X317" s="8"/>
      <c r="Y317" s="20"/>
      <c r="Z317" s="20"/>
      <c r="AA317" s="34" t="s">
        <v>472</v>
      </c>
      <c r="AB317" s="35">
        <v>0.5</v>
      </c>
      <c r="AC317" s="49" t="s">
        <v>542</v>
      </c>
      <c r="AD317" s="11"/>
      <c r="AE317" s="16" t="s">
        <v>453</v>
      </c>
      <c r="AF317" s="135"/>
      <c r="AG317" s="135"/>
      <c r="AH317" s="139"/>
      <c r="AI317" s="135"/>
      <c r="AJ317" s="135"/>
    </row>
    <row r="318" spans="1:36" ht="45" x14ac:dyDescent="0.25">
      <c r="A318" s="15">
        <v>150</v>
      </c>
      <c r="B318" s="16" t="s">
        <v>180</v>
      </c>
      <c r="C318" s="89">
        <f>VLOOKUP(A318,[1]Sheet1!$A$2:$O$343,15,FALSE)</f>
        <v>1</v>
      </c>
      <c r="D318" s="16" t="s">
        <v>181</v>
      </c>
      <c r="E318" s="16" t="s">
        <v>410</v>
      </c>
      <c r="F318" s="79">
        <f>VLOOKUP(A318,'[2]Parts List '!$A$3:$I$178,5,)</f>
        <v>0.13</v>
      </c>
      <c r="G318" s="79">
        <f>VLOOKUP(A318,'[2]Parts List '!$A$3:$I$178,6,FALSE)</f>
        <v>14.746</v>
      </c>
      <c r="H318" s="79">
        <f>VLOOKUP(A318,'[2]Parts List '!$A$3:$I$178,7,FALSE)</f>
        <v>16.736999999999998</v>
      </c>
      <c r="I318" s="79" t="str">
        <f>VLOOKUP(A318,'[2]Parts List '!$A$3:$I$178,8,FALSE)</f>
        <v>R41</v>
      </c>
      <c r="J318" s="79" t="str">
        <f>VLOOKUP(A318,'[2]Parts List '!$A$3:$I$178,9,FALSE)</f>
        <v>B50TF110 CL-D</v>
      </c>
      <c r="K318" s="79"/>
      <c r="L318" s="16" t="s">
        <v>304</v>
      </c>
      <c r="M318" s="17">
        <v>1389</v>
      </c>
      <c r="N318" s="16" t="s">
        <v>298</v>
      </c>
      <c r="O318" s="16"/>
      <c r="P318" s="16"/>
      <c r="Q318" s="44">
        <v>60</v>
      </c>
      <c r="R318" s="15">
        <v>50</v>
      </c>
      <c r="S318" s="96">
        <v>352</v>
      </c>
      <c r="T318" s="95">
        <f t="shared" si="7"/>
        <v>334.4</v>
      </c>
      <c r="U318" s="14">
        <v>0.05</v>
      </c>
      <c r="V318" s="21" t="s">
        <v>431</v>
      </c>
      <c r="W318" s="13"/>
      <c r="X318" s="8"/>
      <c r="Y318" s="20"/>
      <c r="Z318" s="20"/>
      <c r="AA318" s="34" t="s">
        <v>492</v>
      </c>
      <c r="AB318" s="35">
        <v>0.5</v>
      </c>
      <c r="AC318" s="49" t="s">
        <v>541</v>
      </c>
      <c r="AD318" s="11"/>
      <c r="AE318" s="16" t="s">
        <v>453</v>
      </c>
      <c r="AF318" s="135"/>
      <c r="AG318" s="135"/>
      <c r="AH318" s="139"/>
      <c r="AI318" s="135"/>
      <c r="AJ318" s="135"/>
    </row>
    <row r="319" spans="1:36" s="30" customFormat="1" ht="45" x14ac:dyDescent="0.25">
      <c r="A319" s="15">
        <v>151</v>
      </c>
      <c r="B319" s="16" t="s">
        <v>182</v>
      </c>
      <c r="C319" s="89">
        <f>VLOOKUP(A319,[1]Sheet1!$A$2:$O$343,15,FALSE)</f>
        <v>1</v>
      </c>
      <c r="D319" s="16" t="s">
        <v>183</v>
      </c>
      <c r="E319" s="16" t="s">
        <v>407</v>
      </c>
      <c r="F319" s="79">
        <f>VLOOKUP(A319,'[2]Parts List '!$A$3:$I$178,5,)</f>
        <v>2.1850000000000001</v>
      </c>
      <c r="G319" s="79">
        <f>VLOOKUP(A319,'[2]Parts List '!$A$3:$I$178,6,FALSE)</f>
        <v>10.914999999999999</v>
      </c>
      <c r="H319" s="79">
        <f>VLOOKUP(A319,'[2]Parts List '!$A$3:$I$178,7,FALSE)</f>
        <v>13.807</v>
      </c>
      <c r="I319" s="79" t="str">
        <f>VLOOKUP(A319,'[2]Parts List '!$A$3:$I$178,8,FALSE)</f>
        <v>I718</v>
      </c>
      <c r="J319" s="79" t="str">
        <f>VLOOKUP(A319,'[2]Parts List '!$A$3:$I$178,9,FALSE)</f>
        <v>B50TF15 CL-D</v>
      </c>
      <c r="K319" s="79"/>
      <c r="L319" s="16" t="s">
        <v>298</v>
      </c>
      <c r="M319" s="17">
        <v>4223</v>
      </c>
      <c r="N319" s="16" t="s">
        <v>301</v>
      </c>
      <c r="O319" s="16"/>
      <c r="P319" s="16"/>
      <c r="Q319" s="44">
        <v>60</v>
      </c>
      <c r="R319" s="15">
        <v>50</v>
      </c>
      <c r="S319" s="96">
        <v>1022</v>
      </c>
      <c r="T319" s="95">
        <f t="shared" si="7"/>
        <v>970.9</v>
      </c>
      <c r="U319" s="14">
        <v>0.05</v>
      </c>
      <c r="V319" s="21" t="s">
        <v>426</v>
      </c>
      <c r="W319" s="13"/>
      <c r="X319" s="8"/>
      <c r="Y319" s="20"/>
      <c r="Z319" s="20"/>
      <c r="AA319" s="34" t="s">
        <v>492</v>
      </c>
      <c r="AB319" s="35">
        <v>0.5</v>
      </c>
      <c r="AC319" s="49" t="s">
        <v>541</v>
      </c>
      <c r="AD319" s="11"/>
      <c r="AE319" s="16" t="s">
        <v>453</v>
      </c>
      <c r="AF319" s="135"/>
      <c r="AG319" s="135"/>
      <c r="AH319" s="139"/>
      <c r="AI319" s="135"/>
      <c r="AJ319" s="135"/>
    </row>
    <row r="320" spans="1:36" ht="45" x14ac:dyDescent="0.25">
      <c r="A320" s="15">
        <v>151</v>
      </c>
      <c r="B320" s="16" t="s">
        <v>182</v>
      </c>
      <c r="C320" s="89">
        <f>VLOOKUP(A320,[1]Sheet1!$A$2:$O$343,15,FALSE)</f>
        <v>1</v>
      </c>
      <c r="D320" s="16" t="s">
        <v>183</v>
      </c>
      <c r="E320" s="16" t="s">
        <v>407</v>
      </c>
      <c r="F320" s="79">
        <f>VLOOKUP(A320,'[2]Parts List '!$A$3:$I$178,5,)</f>
        <v>2.1850000000000001</v>
      </c>
      <c r="G320" s="79">
        <f>VLOOKUP(A320,'[2]Parts List '!$A$3:$I$178,6,FALSE)</f>
        <v>10.914999999999999</v>
      </c>
      <c r="H320" s="79">
        <f>VLOOKUP(A320,'[2]Parts List '!$A$3:$I$178,7,FALSE)</f>
        <v>13.807</v>
      </c>
      <c r="I320" s="79" t="str">
        <f>VLOOKUP(A320,'[2]Parts List '!$A$3:$I$178,8,FALSE)</f>
        <v>I718</v>
      </c>
      <c r="J320" s="79" t="str">
        <f>VLOOKUP(A320,'[2]Parts List '!$A$3:$I$178,9,FALSE)</f>
        <v>B50TF15 CL-D</v>
      </c>
      <c r="K320" s="79"/>
      <c r="L320" s="16" t="s">
        <v>298</v>
      </c>
      <c r="M320" s="17">
        <v>4223</v>
      </c>
      <c r="N320" s="16" t="s">
        <v>298</v>
      </c>
      <c r="O320" s="16"/>
      <c r="P320" s="16"/>
      <c r="Q320" s="44">
        <v>40</v>
      </c>
      <c r="R320" s="15">
        <v>50</v>
      </c>
      <c r="S320" s="96">
        <v>1186</v>
      </c>
      <c r="T320" s="95">
        <f t="shared" si="7"/>
        <v>1126.7</v>
      </c>
      <c r="U320" s="14">
        <v>0.05</v>
      </c>
      <c r="V320" s="21" t="s">
        <v>426</v>
      </c>
      <c r="W320" s="13"/>
      <c r="X320" s="8"/>
      <c r="Y320" s="20"/>
      <c r="Z320" s="20"/>
      <c r="AA320" s="34" t="s">
        <v>462</v>
      </c>
      <c r="AB320" s="35">
        <v>0.5</v>
      </c>
      <c r="AC320" s="49" t="s">
        <v>542</v>
      </c>
      <c r="AD320" s="11"/>
      <c r="AE320" s="16" t="s">
        <v>453</v>
      </c>
      <c r="AF320" s="135"/>
      <c r="AG320" s="135"/>
      <c r="AH320" s="139"/>
      <c r="AI320" s="135"/>
      <c r="AJ320" s="135"/>
    </row>
    <row r="321" spans="1:36" ht="45" x14ac:dyDescent="0.25">
      <c r="A321" s="15">
        <v>152</v>
      </c>
      <c r="B321" s="16" t="s">
        <v>182</v>
      </c>
      <c r="C321" s="89">
        <f>VLOOKUP(A321,[1]Sheet1!$A$2:$O$343,15,FALSE)</f>
        <v>1</v>
      </c>
      <c r="D321" s="16" t="s">
        <v>184</v>
      </c>
      <c r="E321" s="16" t="s">
        <v>407</v>
      </c>
      <c r="F321" s="79">
        <f>VLOOKUP(A321,'[2]Parts List '!$A$3:$I$178,5,)</f>
        <v>1.724</v>
      </c>
      <c r="G321" s="79">
        <f>VLOOKUP(A321,'[2]Parts List '!$A$3:$I$178,6,FALSE)</f>
        <v>12.83</v>
      </c>
      <c r="H321" s="79">
        <f>VLOOKUP(A321,'[2]Parts List '!$A$3:$I$178,7,FALSE)</f>
        <v>16.067</v>
      </c>
      <c r="I321" s="79" t="str">
        <f>VLOOKUP(A321,'[2]Parts List '!$A$3:$I$178,8,FALSE)</f>
        <v>I718</v>
      </c>
      <c r="J321" s="79" t="str">
        <f>VLOOKUP(A321,'[2]Parts List '!$A$3:$I$178,9,FALSE)</f>
        <v>B50TF15 CL-D</v>
      </c>
      <c r="K321" s="79"/>
      <c r="L321" s="16" t="s">
        <v>298</v>
      </c>
      <c r="M321" s="17">
        <v>2010</v>
      </c>
      <c r="N321" s="16" t="s">
        <v>300</v>
      </c>
      <c r="O321" s="16"/>
      <c r="P321" s="16"/>
      <c r="Q321" s="44">
        <v>60</v>
      </c>
      <c r="R321" s="15">
        <v>50</v>
      </c>
      <c r="S321" s="96">
        <v>978</v>
      </c>
      <c r="T321" s="95">
        <f t="shared" si="7"/>
        <v>929.1</v>
      </c>
      <c r="U321" s="14">
        <v>0.05</v>
      </c>
      <c r="V321" s="21" t="s">
        <v>426</v>
      </c>
      <c r="W321" s="13"/>
      <c r="X321" s="8"/>
      <c r="Y321" s="20"/>
      <c r="Z321" s="20"/>
      <c r="AA321" s="34" t="s">
        <v>492</v>
      </c>
      <c r="AB321" s="35">
        <v>0.5</v>
      </c>
      <c r="AC321" s="49" t="s">
        <v>541</v>
      </c>
      <c r="AD321" s="11"/>
      <c r="AE321" s="16" t="s">
        <v>453</v>
      </c>
      <c r="AF321" s="135"/>
      <c r="AG321" s="135"/>
      <c r="AH321" s="139"/>
      <c r="AI321" s="135"/>
      <c r="AJ321" s="135"/>
    </row>
    <row r="322" spans="1:36" ht="45" x14ac:dyDescent="0.25">
      <c r="A322" s="15">
        <v>152</v>
      </c>
      <c r="B322" s="16" t="s">
        <v>182</v>
      </c>
      <c r="C322" s="89">
        <f>VLOOKUP(A322,[1]Sheet1!$A$2:$O$343,15,FALSE)</f>
        <v>1</v>
      </c>
      <c r="D322" s="16" t="s">
        <v>184</v>
      </c>
      <c r="E322" s="16" t="s">
        <v>407</v>
      </c>
      <c r="F322" s="79">
        <f>VLOOKUP(A322,'[2]Parts List '!$A$3:$I$178,5,)</f>
        <v>1.724</v>
      </c>
      <c r="G322" s="79">
        <f>VLOOKUP(A322,'[2]Parts List '!$A$3:$I$178,6,FALSE)</f>
        <v>12.83</v>
      </c>
      <c r="H322" s="79">
        <f>VLOOKUP(A322,'[2]Parts List '!$A$3:$I$178,7,FALSE)</f>
        <v>16.067</v>
      </c>
      <c r="I322" s="79" t="str">
        <f>VLOOKUP(A322,'[2]Parts List '!$A$3:$I$178,8,FALSE)</f>
        <v>I718</v>
      </c>
      <c r="J322" s="79" t="str">
        <f>VLOOKUP(A322,'[2]Parts List '!$A$3:$I$178,9,FALSE)</f>
        <v>B50TF15 CL-D</v>
      </c>
      <c r="K322" s="79"/>
      <c r="L322" s="16" t="s">
        <v>298</v>
      </c>
      <c r="M322" s="17">
        <v>2010</v>
      </c>
      <c r="N322" s="16" t="s">
        <v>298</v>
      </c>
      <c r="O322" s="16"/>
      <c r="P322" s="16"/>
      <c r="Q322" s="44">
        <v>40</v>
      </c>
      <c r="R322" s="15">
        <v>50</v>
      </c>
      <c r="S322" s="96">
        <v>1044</v>
      </c>
      <c r="T322" s="95">
        <f t="shared" si="7"/>
        <v>991.8</v>
      </c>
      <c r="U322" s="14">
        <v>0.05</v>
      </c>
      <c r="V322" s="21" t="s">
        <v>426</v>
      </c>
      <c r="W322" s="13"/>
      <c r="X322" s="8"/>
      <c r="Y322" s="20"/>
      <c r="Z322" s="20"/>
      <c r="AA322" s="34" t="s">
        <v>462</v>
      </c>
      <c r="AB322" s="35">
        <v>0.5</v>
      </c>
      <c r="AC322" s="49" t="s">
        <v>542</v>
      </c>
      <c r="AD322" s="11"/>
      <c r="AE322" s="16" t="s">
        <v>453</v>
      </c>
      <c r="AF322" s="135"/>
      <c r="AG322" s="135"/>
      <c r="AH322" s="139"/>
      <c r="AI322" s="135"/>
      <c r="AJ322" s="135"/>
    </row>
    <row r="323" spans="1:36" ht="30" x14ac:dyDescent="0.25">
      <c r="A323" s="15">
        <v>153</v>
      </c>
      <c r="B323" s="16" t="s">
        <v>213</v>
      </c>
      <c r="C323" s="89">
        <f>VLOOKUP(A323,[1]Sheet1!$A$2:$O$343,15,FALSE)</f>
        <v>1</v>
      </c>
      <c r="D323" s="16" t="s">
        <v>215</v>
      </c>
      <c r="E323" s="16" t="s">
        <v>411</v>
      </c>
      <c r="F323" s="79">
        <f>VLOOKUP(A323,'[2]Parts List '!$A$3:$I$178,5,)</f>
        <v>0.67500000000000004</v>
      </c>
      <c r="G323" s="79">
        <f>VLOOKUP(A323,'[2]Parts List '!$A$3:$I$178,6,FALSE)</f>
        <v>9.6289999999999996</v>
      </c>
      <c r="H323" s="79">
        <f>VLOOKUP(A323,'[2]Parts List '!$A$3:$I$178,7,FALSE)</f>
        <v>11.46</v>
      </c>
      <c r="I323" s="79" t="str">
        <f>VLOOKUP(A323,'[2]Parts List '!$A$3:$I$178,8,FALSE)</f>
        <v xml:space="preserve">
718 Plus</v>
      </c>
      <c r="J323" s="79" t="str">
        <f>VLOOKUP(A323,'[2]Parts List '!$A$3:$I$178,9,FALSE)</f>
        <v xml:space="preserve">
B50TF317 CL-A</v>
      </c>
      <c r="K323" s="79"/>
      <c r="L323" s="16" t="s">
        <v>298</v>
      </c>
      <c r="M323" s="17">
        <v>2255</v>
      </c>
      <c r="N323" s="16" t="s">
        <v>301</v>
      </c>
      <c r="O323" s="16"/>
      <c r="P323" s="16"/>
      <c r="Q323" s="15">
        <v>20</v>
      </c>
      <c r="R323" s="15">
        <v>20</v>
      </c>
      <c r="S323" s="96">
        <v>393</v>
      </c>
      <c r="T323" s="95">
        <f t="shared" si="7"/>
        <v>373.35</v>
      </c>
      <c r="U323" s="14">
        <v>0.05</v>
      </c>
      <c r="V323" s="21" t="s">
        <v>428</v>
      </c>
      <c r="W323" s="13"/>
      <c r="X323" s="8"/>
      <c r="Y323" s="20"/>
      <c r="Z323" s="20"/>
      <c r="AA323" s="34" t="s">
        <v>501</v>
      </c>
      <c r="AB323" s="35">
        <v>0.5</v>
      </c>
      <c r="AC323" s="49" t="s">
        <v>602</v>
      </c>
      <c r="AD323" s="11"/>
      <c r="AE323" s="16" t="s">
        <v>453</v>
      </c>
      <c r="AF323" s="135"/>
      <c r="AG323" s="135"/>
      <c r="AH323" s="139"/>
      <c r="AI323" s="135"/>
      <c r="AJ323" s="135"/>
    </row>
    <row r="324" spans="1:36" ht="30" x14ac:dyDescent="0.25">
      <c r="A324" s="15">
        <v>153</v>
      </c>
      <c r="B324" s="16" t="s">
        <v>213</v>
      </c>
      <c r="C324" s="89">
        <f>VLOOKUP(A324,[1]Sheet1!$A$2:$O$343,15,FALSE)</f>
        <v>1</v>
      </c>
      <c r="D324" s="16" t="s">
        <v>215</v>
      </c>
      <c r="E324" s="16" t="s">
        <v>411</v>
      </c>
      <c r="F324" s="79">
        <f>VLOOKUP(A324,'[2]Parts List '!$A$3:$I$178,5,)</f>
        <v>0.67500000000000004</v>
      </c>
      <c r="G324" s="79">
        <f>VLOOKUP(A324,'[2]Parts List '!$A$3:$I$178,6,FALSE)</f>
        <v>9.6289999999999996</v>
      </c>
      <c r="H324" s="79">
        <f>VLOOKUP(A324,'[2]Parts List '!$A$3:$I$178,7,FALSE)</f>
        <v>11.46</v>
      </c>
      <c r="I324" s="79" t="str">
        <f>VLOOKUP(A324,'[2]Parts List '!$A$3:$I$178,8,FALSE)</f>
        <v xml:space="preserve">
718 Plus</v>
      </c>
      <c r="J324" s="79" t="str">
        <f>VLOOKUP(A324,'[2]Parts List '!$A$3:$I$178,9,FALSE)</f>
        <v xml:space="preserve">
B50TF317 CL-A</v>
      </c>
      <c r="K324" s="79"/>
      <c r="L324" s="16" t="s">
        <v>298</v>
      </c>
      <c r="M324" s="17">
        <v>2255</v>
      </c>
      <c r="N324" s="16" t="s">
        <v>299</v>
      </c>
      <c r="O324" s="16"/>
      <c r="P324" s="16"/>
      <c r="Q324" s="15">
        <v>80</v>
      </c>
      <c r="R324" s="15">
        <v>80</v>
      </c>
      <c r="S324" s="96">
        <v>342</v>
      </c>
      <c r="T324" s="95">
        <f t="shared" si="7"/>
        <v>324.89999999999998</v>
      </c>
      <c r="U324" s="14">
        <v>0.05</v>
      </c>
      <c r="V324" s="21" t="s">
        <v>428</v>
      </c>
      <c r="W324" s="13"/>
      <c r="X324" s="8"/>
      <c r="Y324" s="20"/>
      <c r="Z324" s="20"/>
      <c r="AA324" s="34" t="s">
        <v>492</v>
      </c>
      <c r="AB324" s="35">
        <v>0.5</v>
      </c>
      <c r="AC324" s="49" t="s">
        <v>613</v>
      </c>
      <c r="AD324" s="11"/>
      <c r="AE324" s="16" t="s">
        <v>453</v>
      </c>
      <c r="AF324" s="135"/>
      <c r="AG324" s="135"/>
      <c r="AH324" s="139"/>
      <c r="AI324" s="135"/>
      <c r="AJ324" s="135"/>
    </row>
    <row r="325" spans="1:36" ht="30" x14ac:dyDescent="0.25">
      <c r="A325" s="15">
        <v>154</v>
      </c>
      <c r="B325" s="16" t="s">
        <v>213</v>
      </c>
      <c r="C325" s="89">
        <f>VLOOKUP(A325,[1]Sheet1!$A$2:$O$343,15,FALSE)</f>
        <v>1</v>
      </c>
      <c r="D325" s="16" t="s">
        <v>214</v>
      </c>
      <c r="E325" s="16" t="s">
        <v>411</v>
      </c>
      <c r="F325" s="79">
        <f>VLOOKUP(A325,'[2]Parts List '!$A$3:$I$178,5,)</f>
        <v>3.351</v>
      </c>
      <c r="G325" s="79">
        <f>VLOOKUP(A325,'[2]Parts List '!$A$3:$I$178,6,FALSE)</f>
        <v>9.6289999999999996</v>
      </c>
      <c r="H325" s="79">
        <f>VLOOKUP(A325,'[2]Parts List '!$A$3:$I$178,7,FALSE)</f>
        <v>12.701000000000001</v>
      </c>
      <c r="I325" s="79" t="str">
        <f>VLOOKUP(A325,'[2]Parts List '!$A$3:$I$178,8,FALSE)</f>
        <v>Inco 909</v>
      </c>
      <c r="J325" s="79" t="str">
        <f>VLOOKUP(A325,'[2]Parts List '!$A$3:$I$178,9,FALSE)</f>
        <v>C50TF95 CL-A</v>
      </c>
      <c r="K325" s="79"/>
      <c r="L325" s="16" t="s">
        <v>298</v>
      </c>
      <c r="M325" s="17">
        <v>2665</v>
      </c>
      <c r="N325" s="16" t="s">
        <v>300</v>
      </c>
      <c r="O325" s="16"/>
      <c r="P325" s="16"/>
      <c r="Q325" s="44">
        <v>60</v>
      </c>
      <c r="R325" s="15">
        <v>50</v>
      </c>
      <c r="S325" s="96">
        <v>1375</v>
      </c>
      <c r="T325" s="95">
        <f t="shared" si="7"/>
        <v>1306.25</v>
      </c>
      <c r="U325" s="14">
        <v>0.05</v>
      </c>
      <c r="V325" s="21" t="s">
        <v>429</v>
      </c>
      <c r="W325" s="13"/>
      <c r="X325" s="8"/>
      <c r="Y325" s="20"/>
      <c r="Z325" s="20"/>
      <c r="AA325" s="34" t="s">
        <v>501</v>
      </c>
      <c r="AB325" s="35">
        <v>0.5</v>
      </c>
      <c r="AC325" s="49" t="s">
        <v>542</v>
      </c>
      <c r="AD325" s="11"/>
      <c r="AE325" s="16" t="s">
        <v>453</v>
      </c>
      <c r="AF325" s="135"/>
      <c r="AG325" s="135"/>
      <c r="AH325" s="139"/>
      <c r="AI325" s="135"/>
      <c r="AJ325" s="135"/>
    </row>
    <row r="326" spans="1:36" ht="30" x14ac:dyDescent="0.25">
      <c r="A326" s="15">
        <v>154</v>
      </c>
      <c r="B326" s="16" t="s">
        <v>213</v>
      </c>
      <c r="C326" s="89">
        <f>VLOOKUP(A326,[1]Sheet1!$A$2:$O$343,15,FALSE)</f>
        <v>1</v>
      </c>
      <c r="D326" s="16" t="s">
        <v>214</v>
      </c>
      <c r="E326" s="16" t="s">
        <v>411</v>
      </c>
      <c r="F326" s="79">
        <f>VLOOKUP(A326,'[2]Parts List '!$A$3:$I$178,5,)</f>
        <v>3.351</v>
      </c>
      <c r="G326" s="79">
        <f>VLOOKUP(A326,'[2]Parts List '!$A$3:$I$178,6,FALSE)</f>
        <v>9.6289999999999996</v>
      </c>
      <c r="H326" s="79">
        <f>VLOOKUP(A326,'[2]Parts List '!$A$3:$I$178,7,FALSE)</f>
        <v>12.701000000000001</v>
      </c>
      <c r="I326" s="79" t="str">
        <f>VLOOKUP(A326,'[2]Parts List '!$A$3:$I$178,8,FALSE)</f>
        <v>Inco 909</v>
      </c>
      <c r="J326" s="79" t="str">
        <f>VLOOKUP(A326,'[2]Parts List '!$A$3:$I$178,9,FALSE)</f>
        <v>C50TF95 CL-A</v>
      </c>
      <c r="K326" s="79"/>
      <c r="L326" s="16" t="s">
        <v>298</v>
      </c>
      <c r="M326" s="17">
        <v>2665</v>
      </c>
      <c r="N326" s="16" t="s">
        <v>298</v>
      </c>
      <c r="O326" s="16"/>
      <c r="P326" s="16"/>
      <c r="Q326" s="44">
        <v>40</v>
      </c>
      <c r="R326" s="15">
        <v>50</v>
      </c>
      <c r="S326" s="96">
        <v>1646</v>
      </c>
      <c r="T326" s="95">
        <f t="shared" si="7"/>
        <v>1563.7</v>
      </c>
      <c r="U326" s="14">
        <v>0.05</v>
      </c>
      <c r="V326" s="21" t="s">
        <v>429</v>
      </c>
      <c r="W326" s="13"/>
      <c r="X326" s="8"/>
      <c r="Y326" s="20"/>
      <c r="Z326" s="20"/>
      <c r="AA326" s="34" t="s">
        <v>492</v>
      </c>
      <c r="AB326" s="35">
        <v>0.5</v>
      </c>
      <c r="AC326" s="49" t="s">
        <v>541</v>
      </c>
      <c r="AD326" s="11"/>
      <c r="AE326" s="16" t="s">
        <v>453</v>
      </c>
      <c r="AF326" s="135"/>
      <c r="AG326" s="135"/>
      <c r="AH326" s="139"/>
      <c r="AI326" s="135"/>
      <c r="AJ326" s="135"/>
    </row>
    <row r="327" spans="1:36" ht="45" x14ac:dyDescent="0.25">
      <c r="A327" s="44">
        <v>155</v>
      </c>
      <c r="B327" s="31" t="s">
        <v>218</v>
      </c>
      <c r="C327" s="89">
        <f>VLOOKUP(A327,[1]Sheet1!$A$2:$O$343,15,FALSE)</f>
        <v>1</v>
      </c>
      <c r="D327" s="31" t="s">
        <v>219</v>
      </c>
      <c r="E327" s="31" t="s">
        <v>412</v>
      </c>
      <c r="F327" s="79">
        <f>VLOOKUP(A327,'[2]Parts List '!$A$3:$I$178,5,)</f>
        <v>0.26400000000000001</v>
      </c>
      <c r="G327" s="79">
        <f>VLOOKUP(A327,'[2]Parts List '!$A$3:$I$178,6,FALSE)</f>
        <v>22.102164999999999</v>
      </c>
      <c r="H327" s="79">
        <f>VLOOKUP(A327,'[2]Parts List '!$A$3:$I$178,7,FALSE)</f>
        <v>22.708134999999999</v>
      </c>
      <c r="I327" s="79" t="str">
        <f>VLOOKUP(A327,'[2]Parts List '!$A$3:$I$178,8,FALSE)</f>
        <v>R41</v>
      </c>
      <c r="J327" s="79" t="str">
        <f>VLOOKUP(A327,'[2]Parts List '!$A$3:$I$178,9,FALSE)</f>
        <v>B50TF75 CL-D</v>
      </c>
      <c r="K327" s="79"/>
      <c r="L327" s="31" t="s">
        <v>396</v>
      </c>
      <c r="M327" s="45">
        <v>570.51</v>
      </c>
      <c r="N327" s="31" t="s">
        <v>301</v>
      </c>
      <c r="O327" s="31"/>
      <c r="P327" s="31"/>
      <c r="Q327" s="44">
        <v>30</v>
      </c>
      <c r="R327" s="44">
        <v>30</v>
      </c>
      <c r="S327" s="96">
        <v>335</v>
      </c>
      <c r="T327" s="95">
        <f t="shared" si="7"/>
        <v>318.25</v>
      </c>
      <c r="U327" s="46">
        <v>0.05</v>
      </c>
      <c r="V327" s="47" t="s">
        <v>431</v>
      </c>
      <c r="W327" s="48"/>
      <c r="X327" s="41"/>
      <c r="Y327" s="41"/>
      <c r="Z327" s="41"/>
      <c r="AA327" s="41" t="s">
        <v>503</v>
      </c>
      <c r="AB327" s="67">
        <v>0.5</v>
      </c>
      <c r="AC327" s="68" t="s">
        <v>614</v>
      </c>
      <c r="AD327" s="54"/>
      <c r="AE327" s="31" t="s">
        <v>453</v>
      </c>
      <c r="AF327" s="136"/>
      <c r="AG327" s="136"/>
      <c r="AH327" s="139"/>
      <c r="AI327" s="136"/>
      <c r="AJ327" s="136"/>
    </row>
    <row r="328" spans="1:36" ht="45" x14ac:dyDescent="0.25">
      <c r="A328" s="44">
        <v>155</v>
      </c>
      <c r="B328" s="31" t="s">
        <v>218</v>
      </c>
      <c r="C328" s="89">
        <f>VLOOKUP(A328,[1]Sheet1!$A$2:$O$343,15,FALSE)</f>
        <v>1</v>
      </c>
      <c r="D328" s="31" t="s">
        <v>219</v>
      </c>
      <c r="E328" s="31" t="s">
        <v>412</v>
      </c>
      <c r="F328" s="79">
        <f>VLOOKUP(A328,'[2]Parts List '!$A$3:$I$178,5,)</f>
        <v>0.26400000000000001</v>
      </c>
      <c r="G328" s="79">
        <f>VLOOKUP(A328,'[2]Parts List '!$A$3:$I$178,6,FALSE)</f>
        <v>22.102164999999999</v>
      </c>
      <c r="H328" s="79">
        <f>VLOOKUP(A328,'[2]Parts List '!$A$3:$I$178,7,FALSE)</f>
        <v>22.708134999999999</v>
      </c>
      <c r="I328" s="79" t="str">
        <f>VLOOKUP(A328,'[2]Parts List '!$A$3:$I$178,8,FALSE)</f>
        <v>R41</v>
      </c>
      <c r="J328" s="79" t="str">
        <f>VLOOKUP(A328,'[2]Parts List '!$A$3:$I$178,9,FALSE)</f>
        <v>B50TF75 CL-D</v>
      </c>
      <c r="K328" s="79"/>
      <c r="L328" s="31" t="s">
        <v>396</v>
      </c>
      <c r="M328" s="45">
        <v>570.51</v>
      </c>
      <c r="N328" s="31" t="s">
        <v>299</v>
      </c>
      <c r="O328" s="31"/>
      <c r="P328" s="31"/>
      <c r="Q328" s="44">
        <v>70</v>
      </c>
      <c r="R328" s="44">
        <v>70</v>
      </c>
      <c r="S328" s="96">
        <v>218</v>
      </c>
      <c r="T328" s="95">
        <f t="shared" si="7"/>
        <v>207.1</v>
      </c>
      <c r="U328" s="46">
        <v>0.05</v>
      </c>
      <c r="V328" s="47" t="s">
        <v>431</v>
      </c>
      <c r="W328" s="48"/>
      <c r="X328" s="41"/>
      <c r="Y328" s="41"/>
      <c r="Z328" s="41"/>
      <c r="AA328" s="41" t="s">
        <v>472</v>
      </c>
      <c r="AB328" s="67">
        <v>0.5</v>
      </c>
      <c r="AC328" s="68" t="s">
        <v>614</v>
      </c>
      <c r="AD328" s="54"/>
      <c r="AE328" s="31" t="s">
        <v>453</v>
      </c>
      <c r="AF328" s="136"/>
      <c r="AG328" s="136"/>
      <c r="AH328" s="139"/>
      <c r="AI328" s="136"/>
      <c r="AJ328" s="136"/>
    </row>
    <row r="329" spans="1:36" ht="60" x14ac:dyDescent="0.25">
      <c r="A329" s="15">
        <v>156</v>
      </c>
      <c r="B329" s="16" t="s">
        <v>245</v>
      </c>
      <c r="C329" s="89">
        <f>VLOOKUP(A329,[1]Sheet1!$A$2:$O$343,15,FALSE)</f>
        <v>1</v>
      </c>
      <c r="D329" s="16" t="s">
        <v>246</v>
      </c>
      <c r="E329" s="16" t="s">
        <v>413</v>
      </c>
      <c r="F329" s="79">
        <f>VLOOKUP(A329,'[2]Parts List '!$A$3:$I$178,5,)</f>
        <v>4.4329999999999998</v>
      </c>
      <c r="G329" s="79">
        <f>VLOOKUP(A329,'[2]Parts List '!$A$3:$I$178,6,FALSE)</f>
        <v>19.523</v>
      </c>
      <c r="H329" s="79">
        <f>VLOOKUP(A329,'[2]Parts List '!$A$3:$I$178,7,FALSE)</f>
        <v>24.29</v>
      </c>
      <c r="I329" s="79" t="str">
        <f>VLOOKUP(A329,'[2]Parts List '!$A$3:$I$178,8,FALSE)</f>
        <v>I718</v>
      </c>
      <c r="J329" s="79" t="str">
        <f>VLOOKUP(A329,'[2]Parts List '!$A$3:$I$178,9,FALSE)</f>
        <v>B50TF15 CL-E</v>
      </c>
      <c r="K329" s="79"/>
      <c r="L329" s="16" t="s">
        <v>304</v>
      </c>
      <c r="M329" s="17">
        <v>7304</v>
      </c>
      <c r="N329" s="16" t="s">
        <v>304</v>
      </c>
      <c r="O329" s="16"/>
      <c r="P329" s="16"/>
      <c r="Q329" s="44">
        <v>40</v>
      </c>
      <c r="R329" s="15">
        <v>47</v>
      </c>
      <c r="S329" s="96">
        <v>4712</v>
      </c>
      <c r="T329" s="95">
        <f t="shared" si="7"/>
        <v>4476.3999999999996</v>
      </c>
      <c r="U329" s="14">
        <v>0.05</v>
      </c>
      <c r="V329" s="21" t="s">
        <v>426</v>
      </c>
      <c r="W329" s="13"/>
      <c r="X329" s="8"/>
      <c r="Y329" s="20"/>
      <c r="Z329" s="20"/>
      <c r="AA329" s="97" t="s">
        <v>500</v>
      </c>
      <c r="AB329" s="35">
        <v>0.35</v>
      </c>
      <c r="AC329" s="49" t="s">
        <v>593</v>
      </c>
      <c r="AD329" s="11"/>
      <c r="AE329" s="16" t="s">
        <v>453</v>
      </c>
      <c r="AF329" s="135"/>
      <c r="AG329" s="135"/>
      <c r="AH329" s="139"/>
      <c r="AI329" s="135"/>
      <c r="AJ329" s="135"/>
    </row>
    <row r="330" spans="1:36" ht="60" x14ac:dyDescent="0.25">
      <c r="A330" s="15">
        <v>156</v>
      </c>
      <c r="B330" s="16" t="s">
        <v>245</v>
      </c>
      <c r="C330" s="89">
        <f>VLOOKUP(A330,[1]Sheet1!$A$2:$O$343,15,FALSE)</f>
        <v>1</v>
      </c>
      <c r="D330" s="16" t="s">
        <v>246</v>
      </c>
      <c r="E330" s="16" t="s">
        <v>413</v>
      </c>
      <c r="F330" s="79">
        <f>VLOOKUP(A330,'[2]Parts List '!$A$3:$I$178,5,)</f>
        <v>4.4329999999999998</v>
      </c>
      <c r="G330" s="79">
        <f>VLOOKUP(A330,'[2]Parts List '!$A$3:$I$178,6,FALSE)</f>
        <v>19.523</v>
      </c>
      <c r="H330" s="79">
        <f>VLOOKUP(A330,'[2]Parts List '!$A$3:$I$178,7,FALSE)</f>
        <v>24.29</v>
      </c>
      <c r="I330" s="79" t="str">
        <f>VLOOKUP(A330,'[2]Parts List '!$A$3:$I$178,8,FALSE)</f>
        <v>I718</v>
      </c>
      <c r="J330" s="79" t="str">
        <f>VLOOKUP(A330,'[2]Parts List '!$A$3:$I$178,9,FALSE)</f>
        <v>B50TF15 CL-E</v>
      </c>
      <c r="K330" s="79"/>
      <c r="L330" s="16" t="s">
        <v>304</v>
      </c>
      <c r="M330" s="17">
        <v>7304</v>
      </c>
      <c r="N330" s="16" t="s">
        <v>298</v>
      </c>
      <c r="O330" s="16"/>
      <c r="P330" s="16"/>
      <c r="Q330" s="44">
        <v>40</v>
      </c>
      <c r="R330" s="15">
        <v>30</v>
      </c>
      <c r="S330" s="96">
        <v>4715</v>
      </c>
      <c r="T330" s="95">
        <f t="shared" si="7"/>
        <v>4479.25</v>
      </c>
      <c r="U330" s="14">
        <v>0.05</v>
      </c>
      <c r="V330" s="21" t="s">
        <v>426</v>
      </c>
      <c r="W330" s="13"/>
      <c r="X330" s="8"/>
      <c r="Y330" s="20"/>
      <c r="Z330" s="20"/>
      <c r="AA330" s="34" t="s">
        <v>476</v>
      </c>
      <c r="AB330" s="35">
        <v>0.3</v>
      </c>
      <c r="AC330" s="49" t="s">
        <v>555</v>
      </c>
      <c r="AD330" s="11"/>
      <c r="AE330" s="16" t="s">
        <v>453</v>
      </c>
      <c r="AF330" s="135"/>
      <c r="AG330" s="135"/>
      <c r="AH330" s="139"/>
      <c r="AI330" s="135"/>
      <c r="AJ330" s="135"/>
    </row>
    <row r="331" spans="1:36" ht="60" x14ac:dyDescent="0.25">
      <c r="A331" s="15">
        <v>156</v>
      </c>
      <c r="B331" s="16" t="s">
        <v>245</v>
      </c>
      <c r="C331" s="89">
        <f>VLOOKUP(A331,[1]Sheet1!$A$2:$O$343,15,FALSE)</f>
        <v>1</v>
      </c>
      <c r="D331" s="16" t="s">
        <v>246</v>
      </c>
      <c r="E331" s="16" t="s">
        <v>413</v>
      </c>
      <c r="F331" s="79">
        <f>VLOOKUP(A331,'[2]Parts List '!$A$3:$I$178,5,)</f>
        <v>4.4329999999999998</v>
      </c>
      <c r="G331" s="79">
        <f>VLOOKUP(A331,'[2]Parts List '!$A$3:$I$178,6,FALSE)</f>
        <v>19.523</v>
      </c>
      <c r="H331" s="79">
        <f>VLOOKUP(A331,'[2]Parts List '!$A$3:$I$178,7,FALSE)</f>
        <v>24.29</v>
      </c>
      <c r="I331" s="79" t="str">
        <f>VLOOKUP(A331,'[2]Parts List '!$A$3:$I$178,8,FALSE)</f>
        <v>I718</v>
      </c>
      <c r="J331" s="79" t="str">
        <f>VLOOKUP(A331,'[2]Parts List '!$A$3:$I$178,9,FALSE)</f>
        <v>B50TF15 CL-E</v>
      </c>
      <c r="K331" s="79"/>
      <c r="L331" s="16" t="s">
        <v>304</v>
      </c>
      <c r="M331" s="17">
        <v>7304</v>
      </c>
      <c r="N331" s="16" t="s">
        <v>305</v>
      </c>
      <c r="O331" s="16"/>
      <c r="P331" s="16"/>
      <c r="Q331" s="44">
        <v>20</v>
      </c>
      <c r="R331" s="15">
        <v>23</v>
      </c>
      <c r="S331" s="96">
        <v>4713</v>
      </c>
      <c r="T331" s="95">
        <f t="shared" si="7"/>
        <v>4477.3500000000004</v>
      </c>
      <c r="U331" s="14">
        <v>0.05</v>
      </c>
      <c r="V331" s="21" t="s">
        <v>426</v>
      </c>
      <c r="W331" s="13"/>
      <c r="X331" s="8"/>
      <c r="Y331" s="20"/>
      <c r="Z331" s="20"/>
      <c r="AA331" s="34" t="s">
        <v>505</v>
      </c>
      <c r="AB331" s="35">
        <v>0.23</v>
      </c>
      <c r="AC331" s="49" t="s">
        <v>617</v>
      </c>
      <c r="AD331" s="11"/>
      <c r="AE331" s="16" t="s">
        <v>453</v>
      </c>
      <c r="AF331" s="135"/>
      <c r="AG331" s="135"/>
      <c r="AH331" s="139"/>
      <c r="AI331" s="135"/>
      <c r="AJ331" s="135"/>
    </row>
    <row r="332" spans="1:36" x14ac:dyDescent="0.25">
      <c r="A332" s="15">
        <v>156</v>
      </c>
      <c r="B332" s="16" t="s">
        <v>245</v>
      </c>
      <c r="C332" s="89">
        <f>VLOOKUP(A332,[1]Sheet1!$A$2:$O$343,15,FALSE)</f>
        <v>1</v>
      </c>
      <c r="D332" s="16" t="s">
        <v>246</v>
      </c>
      <c r="E332" s="16"/>
      <c r="F332" s="79">
        <f>VLOOKUP(A332,'[2]Parts List '!$A$3:$I$178,5,)</f>
        <v>4.4329999999999998</v>
      </c>
      <c r="G332" s="79">
        <f>VLOOKUP(A332,'[2]Parts List '!$A$3:$I$178,6,FALSE)</f>
        <v>19.523</v>
      </c>
      <c r="H332" s="79">
        <f>VLOOKUP(A332,'[2]Parts List '!$A$3:$I$178,7,FALSE)</f>
        <v>24.29</v>
      </c>
      <c r="I332" s="79" t="str">
        <f>VLOOKUP(A332,'[2]Parts List '!$A$3:$I$178,8,FALSE)</f>
        <v>I718</v>
      </c>
      <c r="J332" s="79" t="str">
        <f>VLOOKUP(A332,'[2]Parts List '!$A$3:$I$178,9,FALSE)</f>
        <v>B50TF15 CL-E</v>
      </c>
      <c r="K332" s="79"/>
      <c r="L332" s="16"/>
      <c r="M332" s="17"/>
      <c r="N332" s="36"/>
      <c r="O332" s="36"/>
      <c r="P332" s="36"/>
      <c r="Q332" s="37"/>
      <c r="R332" s="37"/>
      <c r="S332" s="96"/>
      <c r="T332" s="95">
        <f t="shared" si="7"/>
        <v>0</v>
      </c>
      <c r="U332" s="14">
        <v>0.05</v>
      </c>
      <c r="V332" s="21"/>
      <c r="W332" s="13"/>
      <c r="X332" s="8"/>
      <c r="Y332" s="20"/>
      <c r="Z332" s="20"/>
      <c r="AA332" s="34" t="s">
        <v>460</v>
      </c>
      <c r="AB332" s="35">
        <v>0.12</v>
      </c>
      <c r="AC332" s="49" t="s">
        <v>618</v>
      </c>
      <c r="AD332" s="11"/>
      <c r="AE332" s="16"/>
      <c r="AF332" s="135"/>
      <c r="AG332" s="135"/>
      <c r="AH332" s="139"/>
      <c r="AI332" s="135"/>
      <c r="AJ332" s="135"/>
    </row>
    <row r="333" spans="1:36" ht="60" x14ac:dyDescent="0.25">
      <c r="A333" s="15">
        <v>157</v>
      </c>
      <c r="B333" s="16" t="s">
        <v>506</v>
      </c>
      <c r="C333" s="89">
        <f>VLOOKUP(A333,[1]Sheet1!$A$2:$O$343,15,FALSE)</f>
        <v>1</v>
      </c>
      <c r="D333" s="16" t="s">
        <v>251</v>
      </c>
      <c r="E333" s="16" t="s">
        <v>402</v>
      </c>
      <c r="F333" s="79">
        <f>VLOOKUP(A333,'[2]Parts List '!$A$3:$I$178,5,)</f>
        <v>3.6789999999999998</v>
      </c>
      <c r="G333" s="79">
        <f>VLOOKUP(A333,'[2]Parts List '!$A$3:$I$178,6,FALSE)</f>
        <v>16.529</v>
      </c>
      <c r="H333" s="79">
        <f>VLOOKUP(A333,'[2]Parts List '!$A$3:$I$178,7,FALSE)</f>
        <v>20.5</v>
      </c>
      <c r="I333" s="79" t="str">
        <f>VLOOKUP(A333,'[2]Parts List '!$A$3:$I$178,8,FALSE)</f>
        <v xml:space="preserve">I783
</v>
      </c>
      <c r="J333" s="79" t="str">
        <f>VLOOKUP(A333,'[2]Parts List '!$A$3:$I$178,9,FALSE)</f>
        <v xml:space="preserve">AMS 5940
</v>
      </c>
      <c r="K333" s="79"/>
      <c r="L333" s="16" t="s">
        <v>297</v>
      </c>
      <c r="M333" s="17">
        <v>11245</v>
      </c>
      <c r="N333" s="16" t="s">
        <v>304</v>
      </c>
      <c r="O333" s="16"/>
      <c r="P333" s="16"/>
      <c r="Q333" s="15">
        <v>50</v>
      </c>
      <c r="R333" s="15">
        <v>50</v>
      </c>
      <c r="S333" s="96">
        <v>5345</v>
      </c>
      <c r="T333" s="95">
        <f t="shared" si="7"/>
        <v>5077.75</v>
      </c>
      <c r="U333" s="14">
        <v>0.05</v>
      </c>
      <c r="V333" s="21" t="s">
        <v>432</v>
      </c>
      <c r="W333" s="13"/>
      <c r="X333" s="8"/>
      <c r="Y333" s="20"/>
      <c r="Z333" s="20"/>
      <c r="AA333" s="34" t="s">
        <v>472</v>
      </c>
      <c r="AB333" s="35">
        <v>0.5</v>
      </c>
      <c r="AC333" s="49" t="s">
        <v>542</v>
      </c>
      <c r="AD333" s="11"/>
      <c r="AE333" s="16" t="s">
        <v>453</v>
      </c>
      <c r="AF333" s="135"/>
      <c r="AG333" s="135"/>
      <c r="AH333" s="139"/>
      <c r="AI333" s="135"/>
      <c r="AJ333" s="135"/>
    </row>
    <row r="334" spans="1:36" ht="60" x14ac:dyDescent="0.25">
      <c r="A334" s="15">
        <v>157</v>
      </c>
      <c r="B334" s="16" t="s">
        <v>506</v>
      </c>
      <c r="C334" s="89">
        <f>VLOOKUP(A334,[1]Sheet1!$A$2:$O$343,15,FALSE)</f>
        <v>1</v>
      </c>
      <c r="D334" s="16" t="s">
        <v>251</v>
      </c>
      <c r="E334" s="16" t="s">
        <v>402</v>
      </c>
      <c r="F334" s="79">
        <f>VLOOKUP(A334,'[2]Parts List '!$A$3:$I$178,5,)</f>
        <v>3.6789999999999998</v>
      </c>
      <c r="G334" s="79">
        <f>VLOOKUP(A334,'[2]Parts List '!$A$3:$I$178,6,FALSE)</f>
        <v>16.529</v>
      </c>
      <c r="H334" s="79">
        <f>VLOOKUP(A334,'[2]Parts List '!$A$3:$I$178,7,FALSE)</f>
        <v>20.5</v>
      </c>
      <c r="I334" s="79" t="str">
        <f>VLOOKUP(A334,'[2]Parts List '!$A$3:$I$178,8,FALSE)</f>
        <v xml:space="preserve">I783
</v>
      </c>
      <c r="J334" s="79" t="str">
        <f>VLOOKUP(A334,'[2]Parts List '!$A$3:$I$178,9,FALSE)</f>
        <v xml:space="preserve">AMS 5940
</v>
      </c>
      <c r="K334" s="79"/>
      <c r="L334" s="16" t="s">
        <v>297</v>
      </c>
      <c r="M334" s="17">
        <v>11245</v>
      </c>
      <c r="N334" s="16" t="s">
        <v>298</v>
      </c>
      <c r="O334" s="16"/>
      <c r="P334" s="16"/>
      <c r="Q334" s="15">
        <v>50</v>
      </c>
      <c r="R334" s="15">
        <v>50</v>
      </c>
      <c r="S334" s="96">
        <v>5342</v>
      </c>
      <c r="T334" s="95">
        <f t="shared" si="7"/>
        <v>5074.8999999999996</v>
      </c>
      <c r="U334" s="14">
        <v>0.05</v>
      </c>
      <c r="V334" s="21" t="s">
        <v>432</v>
      </c>
      <c r="W334" s="13"/>
      <c r="X334" s="8"/>
      <c r="Y334" s="20"/>
      <c r="Z334" s="20"/>
      <c r="AA334" s="34" t="s">
        <v>500</v>
      </c>
      <c r="AB334" s="35">
        <v>0.5</v>
      </c>
      <c r="AC334" s="49" t="s">
        <v>541</v>
      </c>
      <c r="AD334" s="11"/>
      <c r="AE334" s="16" t="s">
        <v>453</v>
      </c>
      <c r="AF334" s="135"/>
      <c r="AG334" s="135"/>
      <c r="AH334" s="139"/>
      <c r="AI334" s="135"/>
      <c r="AJ334" s="135"/>
    </row>
    <row r="335" spans="1:36" ht="60" x14ac:dyDescent="0.25">
      <c r="A335" s="15">
        <v>158</v>
      </c>
      <c r="B335" s="16" t="s">
        <v>506</v>
      </c>
      <c r="C335" s="89">
        <f>VLOOKUP(A335,[1]Sheet1!$A$2:$O$343,15,FALSE)</f>
        <v>1</v>
      </c>
      <c r="D335" s="16" t="s">
        <v>252</v>
      </c>
      <c r="E335" s="16" t="s">
        <v>402</v>
      </c>
      <c r="F335" s="79">
        <f>VLOOKUP(A335,'[2]Parts List '!$A$3:$I$178,5,)</f>
        <v>2.0550000000000002</v>
      </c>
      <c r="G335" s="79">
        <f>VLOOKUP(A335,'[2]Parts List '!$A$3:$I$178,6,FALSE)</f>
        <v>19.780999999999999</v>
      </c>
      <c r="H335" s="79">
        <f>VLOOKUP(A335,'[2]Parts List '!$A$3:$I$178,7,FALSE)</f>
        <v>24.26</v>
      </c>
      <c r="I335" s="79" t="str">
        <f>VLOOKUP(A335,'[2]Parts List '!$A$3:$I$178,8,FALSE)</f>
        <v>I718</v>
      </c>
      <c r="J335" s="79" t="str">
        <f>VLOOKUP(A335,'[2]Parts List '!$A$3:$I$178,9,FALSE)</f>
        <v>B50TF15 CL-D</v>
      </c>
      <c r="K335" s="79"/>
      <c r="L335" s="16" t="s">
        <v>298</v>
      </c>
      <c r="M335" s="17">
        <v>4380</v>
      </c>
      <c r="N335" s="16" t="s">
        <v>298</v>
      </c>
      <c r="O335" s="16"/>
      <c r="P335" s="16"/>
      <c r="Q335" s="44">
        <v>30</v>
      </c>
      <c r="R335" s="15">
        <v>40</v>
      </c>
      <c r="S335" s="96">
        <v>2283</v>
      </c>
      <c r="T335" s="95">
        <f t="shared" si="7"/>
        <v>2168.85</v>
      </c>
      <c r="U335" s="14">
        <v>0.05</v>
      </c>
      <c r="V335" s="21" t="s">
        <v>426</v>
      </c>
      <c r="W335" s="13"/>
      <c r="X335" s="8"/>
      <c r="Y335" s="20"/>
      <c r="Z335" s="20"/>
      <c r="AA335" s="34" t="s">
        <v>472</v>
      </c>
      <c r="AB335" s="35">
        <v>0.5</v>
      </c>
      <c r="AC335" s="49" t="s">
        <v>542</v>
      </c>
      <c r="AD335" s="11"/>
      <c r="AE335" s="16" t="s">
        <v>453</v>
      </c>
      <c r="AF335" s="135"/>
      <c r="AG335" s="135"/>
      <c r="AH335" s="139"/>
      <c r="AI335" s="135"/>
      <c r="AJ335" s="135"/>
    </row>
    <row r="336" spans="1:36" ht="60" x14ac:dyDescent="0.25">
      <c r="A336" s="15">
        <v>158</v>
      </c>
      <c r="B336" s="16" t="s">
        <v>506</v>
      </c>
      <c r="C336" s="89">
        <f>VLOOKUP(A336,[1]Sheet1!$A$2:$O$343,15,FALSE)</f>
        <v>1</v>
      </c>
      <c r="D336" s="16" t="s">
        <v>252</v>
      </c>
      <c r="E336" s="16" t="s">
        <v>402</v>
      </c>
      <c r="F336" s="79">
        <f>VLOOKUP(A336,'[2]Parts List '!$A$3:$I$178,5,)</f>
        <v>2.0550000000000002</v>
      </c>
      <c r="G336" s="79">
        <f>VLOOKUP(A336,'[2]Parts List '!$A$3:$I$178,6,FALSE)</f>
        <v>19.780999999999999</v>
      </c>
      <c r="H336" s="79">
        <f>VLOOKUP(A336,'[2]Parts List '!$A$3:$I$178,7,FALSE)</f>
        <v>24.26</v>
      </c>
      <c r="I336" s="79" t="str">
        <f>VLOOKUP(A336,'[2]Parts List '!$A$3:$I$178,8,FALSE)</f>
        <v>I718</v>
      </c>
      <c r="J336" s="79" t="str">
        <f>VLOOKUP(A336,'[2]Parts List '!$A$3:$I$178,9,FALSE)</f>
        <v>B50TF15 CL-D</v>
      </c>
      <c r="K336" s="79"/>
      <c r="L336" s="16" t="s">
        <v>298</v>
      </c>
      <c r="M336" s="17">
        <v>4380</v>
      </c>
      <c r="N336" s="16" t="s">
        <v>305</v>
      </c>
      <c r="O336" s="16"/>
      <c r="P336" s="16"/>
      <c r="Q336" s="44">
        <v>10</v>
      </c>
      <c r="R336" s="15">
        <v>10</v>
      </c>
      <c r="S336" s="96">
        <v>2499</v>
      </c>
      <c r="T336" s="95">
        <f t="shared" si="7"/>
        <v>2374.0500000000002</v>
      </c>
      <c r="U336" s="14">
        <v>0.05</v>
      </c>
      <c r="V336" s="21" t="s">
        <v>426</v>
      </c>
      <c r="W336" s="13"/>
      <c r="X336" s="8"/>
      <c r="Y336" s="20"/>
      <c r="Z336" s="20"/>
      <c r="AA336" s="34" t="s">
        <v>500</v>
      </c>
      <c r="AB336" s="35">
        <v>0.5</v>
      </c>
      <c r="AC336" s="49" t="s">
        <v>619</v>
      </c>
      <c r="AD336" s="11"/>
      <c r="AE336" s="16" t="s">
        <v>453</v>
      </c>
      <c r="AF336" s="135"/>
      <c r="AG336" s="135"/>
      <c r="AH336" s="139"/>
      <c r="AI336" s="135"/>
      <c r="AJ336" s="135"/>
    </row>
    <row r="337" spans="1:36" ht="60" x14ac:dyDescent="0.25">
      <c r="A337" s="15">
        <v>158</v>
      </c>
      <c r="B337" s="16" t="s">
        <v>506</v>
      </c>
      <c r="C337" s="89">
        <f>VLOOKUP(A337,[1]Sheet1!$A$2:$O$343,15,FALSE)</f>
        <v>1</v>
      </c>
      <c r="D337" s="16" t="s">
        <v>252</v>
      </c>
      <c r="E337" s="16" t="s">
        <v>402</v>
      </c>
      <c r="F337" s="79">
        <f>VLOOKUP(A337,'[2]Parts List '!$A$3:$I$178,5,)</f>
        <v>2.0550000000000002</v>
      </c>
      <c r="G337" s="79">
        <f>VLOOKUP(A337,'[2]Parts List '!$A$3:$I$178,6,FALSE)</f>
        <v>19.780999999999999</v>
      </c>
      <c r="H337" s="79">
        <f>VLOOKUP(A337,'[2]Parts List '!$A$3:$I$178,7,FALSE)</f>
        <v>24.26</v>
      </c>
      <c r="I337" s="79" t="str">
        <f>VLOOKUP(A337,'[2]Parts List '!$A$3:$I$178,8,FALSE)</f>
        <v>I718</v>
      </c>
      <c r="J337" s="79" t="str">
        <f>VLOOKUP(A337,'[2]Parts List '!$A$3:$I$178,9,FALSE)</f>
        <v>B50TF15 CL-D</v>
      </c>
      <c r="K337" s="79"/>
      <c r="L337" s="16" t="s">
        <v>298</v>
      </c>
      <c r="M337" s="17">
        <v>4380</v>
      </c>
      <c r="N337" s="16" t="s">
        <v>301</v>
      </c>
      <c r="O337" s="16"/>
      <c r="P337" s="16"/>
      <c r="Q337" s="44">
        <v>60</v>
      </c>
      <c r="R337" s="15">
        <v>50</v>
      </c>
      <c r="S337" s="96">
        <v>2045</v>
      </c>
      <c r="T337" s="95">
        <f t="shared" si="7"/>
        <v>1942.75</v>
      </c>
      <c r="U337" s="14">
        <v>0.05</v>
      </c>
      <c r="V337" s="21" t="s">
        <v>426</v>
      </c>
      <c r="W337" s="13"/>
      <c r="X337" s="8"/>
      <c r="Y337" s="20"/>
      <c r="Z337" s="20"/>
      <c r="AA337" s="39"/>
      <c r="AB337" s="39"/>
      <c r="AC337" s="55"/>
      <c r="AD337" s="11"/>
      <c r="AE337" s="16" t="s">
        <v>453</v>
      </c>
      <c r="AF337" s="135"/>
      <c r="AG337" s="135"/>
      <c r="AH337" s="139"/>
      <c r="AI337" s="135"/>
      <c r="AJ337" s="135"/>
    </row>
    <row r="338" spans="1:36" ht="45" x14ac:dyDescent="0.25">
      <c r="A338" s="15">
        <v>159</v>
      </c>
      <c r="B338" s="16" t="s">
        <v>265</v>
      </c>
      <c r="C338" s="89">
        <f>VLOOKUP(A338,[1]Sheet1!$A$2:$O$343,15,FALSE)</f>
        <v>1</v>
      </c>
      <c r="D338" s="16" t="s">
        <v>266</v>
      </c>
      <c r="E338" s="16" t="s">
        <v>414</v>
      </c>
      <c r="F338" s="79">
        <f>VLOOKUP(A338,'[2]Parts List '!$A$3:$I$178,5,)</f>
        <v>0.218</v>
      </c>
      <c r="G338" s="79">
        <f>VLOOKUP(A338,'[2]Parts List '!$A$3:$I$178,6,FALSE)</f>
        <v>9.6739999999999995</v>
      </c>
      <c r="H338" s="79">
        <f>VLOOKUP(A338,'[2]Parts List '!$A$3:$I$178,7,FALSE)</f>
        <v>10.013999999999999</v>
      </c>
      <c r="I338" s="79" t="str">
        <f>VLOOKUP(A338,'[2]Parts List '!$A$3:$I$178,8,FALSE)</f>
        <v>X-750</v>
      </c>
      <c r="J338" s="79" t="str">
        <f>VLOOKUP(A338,'[2]Parts List '!$A$3:$I$178,9,FALSE)</f>
        <v>AMS 5668</v>
      </c>
      <c r="K338" s="79"/>
      <c r="L338" s="16" t="s">
        <v>301</v>
      </c>
      <c r="M338" s="17">
        <v>230.97</v>
      </c>
      <c r="N338" s="16" t="s">
        <v>301</v>
      </c>
      <c r="O338" s="16"/>
      <c r="P338" s="16"/>
      <c r="Q338" s="44">
        <v>60</v>
      </c>
      <c r="R338" s="15">
        <v>70</v>
      </c>
      <c r="S338" s="96">
        <v>76</v>
      </c>
      <c r="T338" s="95">
        <f t="shared" si="7"/>
        <v>72.2</v>
      </c>
      <c r="U338" s="14">
        <v>0.05</v>
      </c>
      <c r="V338" s="21" t="s">
        <v>446</v>
      </c>
      <c r="W338" s="13"/>
      <c r="X338" s="8"/>
      <c r="Y338" s="20"/>
      <c r="Z338" s="20"/>
      <c r="AA338" s="34" t="s">
        <v>464</v>
      </c>
      <c r="AB338" s="35">
        <v>0.7</v>
      </c>
      <c r="AC338" s="49" t="s">
        <v>562</v>
      </c>
      <c r="AD338" s="11"/>
      <c r="AE338" s="16" t="s">
        <v>452</v>
      </c>
      <c r="AF338" s="135"/>
      <c r="AG338" s="135"/>
      <c r="AH338" s="139"/>
      <c r="AI338" s="135"/>
      <c r="AJ338" s="135"/>
    </row>
    <row r="339" spans="1:36" ht="45" x14ac:dyDescent="0.25">
      <c r="A339" s="15">
        <v>159</v>
      </c>
      <c r="B339" s="16" t="s">
        <v>265</v>
      </c>
      <c r="C339" s="89">
        <f>VLOOKUP(A339,[1]Sheet1!$A$2:$O$343,15,FALSE)</f>
        <v>1</v>
      </c>
      <c r="D339" s="16" t="s">
        <v>266</v>
      </c>
      <c r="E339" s="16" t="s">
        <v>414</v>
      </c>
      <c r="F339" s="79">
        <f>VLOOKUP(A339,'[2]Parts List '!$A$3:$I$178,5,)</f>
        <v>0.218</v>
      </c>
      <c r="G339" s="79">
        <f>VLOOKUP(A339,'[2]Parts List '!$A$3:$I$178,6,FALSE)</f>
        <v>9.6739999999999995</v>
      </c>
      <c r="H339" s="79">
        <f>VLOOKUP(A339,'[2]Parts List '!$A$3:$I$178,7,FALSE)</f>
        <v>10.013999999999999</v>
      </c>
      <c r="I339" s="79" t="str">
        <f>VLOOKUP(A339,'[2]Parts List '!$A$3:$I$178,8,FALSE)</f>
        <v>X-750</v>
      </c>
      <c r="J339" s="79" t="str">
        <f>VLOOKUP(A339,'[2]Parts List '!$A$3:$I$178,9,FALSE)</f>
        <v>AMS 5668</v>
      </c>
      <c r="K339" s="79"/>
      <c r="L339" s="16" t="s">
        <v>301</v>
      </c>
      <c r="M339" s="17">
        <v>230.97</v>
      </c>
      <c r="N339" s="16" t="s">
        <v>299</v>
      </c>
      <c r="O339" s="16"/>
      <c r="P339" s="16"/>
      <c r="Q339" s="44">
        <v>40</v>
      </c>
      <c r="R339" s="15">
        <v>30</v>
      </c>
      <c r="S339" s="96">
        <v>83</v>
      </c>
      <c r="T339" s="95">
        <f t="shared" si="7"/>
        <v>78.849999999999994</v>
      </c>
      <c r="U339" s="14">
        <v>0.05</v>
      </c>
      <c r="V339" s="21" t="s">
        <v>446</v>
      </c>
      <c r="W339" s="13"/>
      <c r="X339" s="8"/>
      <c r="Y339" s="20"/>
      <c r="Z339" s="20"/>
      <c r="AA339" s="34" t="s">
        <v>504</v>
      </c>
      <c r="AB339" s="35">
        <v>0.3</v>
      </c>
      <c r="AC339" s="49" t="s">
        <v>627</v>
      </c>
      <c r="AD339" s="11"/>
      <c r="AE339" s="16" t="s">
        <v>452</v>
      </c>
      <c r="AF339" s="135"/>
      <c r="AG339" s="135"/>
      <c r="AH339" s="139"/>
      <c r="AI339" s="135"/>
      <c r="AJ339" s="135"/>
    </row>
    <row r="340" spans="1:36" ht="60" x14ac:dyDescent="0.25">
      <c r="A340" s="15">
        <v>160</v>
      </c>
      <c r="B340" s="16" t="s">
        <v>198</v>
      </c>
      <c r="C340" s="89">
        <f>VLOOKUP(A340,[1]Sheet1!$A$2:$O$343,15,FALSE)</f>
        <v>1</v>
      </c>
      <c r="D340" s="16" t="s">
        <v>199</v>
      </c>
      <c r="E340" s="16" t="s">
        <v>415</v>
      </c>
      <c r="F340" s="79">
        <f>VLOOKUP(A340,'[2]Parts List '!$A$3:$I$178,5,)</f>
        <v>0.55000000000000004</v>
      </c>
      <c r="G340" s="79">
        <f>VLOOKUP(A340,'[2]Parts List '!$A$3:$I$178,6,FALSE)</f>
        <v>7.0949999999999998</v>
      </c>
      <c r="H340" s="79">
        <f>VLOOKUP(A340,'[2]Parts List '!$A$3:$I$178,7,FALSE)</f>
        <v>8.3650000000000002</v>
      </c>
      <c r="I340" s="79" t="str">
        <f>VLOOKUP(A340,'[2]Parts List '!$A$3:$I$178,8,FALSE)</f>
        <v>17-4 PH</v>
      </c>
      <c r="J340" s="79" t="str">
        <f>VLOOKUP(A340,'[2]Parts List '!$A$3:$I$178,9,FALSE)</f>
        <v xml:space="preserve">AMS 5643, AMS 2759/3 </v>
      </c>
      <c r="K340" s="79"/>
      <c r="L340" s="16" t="s">
        <v>396</v>
      </c>
      <c r="M340" s="17">
        <v>125.65</v>
      </c>
      <c r="N340" s="16" t="s">
        <v>301</v>
      </c>
      <c r="O340" s="16"/>
      <c r="P340" s="16"/>
      <c r="Q340" s="15">
        <v>50</v>
      </c>
      <c r="R340" s="15">
        <v>50</v>
      </c>
      <c r="S340" s="96">
        <v>53</v>
      </c>
      <c r="T340" s="95">
        <f t="shared" ref="T340:T371" si="8">S340-(S340*U340)</f>
        <v>50.35</v>
      </c>
      <c r="U340" s="14">
        <v>0.05</v>
      </c>
      <c r="V340" s="21" t="s">
        <v>433</v>
      </c>
      <c r="W340" s="13"/>
      <c r="X340" s="8"/>
      <c r="Y340" s="20"/>
      <c r="Z340" s="20"/>
      <c r="AA340" s="34" t="s">
        <v>470</v>
      </c>
      <c r="AB340" s="35">
        <v>0.5</v>
      </c>
      <c r="AC340" s="49" t="s">
        <v>542</v>
      </c>
      <c r="AD340" s="11"/>
      <c r="AE340" s="16" t="s">
        <v>455</v>
      </c>
      <c r="AF340" s="135"/>
      <c r="AG340" s="135"/>
      <c r="AH340" s="139"/>
      <c r="AI340" s="135"/>
      <c r="AJ340" s="135"/>
    </row>
    <row r="341" spans="1:36" ht="45" x14ac:dyDescent="0.25">
      <c r="A341" s="15">
        <v>148</v>
      </c>
      <c r="B341" s="16" t="s">
        <v>173</v>
      </c>
      <c r="C341" s="89">
        <f>VLOOKUP(A341,[1]Sheet1!$A$2:$O$343,15,FALSE)</f>
        <v>1</v>
      </c>
      <c r="D341" s="16" t="s">
        <v>174</v>
      </c>
      <c r="E341" s="16" t="s">
        <v>408</v>
      </c>
      <c r="F341" s="79">
        <f>VLOOKUP(A341,'[2]Parts List '!$A$3:$I$178,5,)</f>
        <v>1.5745</v>
      </c>
      <c r="G341" s="79">
        <f>VLOOKUP(A341,'[2]Parts List '!$A$3:$I$178,6,FALSE)</f>
        <v>14.571</v>
      </c>
      <c r="H341" s="79">
        <f>VLOOKUP(A341,'[2]Parts List '!$A$3:$I$178,7,FALSE)</f>
        <v>17.135000000000002</v>
      </c>
      <c r="I341" s="79" t="str">
        <f>VLOOKUP(A341,'[2]Parts List '!$A$3:$I$178,8,FALSE)</f>
        <v>HS188</v>
      </c>
      <c r="J341" s="79" t="str">
        <f>VLOOKUP(A341,'[2]Parts List '!$A$3:$I$178,9,FALSE)</f>
        <v>B50TF74 CL-A</v>
      </c>
      <c r="K341" s="79"/>
      <c r="L341" s="16" t="s">
        <v>304</v>
      </c>
      <c r="M341" s="17">
        <v>3510.5</v>
      </c>
      <c r="N341" s="16" t="s">
        <v>302</v>
      </c>
      <c r="O341" s="122">
        <f>Q341/100</f>
        <v>0.1</v>
      </c>
      <c r="P341" s="122">
        <f>R341/100</f>
        <v>0.1</v>
      </c>
      <c r="Q341" s="15">
        <v>10</v>
      </c>
      <c r="R341" s="15">
        <v>10</v>
      </c>
      <c r="S341" s="96">
        <v>1640</v>
      </c>
      <c r="T341" s="95">
        <f t="shared" si="8"/>
        <v>1558</v>
      </c>
      <c r="U341" s="14">
        <v>0.05</v>
      </c>
      <c r="V341" s="21" t="s">
        <v>427</v>
      </c>
      <c r="W341" s="13"/>
      <c r="X341" s="8"/>
      <c r="Y341" s="20"/>
      <c r="Z341" s="20"/>
      <c r="AA341" s="34" t="s">
        <v>472</v>
      </c>
      <c r="AB341" s="35">
        <v>0.3</v>
      </c>
      <c r="AC341" s="49" t="s">
        <v>598</v>
      </c>
      <c r="AD341" s="11"/>
      <c r="AE341" s="16" t="s">
        <v>453</v>
      </c>
      <c r="AF341" s="135">
        <v>40</v>
      </c>
      <c r="AG341" s="135">
        <f>S341*O341</f>
        <v>164</v>
      </c>
      <c r="AH341" s="139">
        <f>AG341*AF341</f>
        <v>6560</v>
      </c>
      <c r="AI341" s="138">
        <f>S341*P341</f>
        <v>164</v>
      </c>
      <c r="AJ341" s="138">
        <f>AI341*AF341</f>
        <v>6560</v>
      </c>
    </row>
    <row r="342" spans="1:36" ht="60" x14ac:dyDescent="0.25">
      <c r="A342" s="15">
        <v>163</v>
      </c>
      <c r="B342" s="16" t="s">
        <v>95</v>
      </c>
      <c r="C342" s="89">
        <f>VLOOKUP(A342,[1]Sheet1!$A$2:$O$343,15,FALSE)</f>
        <v>1</v>
      </c>
      <c r="D342" s="16" t="s">
        <v>260</v>
      </c>
      <c r="E342" s="16" t="s">
        <v>402</v>
      </c>
      <c r="F342" s="79">
        <f>VLOOKUP(A342,'[2]Parts List '!$A$3:$I$178,5,)</f>
        <v>1.0729</v>
      </c>
      <c r="G342" s="79">
        <f>VLOOKUP(A342,'[2]Parts List '!$A$3:$I$178,6,FALSE)</f>
        <v>18.020800000000001</v>
      </c>
      <c r="H342" s="79">
        <f>VLOOKUP(A342,'[2]Parts List '!$A$3:$I$178,7,FALSE)</f>
        <v>19.664999999999999</v>
      </c>
      <c r="I342" s="79" t="str">
        <f>VLOOKUP(A342,'[2]Parts List '!$A$3:$I$178,8,FALSE)</f>
        <v>I909</v>
      </c>
      <c r="J342" s="79" t="str">
        <f>VLOOKUP(A342,'[2]Parts List '!$A$3:$I$178,9,FALSE)</f>
        <v>C50TF95 CL-B</v>
      </c>
      <c r="K342" s="79"/>
      <c r="L342" s="16" t="s">
        <v>304</v>
      </c>
      <c r="M342" s="17">
        <v>2228</v>
      </c>
      <c r="N342" s="16" t="s">
        <v>301</v>
      </c>
      <c r="O342" s="16"/>
      <c r="P342" s="16"/>
      <c r="Q342" s="44">
        <v>60</v>
      </c>
      <c r="R342" s="15">
        <v>50</v>
      </c>
      <c r="S342" s="96">
        <v>645</v>
      </c>
      <c r="T342" s="95">
        <f t="shared" si="8"/>
        <v>612.75</v>
      </c>
      <c r="U342" s="14">
        <v>0.05</v>
      </c>
      <c r="V342" s="21" t="s">
        <v>429</v>
      </c>
      <c r="W342" s="13"/>
      <c r="X342" s="8"/>
      <c r="Y342" s="20"/>
      <c r="Z342" s="20"/>
      <c r="AA342" s="34" t="s">
        <v>476</v>
      </c>
      <c r="AB342" s="35">
        <v>0.25</v>
      </c>
      <c r="AC342" s="49" t="s">
        <v>624</v>
      </c>
      <c r="AD342" s="11"/>
      <c r="AE342" s="16" t="s">
        <v>452</v>
      </c>
      <c r="AF342" s="135"/>
      <c r="AG342" s="135"/>
      <c r="AH342" s="139"/>
      <c r="AI342" s="135"/>
      <c r="AJ342" s="135"/>
    </row>
    <row r="343" spans="1:36" ht="60" x14ac:dyDescent="0.25">
      <c r="A343" s="15">
        <v>163</v>
      </c>
      <c r="B343" s="16" t="s">
        <v>509</v>
      </c>
      <c r="C343" s="89">
        <f>VLOOKUP(A343,[1]Sheet1!$A$2:$O$343,15,FALSE)</f>
        <v>1</v>
      </c>
      <c r="D343" s="16" t="s">
        <v>260</v>
      </c>
      <c r="E343" s="16" t="s">
        <v>402</v>
      </c>
      <c r="F343" s="79">
        <f>VLOOKUP(A343,'[2]Parts List '!$A$3:$I$178,5,)</f>
        <v>1.0729</v>
      </c>
      <c r="G343" s="79">
        <f>VLOOKUP(A343,'[2]Parts List '!$A$3:$I$178,6,FALSE)</f>
        <v>18.020800000000001</v>
      </c>
      <c r="H343" s="79">
        <f>VLOOKUP(A343,'[2]Parts List '!$A$3:$I$178,7,FALSE)</f>
        <v>19.664999999999999</v>
      </c>
      <c r="I343" s="79" t="str">
        <f>VLOOKUP(A343,'[2]Parts List '!$A$3:$I$178,8,FALSE)</f>
        <v>I909</v>
      </c>
      <c r="J343" s="79" t="str">
        <f>VLOOKUP(A343,'[2]Parts List '!$A$3:$I$178,9,FALSE)</f>
        <v>C50TF95 CL-B</v>
      </c>
      <c r="K343" s="79"/>
      <c r="L343" s="16" t="s">
        <v>304</v>
      </c>
      <c r="M343" s="17">
        <v>2228</v>
      </c>
      <c r="N343" s="16" t="s">
        <v>303</v>
      </c>
      <c r="O343" s="16"/>
      <c r="P343" s="16"/>
      <c r="Q343" s="44">
        <v>40</v>
      </c>
      <c r="R343" s="15">
        <v>50</v>
      </c>
      <c r="S343" s="96">
        <v>770</v>
      </c>
      <c r="T343" s="95">
        <f t="shared" si="8"/>
        <v>731.5</v>
      </c>
      <c r="U343" s="14">
        <v>0.05</v>
      </c>
      <c r="V343" s="21" t="s">
        <v>429</v>
      </c>
      <c r="W343" s="13"/>
      <c r="X343" s="8"/>
      <c r="Y343" s="20"/>
      <c r="Z343" s="20"/>
      <c r="AA343" s="34" t="s">
        <v>460</v>
      </c>
      <c r="AB343" s="35">
        <v>0.5</v>
      </c>
      <c r="AC343" s="49" t="s">
        <v>542</v>
      </c>
      <c r="AD343" s="11"/>
      <c r="AE343" s="16" t="s">
        <v>452</v>
      </c>
      <c r="AF343" s="135"/>
      <c r="AG343" s="135"/>
      <c r="AH343" s="139"/>
      <c r="AI343" s="135"/>
      <c r="AJ343" s="135"/>
    </row>
    <row r="344" spans="1:36" x14ac:dyDescent="0.25">
      <c r="A344" s="15">
        <v>163</v>
      </c>
      <c r="B344" s="16" t="s">
        <v>509</v>
      </c>
      <c r="C344" s="89">
        <f>VLOOKUP(A344,[1]Sheet1!$A$2:$O$343,15,FALSE)</f>
        <v>1</v>
      </c>
      <c r="D344" s="16" t="s">
        <v>260</v>
      </c>
      <c r="E344" s="16"/>
      <c r="F344" s="79">
        <f>VLOOKUP(A344,'[2]Parts List '!$A$3:$I$178,5,)</f>
        <v>1.0729</v>
      </c>
      <c r="G344" s="79">
        <f>VLOOKUP(A344,'[2]Parts List '!$A$3:$I$178,6,FALSE)</f>
        <v>18.020800000000001</v>
      </c>
      <c r="H344" s="79">
        <f>VLOOKUP(A344,'[2]Parts List '!$A$3:$I$178,7,FALSE)</f>
        <v>19.664999999999999</v>
      </c>
      <c r="I344" s="79" t="str">
        <f>VLOOKUP(A344,'[2]Parts List '!$A$3:$I$178,8,FALSE)</f>
        <v>I909</v>
      </c>
      <c r="J344" s="79" t="str">
        <f>VLOOKUP(A344,'[2]Parts List '!$A$3:$I$178,9,FALSE)</f>
        <v>C50TF95 CL-B</v>
      </c>
      <c r="K344" s="79"/>
      <c r="L344" s="16"/>
      <c r="M344" s="17"/>
      <c r="N344" s="36"/>
      <c r="O344" s="36"/>
      <c r="P344" s="36"/>
      <c r="Q344" s="37"/>
      <c r="R344" s="37"/>
      <c r="S344" s="96"/>
      <c r="T344" s="95">
        <f t="shared" si="8"/>
        <v>0</v>
      </c>
      <c r="U344" s="14">
        <v>0.05</v>
      </c>
      <c r="V344" s="21"/>
      <c r="W344" s="13"/>
      <c r="X344" s="8"/>
      <c r="Y344" s="20"/>
      <c r="Z344" s="20"/>
      <c r="AA344" s="34" t="s">
        <v>471</v>
      </c>
      <c r="AB344" s="35">
        <v>0.25</v>
      </c>
      <c r="AC344" s="49" t="s">
        <v>625</v>
      </c>
      <c r="AD344" s="11"/>
      <c r="AE344" s="16"/>
      <c r="AF344" s="135"/>
      <c r="AG344" s="135"/>
      <c r="AH344" s="139"/>
      <c r="AI344" s="135"/>
      <c r="AJ344" s="135"/>
    </row>
    <row r="345" spans="1:36" ht="60" x14ac:dyDescent="0.25">
      <c r="A345" s="15">
        <v>164</v>
      </c>
      <c r="B345" s="31" t="s">
        <v>226</v>
      </c>
      <c r="C345" s="89">
        <f>VLOOKUP(A345,[1]Sheet1!$A$2:$O$343,15,FALSE)</f>
        <v>1</v>
      </c>
      <c r="D345" s="31" t="s">
        <v>227</v>
      </c>
      <c r="E345" s="31" t="s">
        <v>402</v>
      </c>
      <c r="F345" s="87">
        <f>VLOOKUP(A345,'[2]Parts List '!$A$3:$I$178,5,)</f>
        <v>2.4870000000000001</v>
      </c>
      <c r="G345" s="87">
        <f>VLOOKUP(A345,'[2]Parts List '!$A$3:$I$178,6,FALSE)</f>
        <v>17.5319</v>
      </c>
      <c r="H345" s="87">
        <f>VLOOKUP(A345,'[2]Parts List '!$A$3:$I$178,7,FALSE)</f>
        <v>19.986999999999998</v>
      </c>
      <c r="I345" s="87" t="str">
        <f>VLOOKUP(A345,'[2]Parts List '!$A$3:$I$178,8,FALSE)</f>
        <v>M152</v>
      </c>
      <c r="J345" s="87" t="str">
        <f>VLOOKUP(A345,'[2]Parts List '!$A$3:$I$178,9,FALSE)</f>
        <v>C50TF68 CL-B</v>
      </c>
      <c r="K345" s="87"/>
      <c r="L345" s="31" t="s">
        <v>311</v>
      </c>
      <c r="M345" s="45">
        <v>2635</v>
      </c>
      <c r="N345" s="31" t="s">
        <v>298</v>
      </c>
      <c r="O345" s="31"/>
      <c r="P345" s="31"/>
      <c r="Q345" s="44">
        <v>60</v>
      </c>
      <c r="R345" s="44">
        <v>60</v>
      </c>
      <c r="S345" s="96">
        <v>510</v>
      </c>
      <c r="T345" s="95">
        <f t="shared" si="8"/>
        <v>484.5</v>
      </c>
      <c r="U345" s="46">
        <v>0.05</v>
      </c>
      <c r="V345" s="47" t="s">
        <v>436</v>
      </c>
      <c r="W345" s="48"/>
      <c r="X345" s="41"/>
      <c r="Y345" s="41"/>
      <c r="Z345" s="41"/>
      <c r="AA345" s="41" t="s">
        <v>528</v>
      </c>
      <c r="AB345" s="41" t="s">
        <v>529</v>
      </c>
      <c r="AC345" s="54"/>
      <c r="AD345" s="11"/>
      <c r="AE345" s="16" t="s">
        <v>452</v>
      </c>
      <c r="AF345" s="135"/>
      <c r="AG345" s="135"/>
      <c r="AH345" s="139"/>
      <c r="AI345" s="135"/>
      <c r="AJ345" s="135"/>
    </row>
    <row r="346" spans="1:36" ht="60" x14ac:dyDescent="0.25">
      <c r="A346" s="15">
        <v>164</v>
      </c>
      <c r="B346" s="31" t="s">
        <v>226</v>
      </c>
      <c r="C346" s="89">
        <f>VLOOKUP(A346,[1]Sheet1!$A$2:$O$343,15,FALSE)</f>
        <v>1</v>
      </c>
      <c r="D346" s="31" t="s">
        <v>227</v>
      </c>
      <c r="E346" s="31" t="s">
        <v>402</v>
      </c>
      <c r="F346" s="87">
        <f>VLOOKUP(A346,'[2]Parts List '!$A$3:$I$178,5,)</f>
        <v>2.4870000000000001</v>
      </c>
      <c r="G346" s="87">
        <f>VLOOKUP(A346,'[2]Parts List '!$A$3:$I$178,6,FALSE)</f>
        <v>17.5319</v>
      </c>
      <c r="H346" s="87">
        <f>VLOOKUP(A346,'[2]Parts List '!$A$3:$I$178,7,FALSE)</f>
        <v>19.986999999999998</v>
      </c>
      <c r="I346" s="87" t="str">
        <f>VLOOKUP(A346,'[2]Parts List '!$A$3:$I$178,8,FALSE)</f>
        <v>M152</v>
      </c>
      <c r="J346" s="87" t="str">
        <f>VLOOKUP(A346,'[2]Parts List '!$A$3:$I$178,9,FALSE)</f>
        <v>C50TF68 CL-B</v>
      </c>
      <c r="K346" s="87"/>
      <c r="L346" s="31" t="s">
        <v>311</v>
      </c>
      <c r="M346" s="45">
        <v>2635</v>
      </c>
      <c r="N346" s="31" t="s">
        <v>301</v>
      </c>
      <c r="O346" s="31"/>
      <c r="P346" s="31"/>
      <c r="Q346" s="44">
        <v>40</v>
      </c>
      <c r="R346" s="44">
        <v>40</v>
      </c>
      <c r="S346" s="96">
        <v>598</v>
      </c>
      <c r="T346" s="95">
        <f t="shared" si="8"/>
        <v>568.1</v>
      </c>
      <c r="U346" s="46">
        <v>0.05</v>
      </c>
      <c r="V346" s="47" t="s">
        <v>436</v>
      </c>
      <c r="W346" s="48"/>
      <c r="X346" s="41"/>
      <c r="Y346" s="41"/>
      <c r="Z346" s="41"/>
      <c r="AA346" s="41" t="s">
        <v>528</v>
      </c>
      <c r="AB346" s="41" t="s">
        <v>529</v>
      </c>
      <c r="AC346" s="54"/>
      <c r="AD346" s="11"/>
      <c r="AE346" s="16" t="s">
        <v>452</v>
      </c>
      <c r="AF346" s="135"/>
      <c r="AG346" s="135"/>
      <c r="AH346" s="139"/>
      <c r="AI346" s="135"/>
      <c r="AJ346" s="135"/>
    </row>
    <row r="347" spans="1:36" ht="60" x14ac:dyDescent="0.25">
      <c r="A347" s="15">
        <v>166</v>
      </c>
      <c r="B347" s="16" t="s">
        <v>101</v>
      </c>
      <c r="C347" s="89">
        <f>VLOOKUP(A347,[1]Sheet1!$A$2:$O$343,15,FALSE)</f>
        <v>1</v>
      </c>
      <c r="D347" s="16" t="s">
        <v>264</v>
      </c>
      <c r="E347" s="16" t="s">
        <v>402</v>
      </c>
      <c r="F347" s="79">
        <f>VLOOKUP(A347,'[2]Parts List '!$A$3:$I$178,5,)</f>
        <v>1.726</v>
      </c>
      <c r="G347" s="79">
        <f>VLOOKUP(A347,'[2]Parts List '!$A$3:$I$178,6,FALSE)</f>
        <v>17.454999999999998</v>
      </c>
      <c r="H347" s="79">
        <f>VLOOKUP(A347,'[2]Parts List '!$A$3:$I$178,7,FALSE)</f>
        <v>21.271999999999998</v>
      </c>
      <c r="I347" s="79" t="str">
        <f>VLOOKUP(A347,'[2]Parts List '!$A$3:$I$178,8,FALSE)</f>
        <v>I718</v>
      </c>
      <c r="J347" s="79" t="str">
        <f>VLOOKUP(A347,'[2]Parts List '!$A$3:$I$178,9,FALSE)</f>
        <v>B50TF15 CL-E</v>
      </c>
      <c r="K347" s="79"/>
      <c r="L347" s="16" t="s">
        <v>297</v>
      </c>
      <c r="M347" s="17">
        <v>2525</v>
      </c>
      <c r="N347" s="16" t="s">
        <v>301</v>
      </c>
      <c r="O347" s="16"/>
      <c r="P347" s="16"/>
      <c r="Q347" s="44">
        <v>60</v>
      </c>
      <c r="R347" s="15">
        <v>50</v>
      </c>
      <c r="S347" s="96">
        <v>1544</v>
      </c>
      <c r="T347" s="95">
        <f t="shared" si="8"/>
        <v>1466.8</v>
      </c>
      <c r="U347" s="14">
        <v>0.05</v>
      </c>
      <c r="V347" s="21" t="s">
        <v>426</v>
      </c>
      <c r="W347" s="13"/>
      <c r="X347" s="8"/>
      <c r="Y347" s="20"/>
      <c r="Z347" s="20"/>
      <c r="AA347" s="34" t="s">
        <v>460</v>
      </c>
      <c r="AB347" s="35">
        <v>0.5</v>
      </c>
      <c r="AC347" s="49" t="s">
        <v>542</v>
      </c>
      <c r="AD347" s="11"/>
      <c r="AE347" s="16" t="s">
        <v>452</v>
      </c>
      <c r="AF347" s="135"/>
      <c r="AG347" s="135"/>
      <c r="AH347" s="139"/>
      <c r="AI347" s="135"/>
      <c r="AJ347" s="135"/>
    </row>
    <row r="348" spans="1:36" ht="60" x14ac:dyDescent="0.25">
      <c r="A348" s="15">
        <v>166</v>
      </c>
      <c r="B348" s="16" t="s">
        <v>101</v>
      </c>
      <c r="C348" s="89">
        <f>VLOOKUP(A348,[1]Sheet1!$A$2:$O$343,15,FALSE)</f>
        <v>1</v>
      </c>
      <c r="D348" s="16" t="s">
        <v>264</v>
      </c>
      <c r="E348" s="16" t="s">
        <v>402</v>
      </c>
      <c r="F348" s="79">
        <f>VLOOKUP(A348,'[2]Parts List '!$A$3:$I$178,5,)</f>
        <v>1.726</v>
      </c>
      <c r="G348" s="79">
        <f>VLOOKUP(A348,'[2]Parts List '!$A$3:$I$178,6,FALSE)</f>
        <v>17.454999999999998</v>
      </c>
      <c r="H348" s="79">
        <f>VLOOKUP(A348,'[2]Parts List '!$A$3:$I$178,7,FALSE)</f>
        <v>21.271999999999998</v>
      </c>
      <c r="I348" s="79" t="str">
        <f>VLOOKUP(A348,'[2]Parts List '!$A$3:$I$178,8,FALSE)</f>
        <v>I718</v>
      </c>
      <c r="J348" s="79" t="str">
        <f>VLOOKUP(A348,'[2]Parts List '!$A$3:$I$178,9,FALSE)</f>
        <v>B50TF15 CL-E</v>
      </c>
      <c r="K348" s="79"/>
      <c r="L348" s="16" t="s">
        <v>297</v>
      </c>
      <c r="M348" s="17">
        <v>2525</v>
      </c>
      <c r="N348" s="16" t="s">
        <v>298</v>
      </c>
      <c r="O348" s="16"/>
      <c r="P348" s="16"/>
      <c r="Q348" s="44">
        <v>40</v>
      </c>
      <c r="R348" s="15">
        <v>50</v>
      </c>
      <c r="S348" s="96">
        <v>1615</v>
      </c>
      <c r="T348" s="95">
        <f t="shared" si="8"/>
        <v>1534.25</v>
      </c>
      <c r="U348" s="14">
        <v>0.05</v>
      </c>
      <c r="V348" s="21" t="s">
        <v>426</v>
      </c>
      <c r="W348" s="13"/>
      <c r="X348" s="8"/>
      <c r="Y348" s="20"/>
      <c r="Z348" s="20"/>
      <c r="AA348" s="34" t="s">
        <v>471</v>
      </c>
      <c r="AB348" s="35">
        <v>0.25</v>
      </c>
      <c r="AC348" s="49" t="s">
        <v>569</v>
      </c>
      <c r="AD348" s="11"/>
      <c r="AE348" s="16" t="s">
        <v>452</v>
      </c>
      <c r="AF348" s="135"/>
      <c r="AG348" s="135"/>
      <c r="AH348" s="139"/>
      <c r="AI348" s="135"/>
      <c r="AJ348" s="135"/>
    </row>
    <row r="349" spans="1:36" x14ac:dyDescent="0.25">
      <c r="A349" s="15">
        <v>166</v>
      </c>
      <c r="B349" s="16" t="s">
        <v>101</v>
      </c>
      <c r="C349" s="89">
        <f>VLOOKUP(A349,[1]Sheet1!$A$2:$O$343,15,FALSE)</f>
        <v>1</v>
      </c>
      <c r="D349" s="16" t="s">
        <v>264</v>
      </c>
      <c r="E349" s="16"/>
      <c r="F349" s="79">
        <f>VLOOKUP(A349,'[2]Parts List '!$A$3:$I$178,5,)</f>
        <v>1.726</v>
      </c>
      <c r="G349" s="79">
        <f>VLOOKUP(A349,'[2]Parts List '!$A$3:$I$178,6,FALSE)</f>
        <v>17.454999999999998</v>
      </c>
      <c r="H349" s="79">
        <f>VLOOKUP(A349,'[2]Parts List '!$A$3:$I$178,7,FALSE)</f>
        <v>21.271999999999998</v>
      </c>
      <c r="I349" s="79" t="str">
        <f>VLOOKUP(A349,'[2]Parts List '!$A$3:$I$178,8,FALSE)</f>
        <v>I718</v>
      </c>
      <c r="J349" s="79" t="str">
        <f>VLOOKUP(A349,'[2]Parts List '!$A$3:$I$178,9,FALSE)</f>
        <v>B50TF15 CL-E</v>
      </c>
      <c r="K349" s="79"/>
      <c r="L349" s="16"/>
      <c r="M349" s="17"/>
      <c r="N349" s="36"/>
      <c r="O349" s="36"/>
      <c r="P349" s="36"/>
      <c r="Q349" s="37"/>
      <c r="R349" s="37"/>
      <c r="S349" s="96"/>
      <c r="T349" s="95">
        <f t="shared" si="8"/>
        <v>0</v>
      </c>
      <c r="U349" s="14">
        <v>0.05</v>
      </c>
      <c r="V349" s="21"/>
      <c r="W349" s="13"/>
      <c r="X349" s="8"/>
      <c r="Y349" s="20"/>
      <c r="Z349" s="20"/>
      <c r="AA349" s="34" t="s">
        <v>476</v>
      </c>
      <c r="AB349" s="35">
        <v>0.25</v>
      </c>
      <c r="AC349" s="49" t="s">
        <v>569</v>
      </c>
      <c r="AD349" s="11"/>
      <c r="AE349" s="16"/>
      <c r="AF349" s="135"/>
      <c r="AG349" s="135"/>
      <c r="AH349" s="139"/>
      <c r="AI349" s="135"/>
      <c r="AJ349" s="135"/>
    </row>
    <row r="350" spans="1:36" ht="60" x14ac:dyDescent="0.25">
      <c r="A350" s="15">
        <v>167</v>
      </c>
      <c r="B350" s="16" t="s">
        <v>90</v>
      </c>
      <c r="C350" s="89">
        <f>VLOOKUP(A350,[1]Sheet1!$A$2:$O$343,15,FALSE)</f>
        <v>1</v>
      </c>
      <c r="D350" s="16" t="s">
        <v>91</v>
      </c>
      <c r="E350" s="16" t="s">
        <v>417</v>
      </c>
      <c r="F350" s="79">
        <f>VLOOKUP(A350,'[2]Parts List '!$A$3:$I$178,5,)</f>
        <v>4.5330000000000004</v>
      </c>
      <c r="G350" s="79">
        <f>VLOOKUP(A350,'[2]Parts List '!$A$3:$I$178,6,FALSE)</f>
        <v>20.170999999999999</v>
      </c>
      <c r="H350" s="79">
        <f>VLOOKUP(A350,'[2]Parts List '!$A$3:$I$178,7,FALSE)</f>
        <v>24.908000000000001</v>
      </c>
      <c r="I350" s="79" t="str">
        <f>VLOOKUP(A350,'[2]Parts List '!$A$3:$I$178,8,FALSE)</f>
        <v>I718</v>
      </c>
      <c r="J350" s="79" t="str">
        <f>VLOOKUP(A350,'[2]Parts List '!$A$3:$I$178,9,FALSE)</f>
        <v>B50TF15 CL-E</v>
      </c>
      <c r="K350" s="79"/>
      <c r="L350" s="16" t="s">
        <v>418</v>
      </c>
      <c r="M350" s="17">
        <v>8200</v>
      </c>
      <c r="N350" s="16" t="s">
        <v>301</v>
      </c>
      <c r="O350" s="16"/>
      <c r="P350" s="16"/>
      <c r="Q350" s="44">
        <v>60</v>
      </c>
      <c r="R350" s="15">
        <v>65</v>
      </c>
      <c r="S350" s="96">
        <v>4539</v>
      </c>
      <c r="T350" s="95">
        <f t="shared" si="8"/>
        <v>4312.05</v>
      </c>
      <c r="U350" s="14">
        <v>0.05</v>
      </c>
      <c r="V350" s="21" t="s">
        <v>426</v>
      </c>
      <c r="W350" s="13"/>
      <c r="X350" s="8"/>
      <c r="Y350" s="20"/>
      <c r="Z350" s="20"/>
      <c r="AA350" s="34" t="s">
        <v>482</v>
      </c>
      <c r="AB350" s="35">
        <v>0.25</v>
      </c>
      <c r="AC350" s="49" t="s">
        <v>565</v>
      </c>
      <c r="AD350" s="11"/>
      <c r="AE350" s="16" t="s">
        <v>452</v>
      </c>
      <c r="AF350" s="135"/>
      <c r="AG350" s="135"/>
      <c r="AH350" s="139"/>
      <c r="AI350" s="135"/>
      <c r="AJ350" s="135"/>
    </row>
    <row r="351" spans="1:36" ht="60" x14ac:dyDescent="0.25">
      <c r="A351" s="15">
        <v>167</v>
      </c>
      <c r="B351" s="16" t="s">
        <v>90</v>
      </c>
      <c r="C351" s="89">
        <f>VLOOKUP(A351,[1]Sheet1!$A$2:$O$343,15,FALSE)</f>
        <v>1</v>
      </c>
      <c r="D351" s="16" t="s">
        <v>91</v>
      </c>
      <c r="E351" s="16" t="s">
        <v>417</v>
      </c>
      <c r="F351" s="79">
        <f>VLOOKUP(A351,'[2]Parts List '!$A$3:$I$178,5,)</f>
        <v>4.5330000000000004</v>
      </c>
      <c r="G351" s="79">
        <f>VLOOKUP(A351,'[2]Parts List '!$A$3:$I$178,6,FALSE)</f>
        <v>20.170999999999999</v>
      </c>
      <c r="H351" s="79">
        <f>VLOOKUP(A351,'[2]Parts List '!$A$3:$I$178,7,FALSE)</f>
        <v>24.908000000000001</v>
      </c>
      <c r="I351" s="79" t="str">
        <f>VLOOKUP(A351,'[2]Parts List '!$A$3:$I$178,8,FALSE)</f>
        <v>I718</v>
      </c>
      <c r="J351" s="79" t="str">
        <f>VLOOKUP(A351,'[2]Parts List '!$A$3:$I$178,9,FALSE)</f>
        <v>B50TF15 CL-E</v>
      </c>
      <c r="K351" s="79"/>
      <c r="L351" s="16" t="s">
        <v>418</v>
      </c>
      <c r="M351" s="17">
        <v>8200</v>
      </c>
      <c r="N351" s="16" t="s">
        <v>298</v>
      </c>
      <c r="O351" s="16"/>
      <c r="P351" s="16"/>
      <c r="Q351" s="44">
        <v>35</v>
      </c>
      <c r="R351" s="15">
        <v>30</v>
      </c>
      <c r="S351" s="96">
        <v>4850</v>
      </c>
      <c r="T351" s="95">
        <f t="shared" si="8"/>
        <v>4607.5</v>
      </c>
      <c r="U351" s="14">
        <v>0.05</v>
      </c>
      <c r="V351" s="21" t="s">
        <v>426</v>
      </c>
      <c r="W351" s="13"/>
      <c r="X351" s="8"/>
      <c r="Y351" s="20"/>
      <c r="Z351" s="20"/>
      <c r="AA351" s="34" t="s">
        <v>505</v>
      </c>
      <c r="AB351" s="35">
        <v>0.45</v>
      </c>
      <c r="AC351" s="49" t="s">
        <v>566</v>
      </c>
      <c r="AD351" s="11"/>
      <c r="AE351" s="16" t="s">
        <v>452</v>
      </c>
      <c r="AF351" s="135"/>
      <c r="AG351" s="135"/>
      <c r="AH351" s="139"/>
      <c r="AI351" s="135"/>
      <c r="AJ351" s="135"/>
    </row>
    <row r="352" spans="1:36" ht="60" x14ac:dyDescent="0.25">
      <c r="A352" s="15">
        <v>167</v>
      </c>
      <c r="B352" s="16" t="s">
        <v>90</v>
      </c>
      <c r="C352" s="89">
        <f>VLOOKUP(A352,[1]Sheet1!$A$2:$O$343,15,FALSE)</f>
        <v>1</v>
      </c>
      <c r="D352" s="16" t="s">
        <v>91</v>
      </c>
      <c r="E352" s="16" t="s">
        <v>417</v>
      </c>
      <c r="F352" s="79">
        <f>VLOOKUP(A352,'[2]Parts List '!$A$3:$I$178,5,)</f>
        <v>4.5330000000000004</v>
      </c>
      <c r="G352" s="79">
        <f>VLOOKUP(A352,'[2]Parts List '!$A$3:$I$178,6,FALSE)</f>
        <v>20.170999999999999</v>
      </c>
      <c r="H352" s="79">
        <f>VLOOKUP(A352,'[2]Parts List '!$A$3:$I$178,7,FALSE)</f>
        <v>24.908000000000001</v>
      </c>
      <c r="I352" s="79" t="str">
        <f>VLOOKUP(A352,'[2]Parts List '!$A$3:$I$178,8,FALSE)</f>
        <v>I718</v>
      </c>
      <c r="J352" s="79" t="str">
        <f>VLOOKUP(A352,'[2]Parts List '!$A$3:$I$178,9,FALSE)</f>
        <v>B50TF15 CL-E</v>
      </c>
      <c r="K352" s="79"/>
      <c r="L352" s="16" t="s">
        <v>418</v>
      </c>
      <c r="M352" s="17">
        <v>8200</v>
      </c>
      <c r="N352" s="16" t="s">
        <v>302</v>
      </c>
      <c r="O352" s="122">
        <f>Q352/100</f>
        <v>0.05</v>
      </c>
      <c r="P352" s="122">
        <f>R352/100</f>
        <v>0.05</v>
      </c>
      <c r="Q352" s="15">
        <v>5</v>
      </c>
      <c r="R352" s="15">
        <v>5</v>
      </c>
      <c r="S352" s="96">
        <v>5300</v>
      </c>
      <c r="T352" s="95">
        <f t="shared" si="8"/>
        <v>5035</v>
      </c>
      <c r="U352" s="14">
        <v>0.05</v>
      </c>
      <c r="V352" s="21" t="s">
        <v>426</v>
      </c>
      <c r="W352" s="13"/>
      <c r="X352" s="8"/>
      <c r="Y352" s="20"/>
      <c r="Z352" s="20"/>
      <c r="AA352" s="34" t="s">
        <v>476</v>
      </c>
      <c r="AB352" s="35">
        <v>0.3</v>
      </c>
      <c r="AC352" s="49" t="s">
        <v>555</v>
      </c>
      <c r="AD352" s="11"/>
      <c r="AE352" s="16" t="s">
        <v>452</v>
      </c>
      <c r="AF352" s="135">
        <v>110</v>
      </c>
      <c r="AG352" s="135">
        <f>S352*O352</f>
        <v>265</v>
      </c>
      <c r="AH352" s="139">
        <f>AG352*AF352</f>
        <v>29150</v>
      </c>
      <c r="AI352" s="138">
        <f>S352*P352</f>
        <v>265</v>
      </c>
      <c r="AJ352" s="138">
        <f>AI352*AF352</f>
        <v>29150</v>
      </c>
    </row>
    <row r="353" spans="1:37" ht="30" x14ac:dyDescent="0.25">
      <c r="A353" s="15">
        <v>168</v>
      </c>
      <c r="B353" s="16" t="s">
        <v>71</v>
      </c>
      <c r="C353" s="89">
        <f>VLOOKUP(A353,[1]Sheet1!$A$2:$O$343,15,FALSE)</f>
        <v>1</v>
      </c>
      <c r="D353" s="16" t="s">
        <v>73</v>
      </c>
      <c r="E353" s="16" t="s">
        <v>393</v>
      </c>
      <c r="F353" s="79">
        <f>VLOOKUP(A353,'[2]Parts List '!$A$3:$I$178,5,)</f>
        <v>0.503</v>
      </c>
      <c r="G353" s="79" t="str">
        <f>VLOOKUP(A353,'[2]Parts List '!$A$3:$I$178,6,FALSE)</f>
        <v>23.044 Ø</v>
      </c>
      <c r="H353" s="79" t="str">
        <f>VLOOKUP(A353,'[2]Parts List '!$A$3:$I$178,7,FALSE)</f>
        <v>23.794 Ø</v>
      </c>
      <c r="I353" s="79" t="str">
        <f>VLOOKUP(A353,'[2]Parts List '!$A$3:$I$178,8,FALSE)</f>
        <v>Hast-X</v>
      </c>
      <c r="J353" s="79" t="str">
        <f>VLOOKUP(A353,'[2]Parts List '!$A$3:$I$178,9,FALSE)</f>
        <v>AMS 5536 or AMS5754</v>
      </c>
      <c r="K353" s="79"/>
      <c r="L353" s="16" t="s">
        <v>300</v>
      </c>
      <c r="M353" s="17">
        <v>1024</v>
      </c>
      <c r="N353" s="16" t="s">
        <v>300</v>
      </c>
      <c r="O353" s="16"/>
      <c r="P353" s="16"/>
      <c r="Q353" s="15">
        <v>50</v>
      </c>
      <c r="R353" s="15">
        <v>50</v>
      </c>
      <c r="S353" s="96">
        <v>265</v>
      </c>
      <c r="T353" s="95">
        <f t="shared" si="8"/>
        <v>251.75</v>
      </c>
      <c r="U353" s="14">
        <v>0.05</v>
      </c>
      <c r="V353" s="21" t="s">
        <v>444</v>
      </c>
      <c r="W353" s="13"/>
      <c r="X353" s="8"/>
      <c r="Y353" s="20"/>
      <c r="Z353" s="20"/>
      <c r="AA353" s="34" t="s">
        <v>520</v>
      </c>
      <c r="AB353" s="35">
        <v>0.5</v>
      </c>
      <c r="AC353" s="49" t="s">
        <v>542</v>
      </c>
      <c r="AD353" s="11"/>
      <c r="AE353" s="16" t="s">
        <v>452</v>
      </c>
      <c r="AF353" s="135"/>
      <c r="AG353" s="135"/>
      <c r="AH353" s="139"/>
      <c r="AI353" s="135"/>
      <c r="AJ353" s="135"/>
    </row>
    <row r="354" spans="1:37" ht="30" x14ac:dyDescent="0.25">
      <c r="A354" s="15">
        <v>168</v>
      </c>
      <c r="B354" s="16" t="s">
        <v>71</v>
      </c>
      <c r="C354" s="89">
        <f>VLOOKUP(A354,[1]Sheet1!$A$2:$O$343,15,FALSE)</f>
        <v>1</v>
      </c>
      <c r="D354" s="16" t="s">
        <v>73</v>
      </c>
      <c r="E354" s="16" t="s">
        <v>393</v>
      </c>
      <c r="F354" s="79">
        <f>VLOOKUP(A354,'[2]Parts List '!$A$3:$I$178,5,)</f>
        <v>0.503</v>
      </c>
      <c r="G354" s="79" t="str">
        <f>VLOOKUP(A354,'[2]Parts List '!$A$3:$I$178,6,FALSE)</f>
        <v>23.044 Ø</v>
      </c>
      <c r="H354" s="79" t="str">
        <f>VLOOKUP(A354,'[2]Parts List '!$A$3:$I$178,7,FALSE)</f>
        <v>23.794 Ø</v>
      </c>
      <c r="I354" s="79" t="str">
        <f>VLOOKUP(A354,'[2]Parts List '!$A$3:$I$178,8,FALSE)</f>
        <v>Hast-X</v>
      </c>
      <c r="J354" s="79" t="str">
        <f>VLOOKUP(A354,'[2]Parts List '!$A$3:$I$178,9,FALSE)</f>
        <v>AMS 5536 or AMS5754</v>
      </c>
      <c r="K354" s="79"/>
      <c r="L354" s="16" t="s">
        <v>300</v>
      </c>
      <c r="M354" s="17">
        <v>1024</v>
      </c>
      <c r="N354" s="16" t="s">
        <v>303</v>
      </c>
      <c r="O354" s="16"/>
      <c r="P354" s="16"/>
      <c r="Q354" s="15">
        <v>50</v>
      </c>
      <c r="R354" s="15">
        <v>50</v>
      </c>
      <c r="S354" s="96">
        <v>355</v>
      </c>
      <c r="T354" s="95">
        <f t="shared" si="8"/>
        <v>337.25</v>
      </c>
      <c r="U354" s="14">
        <v>0.05</v>
      </c>
      <c r="V354" s="21" t="s">
        <v>444</v>
      </c>
      <c r="W354" s="13"/>
      <c r="X354" s="8"/>
      <c r="Y354" s="20"/>
      <c r="Z354" s="20"/>
      <c r="AA354" s="34" t="s">
        <v>492</v>
      </c>
      <c r="AB354" s="35">
        <v>0.5</v>
      </c>
      <c r="AC354" s="49" t="s">
        <v>553</v>
      </c>
      <c r="AD354" s="11"/>
      <c r="AE354" s="16" t="s">
        <v>452</v>
      </c>
      <c r="AF354" s="135"/>
      <c r="AG354" s="135"/>
      <c r="AH354" s="139"/>
      <c r="AI354" s="135"/>
      <c r="AJ354" s="135"/>
    </row>
    <row r="355" spans="1:37" ht="30" x14ac:dyDescent="0.25">
      <c r="A355" s="15">
        <v>169</v>
      </c>
      <c r="B355" s="16" t="s">
        <v>71</v>
      </c>
      <c r="C355" s="89">
        <f>VLOOKUP(A355,[1]Sheet1!$A$2:$O$343,15,FALSE)</f>
        <v>1</v>
      </c>
      <c r="D355" s="16" t="s">
        <v>72</v>
      </c>
      <c r="E355" s="16" t="s">
        <v>393</v>
      </c>
      <c r="F355" s="79">
        <f>VLOOKUP(A355,'[2]Parts List '!$A$3:$I$178,5,)</f>
        <v>0.58599999999999997</v>
      </c>
      <c r="G355" s="79" t="str">
        <f>VLOOKUP(A355,'[2]Parts List '!$A$3:$I$178,6,FALSE)</f>
        <v>23.200 Ø</v>
      </c>
      <c r="H355" s="79" t="str">
        <f>VLOOKUP(A355,'[2]Parts List '!$A$3:$I$178,7,FALSE)</f>
        <v>24.174 Ø</v>
      </c>
      <c r="I355" s="79" t="str">
        <f>VLOOKUP(A355,'[2]Parts List '!$A$3:$I$178,8,FALSE)</f>
        <v>Hast-X</v>
      </c>
      <c r="J355" s="79" t="str">
        <f>VLOOKUP(A355,'[2]Parts List '!$A$3:$I$178,9,FALSE)</f>
        <v>AMS 5536 or AMS5754</v>
      </c>
      <c r="K355" s="79"/>
      <c r="L355" s="16" t="s">
        <v>318</v>
      </c>
      <c r="M355" s="17">
        <v>1264</v>
      </c>
      <c r="N355" s="16" t="s">
        <v>300</v>
      </c>
      <c r="O355" s="16"/>
      <c r="P355" s="16"/>
      <c r="Q355" s="15">
        <v>50</v>
      </c>
      <c r="R355" s="15">
        <v>50</v>
      </c>
      <c r="S355" s="96">
        <v>316</v>
      </c>
      <c r="T355" s="95">
        <f t="shared" si="8"/>
        <v>300.2</v>
      </c>
      <c r="U355" s="14">
        <v>0.05</v>
      </c>
      <c r="V355" s="21" t="s">
        <v>444</v>
      </c>
      <c r="W355" s="13"/>
      <c r="X355" s="8"/>
      <c r="Y355" s="20"/>
      <c r="Z355" s="20"/>
      <c r="AA355" s="34" t="s">
        <v>520</v>
      </c>
      <c r="AB355" s="35">
        <v>0.5</v>
      </c>
      <c r="AC355" s="49" t="s">
        <v>542</v>
      </c>
      <c r="AD355" s="11"/>
      <c r="AE355" s="16" t="s">
        <v>452</v>
      </c>
      <c r="AF355" s="135"/>
      <c r="AG355" s="135"/>
      <c r="AH355" s="139"/>
      <c r="AI355" s="135"/>
      <c r="AJ355" s="135"/>
    </row>
    <row r="356" spans="1:37" ht="30" x14ac:dyDescent="0.25">
      <c r="A356" s="15">
        <v>169</v>
      </c>
      <c r="B356" s="16" t="s">
        <v>71</v>
      </c>
      <c r="C356" s="89">
        <f>VLOOKUP(A356,[1]Sheet1!$A$2:$O$343,15,FALSE)</f>
        <v>1</v>
      </c>
      <c r="D356" s="16" t="s">
        <v>72</v>
      </c>
      <c r="E356" s="16" t="s">
        <v>393</v>
      </c>
      <c r="F356" s="79">
        <f>VLOOKUP(A356,'[2]Parts List '!$A$3:$I$178,5,)</f>
        <v>0.58599999999999997</v>
      </c>
      <c r="G356" s="79" t="str">
        <f>VLOOKUP(A356,'[2]Parts List '!$A$3:$I$178,6,FALSE)</f>
        <v>23.200 Ø</v>
      </c>
      <c r="H356" s="79" t="str">
        <f>VLOOKUP(A356,'[2]Parts List '!$A$3:$I$178,7,FALSE)</f>
        <v>24.174 Ø</v>
      </c>
      <c r="I356" s="79" t="str">
        <f>VLOOKUP(A356,'[2]Parts List '!$A$3:$I$178,8,FALSE)</f>
        <v>Hast-X</v>
      </c>
      <c r="J356" s="79" t="str">
        <f>VLOOKUP(A356,'[2]Parts List '!$A$3:$I$178,9,FALSE)</f>
        <v>AMS 5536 or AMS5754</v>
      </c>
      <c r="K356" s="79"/>
      <c r="L356" s="16" t="s">
        <v>318</v>
      </c>
      <c r="M356" s="17">
        <v>1264</v>
      </c>
      <c r="N356" s="16" t="s">
        <v>303</v>
      </c>
      <c r="O356" s="16"/>
      <c r="P356" s="16"/>
      <c r="Q356" s="15">
        <v>50</v>
      </c>
      <c r="R356" s="15">
        <v>50</v>
      </c>
      <c r="S356" s="96">
        <v>412</v>
      </c>
      <c r="T356" s="95">
        <f t="shared" si="8"/>
        <v>391.4</v>
      </c>
      <c r="U356" s="14">
        <v>0.05</v>
      </c>
      <c r="V356" s="21" t="s">
        <v>444</v>
      </c>
      <c r="W356" s="13"/>
      <c r="X356" s="8"/>
      <c r="Y356" s="20"/>
      <c r="Z356" s="20"/>
      <c r="AA356" s="34" t="s">
        <v>492</v>
      </c>
      <c r="AB356" s="35">
        <v>0.5</v>
      </c>
      <c r="AC356" s="49" t="s">
        <v>553</v>
      </c>
      <c r="AD356" s="11"/>
      <c r="AE356" s="16" t="s">
        <v>452</v>
      </c>
      <c r="AF356" s="135"/>
      <c r="AG356" s="135"/>
      <c r="AH356" s="139"/>
      <c r="AI356" s="135"/>
      <c r="AJ356" s="135"/>
    </row>
    <row r="357" spans="1:37" x14ac:dyDescent="0.25">
      <c r="A357" s="15">
        <v>170</v>
      </c>
      <c r="B357" s="16" t="s">
        <v>165</v>
      </c>
      <c r="C357" s="89">
        <f>VLOOKUP(A357,[1]Sheet1!$A$2:$O$343,15,FALSE)</f>
        <v>1</v>
      </c>
      <c r="D357" s="16" t="s">
        <v>166</v>
      </c>
      <c r="E357" s="16" t="s">
        <v>419</v>
      </c>
      <c r="F357" s="79">
        <f>VLOOKUP(A357,'[2]Parts List '!$A$3:$I$178,5,)</f>
        <v>10.045</v>
      </c>
      <c r="G357" s="79">
        <f>VLOOKUP(A357,'[2]Parts List '!$A$3:$I$178,6,FALSE)</f>
        <v>23.378</v>
      </c>
      <c r="H357" s="79">
        <f>VLOOKUP(A357,'[2]Parts List '!$A$3:$I$178,7,FALSE)</f>
        <v>39.93</v>
      </c>
      <c r="I357" s="79" t="str">
        <f>VLOOKUP(A357,'[2]Parts List '!$A$3:$I$178,8,FALSE)</f>
        <v>I718</v>
      </c>
      <c r="J357" s="79" t="str">
        <f>VLOOKUP(A357,'[2]Parts List '!$A$3:$I$178,9,FALSE)</f>
        <v>C50TF37 CL-A</v>
      </c>
      <c r="K357" s="79" t="s">
        <v>567</v>
      </c>
      <c r="L357" s="16" t="s">
        <v>311</v>
      </c>
      <c r="M357" s="17">
        <v>16276</v>
      </c>
      <c r="N357" s="16" t="s">
        <v>298</v>
      </c>
      <c r="O357" s="16"/>
      <c r="P357" s="16"/>
      <c r="Q357" s="15">
        <v>90</v>
      </c>
      <c r="R357" s="15">
        <v>90</v>
      </c>
      <c r="S357" s="96">
        <v>12685</v>
      </c>
      <c r="T357" s="95">
        <f t="shared" si="8"/>
        <v>12431.3</v>
      </c>
      <c r="U357" s="14">
        <v>0.02</v>
      </c>
      <c r="V357" s="21" t="s">
        <v>426</v>
      </c>
      <c r="W357" s="13"/>
      <c r="X357" s="8"/>
      <c r="Y357" s="20"/>
      <c r="Z357" s="20"/>
      <c r="AA357" s="34" t="s">
        <v>490</v>
      </c>
      <c r="AB357" s="35">
        <v>0.2</v>
      </c>
      <c r="AC357" s="49" t="s">
        <v>596</v>
      </c>
      <c r="AD357" s="11"/>
      <c r="AE357" s="16" t="s">
        <v>453</v>
      </c>
      <c r="AF357" s="135"/>
      <c r="AG357" s="135"/>
      <c r="AH357" s="139"/>
      <c r="AI357" s="135"/>
      <c r="AJ357" s="135"/>
    </row>
    <row r="358" spans="1:37" x14ac:dyDescent="0.25">
      <c r="A358" s="15">
        <v>170</v>
      </c>
      <c r="B358" s="16" t="s">
        <v>165</v>
      </c>
      <c r="C358" s="89">
        <f>VLOOKUP(A358,[1]Sheet1!$A$2:$O$343,15,FALSE)</f>
        <v>1</v>
      </c>
      <c r="D358" s="16" t="s">
        <v>166</v>
      </c>
      <c r="E358" s="16" t="s">
        <v>419</v>
      </c>
      <c r="F358" s="79">
        <f>VLOOKUP(A358,'[2]Parts List '!$A$3:$I$178,5,)</f>
        <v>10.045</v>
      </c>
      <c r="G358" s="79">
        <f>VLOOKUP(A358,'[2]Parts List '!$A$3:$I$178,6,FALSE)</f>
        <v>23.378</v>
      </c>
      <c r="H358" s="79">
        <f>VLOOKUP(A358,'[2]Parts List '!$A$3:$I$178,7,FALSE)</f>
        <v>39.93</v>
      </c>
      <c r="I358" s="79" t="str">
        <f>VLOOKUP(A358,'[2]Parts List '!$A$3:$I$178,8,FALSE)</f>
        <v>I718</v>
      </c>
      <c r="J358" s="79" t="str">
        <f>VLOOKUP(A358,'[2]Parts List '!$A$3:$I$178,9,FALSE)</f>
        <v>C50TF37 CL-A</v>
      </c>
      <c r="K358" s="79"/>
      <c r="L358" s="16" t="s">
        <v>311</v>
      </c>
      <c r="M358" s="17">
        <v>16276</v>
      </c>
      <c r="N358" s="16" t="s">
        <v>305</v>
      </c>
      <c r="O358" s="16"/>
      <c r="P358" s="16"/>
      <c r="Q358" s="15">
        <v>10</v>
      </c>
      <c r="R358" s="15">
        <v>10</v>
      </c>
      <c r="S358" s="96">
        <v>14000</v>
      </c>
      <c r="T358" s="95">
        <f t="shared" si="8"/>
        <v>13300</v>
      </c>
      <c r="U358" s="14">
        <v>0.05</v>
      </c>
      <c r="V358" s="21" t="s">
        <v>426</v>
      </c>
      <c r="W358" s="13"/>
      <c r="X358" s="8"/>
      <c r="Y358" s="20"/>
      <c r="Z358" s="20"/>
      <c r="AA358" s="34" t="s">
        <v>522</v>
      </c>
      <c r="AB358" s="35">
        <v>0.5</v>
      </c>
      <c r="AC358" s="49" t="s">
        <v>595</v>
      </c>
      <c r="AD358" s="11"/>
      <c r="AE358" s="16" t="s">
        <v>453</v>
      </c>
      <c r="AF358" s="135"/>
      <c r="AG358" s="135"/>
      <c r="AH358" s="139"/>
      <c r="AI358" s="135"/>
      <c r="AJ358" s="135"/>
    </row>
    <row r="359" spans="1:37" x14ac:dyDescent="0.25">
      <c r="A359" s="15">
        <v>170</v>
      </c>
      <c r="B359" s="16" t="s">
        <v>165</v>
      </c>
      <c r="C359" s="89">
        <f>VLOOKUP(A359,[1]Sheet1!$A$2:$O$343,15,FALSE)</f>
        <v>1</v>
      </c>
      <c r="D359" s="16" t="s">
        <v>166</v>
      </c>
      <c r="E359" s="16" t="s">
        <v>419</v>
      </c>
      <c r="F359" s="79">
        <f>VLOOKUP(A359,'[2]Parts List '!$A$3:$I$178,5,)</f>
        <v>10.045</v>
      </c>
      <c r="G359" s="79">
        <f>VLOOKUP(A359,'[2]Parts List '!$A$3:$I$178,6,FALSE)</f>
        <v>23.378</v>
      </c>
      <c r="H359" s="79">
        <f>VLOOKUP(A359,'[2]Parts List '!$A$3:$I$178,7,FALSE)</f>
        <v>39.93</v>
      </c>
      <c r="I359" s="79" t="str">
        <f>VLOOKUP(A359,'[2]Parts List '!$A$3:$I$178,8,FALSE)</f>
        <v>I718</v>
      </c>
      <c r="J359" s="79" t="str">
        <f>VLOOKUP(A359,'[2]Parts List '!$A$3:$I$178,9,FALSE)</f>
        <v>C50TF37 CL-A</v>
      </c>
      <c r="K359" s="79"/>
      <c r="L359" s="16"/>
      <c r="M359" s="17"/>
      <c r="N359" s="36"/>
      <c r="O359" s="36"/>
      <c r="P359" s="36"/>
      <c r="Q359" s="37"/>
      <c r="R359" s="37"/>
      <c r="S359" s="96"/>
      <c r="T359" s="95"/>
      <c r="U359" s="14"/>
      <c r="V359" s="21"/>
      <c r="W359" s="13"/>
      <c r="X359" s="8"/>
      <c r="Y359" s="20"/>
      <c r="Z359" s="20"/>
      <c r="AA359" s="34" t="s">
        <v>523</v>
      </c>
      <c r="AB359" s="35">
        <v>0.3</v>
      </c>
      <c r="AC359" s="49" t="s">
        <v>555</v>
      </c>
      <c r="AD359" s="11"/>
      <c r="AE359" s="16"/>
      <c r="AF359" s="135"/>
      <c r="AG359" s="135"/>
      <c r="AH359" s="139"/>
      <c r="AI359" s="135"/>
      <c r="AJ359" s="135"/>
    </row>
    <row r="360" spans="1:37" x14ac:dyDescent="0.25">
      <c r="A360" s="15">
        <v>171</v>
      </c>
      <c r="B360" s="16" t="s">
        <v>165</v>
      </c>
      <c r="C360" s="89">
        <f>VLOOKUP(A360,[1]Sheet1!$A$2:$O$343,15,FALSE)</f>
        <v>1</v>
      </c>
      <c r="D360" s="16" t="s">
        <v>167</v>
      </c>
      <c r="E360" s="16" t="s">
        <v>419</v>
      </c>
      <c r="F360" s="79">
        <f>VLOOKUP(A360,'[2]Parts List '!$A$3:$I$178,5,)</f>
        <v>2.1236999999999999</v>
      </c>
      <c r="G360" s="79">
        <f>VLOOKUP(A360,'[2]Parts List '!$A$3:$I$178,6,FALSE)</f>
        <v>36.215000000000003</v>
      </c>
      <c r="H360" s="79">
        <f>VLOOKUP(A360,'[2]Parts List '!$A$3:$I$178,7,FALSE)</f>
        <v>43.628999999999998</v>
      </c>
      <c r="I360" s="79" t="str">
        <f>VLOOKUP(A360,'[2]Parts List '!$A$3:$I$178,8,FALSE)</f>
        <v>I718</v>
      </c>
      <c r="J360" s="79" t="str">
        <f>VLOOKUP(A360,'[2]Parts List '!$A$3:$I$178,9,FALSE)</f>
        <v>C50TF37 CL-A</v>
      </c>
      <c r="K360" s="79"/>
      <c r="L360" s="16" t="s">
        <v>311</v>
      </c>
      <c r="M360" s="17">
        <v>9905</v>
      </c>
      <c r="N360" s="16" t="s">
        <v>298</v>
      </c>
      <c r="O360" s="16"/>
      <c r="P360" s="16"/>
      <c r="Q360" s="15">
        <v>90</v>
      </c>
      <c r="R360" s="15">
        <v>90</v>
      </c>
      <c r="S360" s="96">
        <v>7902</v>
      </c>
      <c r="T360" s="95">
        <f>S360-(S360*U360)</f>
        <v>7743.96</v>
      </c>
      <c r="U360" s="14">
        <v>0.02</v>
      </c>
      <c r="V360" s="21" t="s">
        <v>426</v>
      </c>
      <c r="W360" s="13"/>
      <c r="X360" s="8"/>
      <c r="Y360" s="20"/>
      <c r="Z360" s="20"/>
      <c r="AA360" s="34" t="s">
        <v>490</v>
      </c>
      <c r="AB360" s="35">
        <v>0.2</v>
      </c>
      <c r="AC360" s="49" t="s">
        <v>596</v>
      </c>
      <c r="AD360" s="11"/>
      <c r="AE360" s="16" t="s">
        <v>453</v>
      </c>
      <c r="AF360" s="135"/>
      <c r="AG360" s="135"/>
      <c r="AH360" s="139"/>
      <c r="AI360" s="135"/>
      <c r="AJ360" s="135"/>
    </row>
    <row r="361" spans="1:37" x14ac:dyDescent="0.25">
      <c r="A361" s="15">
        <v>171</v>
      </c>
      <c r="B361" s="16" t="s">
        <v>165</v>
      </c>
      <c r="C361" s="89">
        <f>VLOOKUP(A361,[1]Sheet1!$A$2:$O$343,15,FALSE)</f>
        <v>1</v>
      </c>
      <c r="D361" s="16" t="s">
        <v>167</v>
      </c>
      <c r="E361" s="16" t="s">
        <v>419</v>
      </c>
      <c r="F361" s="79">
        <f>VLOOKUP(A361,'[2]Parts List '!$A$3:$I$178,5,)</f>
        <v>2.1236999999999999</v>
      </c>
      <c r="G361" s="79">
        <f>VLOOKUP(A361,'[2]Parts List '!$A$3:$I$178,6,FALSE)</f>
        <v>36.215000000000003</v>
      </c>
      <c r="H361" s="79">
        <f>VLOOKUP(A361,'[2]Parts List '!$A$3:$I$178,7,FALSE)</f>
        <v>43.628999999999998</v>
      </c>
      <c r="I361" s="79" t="str">
        <f>VLOOKUP(A361,'[2]Parts List '!$A$3:$I$178,8,FALSE)</f>
        <v>I718</v>
      </c>
      <c r="J361" s="79" t="str">
        <f>VLOOKUP(A361,'[2]Parts List '!$A$3:$I$178,9,FALSE)</f>
        <v>C50TF37 CL-A</v>
      </c>
      <c r="K361" s="79"/>
      <c r="L361" s="16" t="s">
        <v>311</v>
      </c>
      <c r="M361" s="17">
        <v>9905</v>
      </c>
      <c r="N361" s="16" t="s">
        <v>305</v>
      </c>
      <c r="O361" s="16"/>
      <c r="P361" s="16"/>
      <c r="Q361" s="15">
        <v>10</v>
      </c>
      <c r="R361" s="15">
        <v>10</v>
      </c>
      <c r="S361" s="96">
        <v>8700</v>
      </c>
      <c r="T361" s="95">
        <f>S361-(S361*U361)</f>
        <v>8265</v>
      </c>
      <c r="U361" s="14">
        <v>0.05</v>
      </c>
      <c r="V361" s="21" t="s">
        <v>426</v>
      </c>
      <c r="W361" s="13"/>
      <c r="X361" s="8"/>
      <c r="Y361" s="20"/>
      <c r="Z361" s="20"/>
      <c r="AA361" s="34" t="s">
        <v>522</v>
      </c>
      <c r="AB361" s="35">
        <v>0.5</v>
      </c>
      <c r="AC361" s="49" t="s">
        <v>595</v>
      </c>
      <c r="AD361" s="11"/>
      <c r="AE361" s="16" t="s">
        <v>453</v>
      </c>
      <c r="AF361" s="135"/>
      <c r="AG361" s="135"/>
      <c r="AH361" s="139"/>
      <c r="AI361" s="135"/>
      <c r="AJ361" s="135"/>
    </row>
    <row r="362" spans="1:37" x14ac:dyDescent="0.25">
      <c r="A362" s="15">
        <v>171</v>
      </c>
      <c r="B362" s="16" t="s">
        <v>165</v>
      </c>
      <c r="C362" s="89">
        <f>VLOOKUP(A362,[1]Sheet1!$A$2:$O$343,15,FALSE)</f>
        <v>1</v>
      </c>
      <c r="D362" s="16" t="s">
        <v>167</v>
      </c>
      <c r="E362" s="16" t="s">
        <v>419</v>
      </c>
      <c r="F362" s="79">
        <f>VLOOKUP(A362,'[2]Parts List '!$A$3:$I$178,5,)</f>
        <v>2.1236999999999999</v>
      </c>
      <c r="G362" s="79">
        <f>VLOOKUP(A362,'[2]Parts List '!$A$3:$I$178,6,FALSE)</f>
        <v>36.215000000000003</v>
      </c>
      <c r="H362" s="79">
        <f>VLOOKUP(A362,'[2]Parts List '!$A$3:$I$178,7,FALSE)</f>
        <v>43.628999999999998</v>
      </c>
      <c r="I362" s="79" t="str">
        <f>VLOOKUP(A362,'[2]Parts List '!$A$3:$I$178,8,FALSE)</f>
        <v>I718</v>
      </c>
      <c r="J362" s="79" t="str">
        <f>VLOOKUP(A362,'[2]Parts List '!$A$3:$I$178,9,FALSE)</f>
        <v>C50TF37 CL-A</v>
      </c>
      <c r="K362" s="79"/>
      <c r="L362" s="16"/>
      <c r="M362" s="17"/>
      <c r="N362" s="36"/>
      <c r="O362" s="36"/>
      <c r="P362" s="36"/>
      <c r="Q362" s="37"/>
      <c r="R362" s="37"/>
      <c r="S362" s="96"/>
      <c r="T362" s="95"/>
      <c r="U362" s="14"/>
      <c r="V362" s="21"/>
      <c r="W362" s="13"/>
      <c r="X362" s="8"/>
      <c r="Y362" s="20"/>
      <c r="Z362" s="20"/>
      <c r="AA362" s="34" t="s">
        <v>523</v>
      </c>
      <c r="AB362" s="35">
        <v>0.3</v>
      </c>
      <c r="AC362" s="49" t="s">
        <v>555</v>
      </c>
      <c r="AD362" s="11"/>
      <c r="AE362" s="16"/>
      <c r="AF362" s="135"/>
      <c r="AG362" s="135"/>
      <c r="AH362" s="139"/>
      <c r="AI362" s="135"/>
      <c r="AJ362" s="135"/>
    </row>
    <row r="363" spans="1:37" ht="30" x14ac:dyDescent="0.25">
      <c r="A363" s="15">
        <v>172</v>
      </c>
      <c r="B363" s="16" t="s">
        <v>192</v>
      </c>
      <c r="C363" s="89">
        <f>VLOOKUP(A363,[1]Sheet1!$A$2:$O$343,15,FALSE)</f>
        <v>1</v>
      </c>
      <c r="D363" s="16" t="s">
        <v>193</v>
      </c>
      <c r="E363" s="16" t="s">
        <v>420</v>
      </c>
      <c r="F363" s="79">
        <f>VLOOKUP(A363,'[2]Parts List '!$A$3:$I$178,5,)</f>
        <v>4.8099999999999996</v>
      </c>
      <c r="G363" s="79">
        <f>VLOOKUP(A363,'[2]Parts List '!$A$3:$I$178,6,FALSE)</f>
        <v>6.875</v>
      </c>
      <c r="H363" s="79">
        <f>VLOOKUP(A363,'[2]Parts List '!$A$3:$I$178,7,FALSE)</f>
        <v>11.906000000000001</v>
      </c>
      <c r="I363" s="79" t="str">
        <f>VLOOKUP(A363,'[2]Parts List '!$A$3:$I$178,8,FALSE)</f>
        <v>15-5PH</v>
      </c>
      <c r="J363" s="79" t="str">
        <f>VLOOKUP(A363,'[2]Parts List '!$A$3:$I$178,9,FALSE)</f>
        <v>AMS 5659</v>
      </c>
      <c r="K363" s="79"/>
      <c r="L363" s="16" t="s">
        <v>301</v>
      </c>
      <c r="M363" s="17">
        <v>1414</v>
      </c>
      <c r="N363" s="16" t="s">
        <v>301</v>
      </c>
      <c r="O363" s="16"/>
      <c r="P363" s="16"/>
      <c r="Q363" s="44">
        <v>70</v>
      </c>
      <c r="R363" s="15">
        <v>75</v>
      </c>
      <c r="S363" s="96">
        <v>748</v>
      </c>
      <c r="T363" s="95">
        <f t="shared" ref="T363:T381" si="9">S363-(S363*U363)</f>
        <v>710.6</v>
      </c>
      <c r="U363" s="14">
        <v>0.05</v>
      </c>
      <c r="V363" s="21" t="s">
        <v>437</v>
      </c>
      <c r="W363" s="13"/>
      <c r="X363" s="8"/>
      <c r="Y363" s="20"/>
      <c r="Z363" s="20"/>
      <c r="AA363" s="34" t="s">
        <v>496</v>
      </c>
      <c r="AB363" s="35">
        <v>0.75</v>
      </c>
      <c r="AC363" s="49" t="s">
        <v>607</v>
      </c>
      <c r="AD363" s="11"/>
      <c r="AE363" s="16" t="s">
        <v>453</v>
      </c>
      <c r="AF363" s="135"/>
      <c r="AG363" s="135"/>
      <c r="AH363" s="139"/>
      <c r="AI363" s="135"/>
      <c r="AJ363" s="135"/>
      <c r="AK363" t="s">
        <v>517</v>
      </c>
    </row>
    <row r="364" spans="1:37" ht="30" x14ac:dyDescent="0.25">
      <c r="A364" s="15">
        <v>172</v>
      </c>
      <c r="B364" s="16" t="s">
        <v>192</v>
      </c>
      <c r="C364" s="89">
        <f>VLOOKUP(A364,[1]Sheet1!$A$2:$O$343,15,FALSE)</f>
        <v>1</v>
      </c>
      <c r="D364" s="16" t="s">
        <v>193</v>
      </c>
      <c r="E364" s="16" t="s">
        <v>420</v>
      </c>
      <c r="F364" s="79">
        <f>VLOOKUP(A364,'[2]Parts List '!$A$3:$I$178,5,)</f>
        <v>4.8099999999999996</v>
      </c>
      <c r="G364" s="79">
        <f>VLOOKUP(A364,'[2]Parts List '!$A$3:$I$178,6,FALSE)</f>
        <v>6.875</v>
      </c>
      <c r="H364" s="79">
        <f>VLOOKUP(A364,'[2]Parts List '!$A$3:$I$178,7,FALSE)</f>
        <v>11.906000000000001</v>
      </c>
      <c r="I364" s="79" t="str">
        <f>VLOOKUP(A364,'[2]Parts List '!$A$3:$I$178,8,FALSE)</f>
        <v>15-5PH</v>
      </c>
      <c r="J364" s="79" t="str">
        <f>VLOOKUP(A364,'[2]Parts List '!$A$3:$I$178,9,FALSE)</f>
        <v>AMS 5659</v>
      </c>
      <c r="K364" s="79"/>
      <c r="L364" s="16" t="s">
        <v>301</v>
      </c>
      <c r="M364" s="17">
        <v>1414</v>
      </c>
      <c r="N364" s="16" t="s">
        <v>305</v>
      </c>
      <c r="O364" s="16"/>
      <c r="P364" s="16"/>
      <c r="Q364" s="44">
        <v>30</v>
      </c>
      <c r="R364" s="15">
        <v>25</v>
      </c>
      <c r="S364" s="96">
        <v>1010</v>
      </c>
      <c r="T364" s="95">
        <f t="shared" si="9"/>
        <v>959.5</v>
      </c>
      <c r="U364" s="14">
        <v>0.05</v>
      </c>
      <c r="V364" s="21" t="s">
        <v>437</v>
      </c>
      <c r="W364" s="13"/>
      <c r="X364" s="8"/>
      <c r="Y364" s="20"/>
      <c r="Z364" s="20"/>
      <c r="AA364" s="34" t="s">
        <v>462</v>
      </c>
      <c r="AB364" s="35">
        <v>0.25</v>
      </c>
      <c r="AC364" s="49" t="s">
        <v>608</v>
      </c>
      <c r="AD364" s="11"/>
      <c r="AE364" s="16" t="s">
        <v>453</v>
      </c>
      <c r="AF364" s="135"/>
      <c r="AG364" s="135"/>
      <c r="AH364" s="139"/>
      <c r="AI364" s="135"/>
      <c r="AJ364" s="135"/>
    </row>
    <row r="365" spans="1:37" ht="45" x14ac:dyDescent="0.25">
      <c r="A365" s="15">
        <v>173</v>
      </c>
      <c r="B365" s="16" t="s">
        <v>175</v>
      </c>
      <c r="C365" s="89">
        <f>VLOOKUP(A365,[1]Sheet1!$A$2:$O$343,15,FALSE)</f>
        <v>1</v>
      </c>
      <c r="D365" s="16" t="s">
        <v>177</v>
      </c>
      <c r="E365" s="16" t="s">
        <v>421</v>
      </c>
      <c r="F365" s="79">
        <f>VLOOKUP(A365,'[2]Parts List '!$A$3:$I$178,5,)</f>
        <v>0.77600000000000002</v>
      </c>
      <c r="G365" s="79">
        <f>VLOOKUP(A365,'[2]Parts List '!$A$3:$I$178,6,FALSE)</f>
        <v>19.289000000000001</v>
      </c>
      <c r="H365" s="79">
        <f>VLOOKUP(A365,'[2]Parts List '!$A$3:$I$178,7,FALSE)</f>
        <v>21.370999999999999</v>
      </c>
      <c r="I365" s="79" t="str">
        <f>VLOOKUP(A365,'[2]Parts List '!$A$3:$I$178,8,FALSE)</f>
        <v>Inco 718</v>
      </c>
      <c r="J365" s="79" t="str">
        <f>VLOOKUP(A365,'[2]Parts List '!$A$3:$I$178,9,FALSE)</f>
        <v>B50TF15 CL-D</v>
      </c>
      <c r="K365" s="79"/>
      <c r="L365" s="16" t="s">
        <v>422</v>
      </c>
      <c r="M365" s="17">
        <v>2446</v>
      </c>
      <c r="N365" s="16" t="s">
        <v>300</v>
      </c>
      <c r="O365" s="16"/>
      <c r="P365" s="16"/>
      <c r="Q365" s="44">
        <v>60</v>
      </c>
      <c r="R365" s="15">
        <v>50</v>
      </c>
      <c r="S365" s="96">
        <v>654</v>
      </c>
      <c r="T365" s="95">
        <f t="shared" si="9"/>
        <v>621.29999999999995</v>
      </c>
      <c r="U365" s="14">
        <v>0.05</v>
      </c>
      <c r="V365" s="21" t="s">
        <v>448</v>
      </c>
      <c r="W365" s="13"/>
      <c r="X365" s="8"/>
      <c r="Y365" s="20"/>
      <c r="Z365" s="20"/>
      <c r="AA365" s="34" t="s">
        <v>492</v>
      </c>
      <c r="AB365" s="35">
        <v>0.5</v>
      </c>
      <c r="AC365" s="49" t="s">
        <v>553</v>
      </c>
      <c r="AD365" s="11"/>
      <c r="AE365" s="16" t="s">
        <v>453</v>
      </c>
      <c r="AF365" s="135"/>
      <c r="AG365" s="135"/>
      <c r="AH365" s="139"/>
      <c r="AI365" s="135"/>
      <c r="AJ365" s="135"/>
    </row>
    <row r="366" spans="1:37" ht="45" x14ac:dyDescent="0.25">
      <c r="A366" s="15">
        <v>173</v>
      </c>
      <c r="B366" s="16" t="s">
        <v>175</v>
      </c>
      <c r="C366" s="89">
        <f>VLOOKUP(A366,[1]Sheet1!$A$2:$O$343,15,FALSE)</f>
        <v>1</v>
      </c>
      <c r="D366" s="16" t="s">
        <v>177</v>
      </c>
      <c r="E366" s="16" t="s">
        <v>421</v>
      </c>
      <c r="F366" s="79">
        <f>VLOOKUP(A366,'[2]Parts List '!$A$3:$I$178,5,)</f>
        <v>0.77600000000000002</v>
      </c>
      <c r="G366" s="79">
        <f>VLOOKUP(A366,'[2]Parts List '!$A$3:$I$178,6,FALSE)</f>
        <v>19.289000000000001</v>
      </c>
      <c r="H366" s="79">
        <f>VLOOKUP(A366,'[2]Parts List '!$A$3:$I$178,7,FALSE)</f>
        <v>21.370999999999999</v>
      </c>
      <c r="I366" s="79" t="str">
        <f>VLOOKUP(A366,'[2]Parts List '!$A$3:$I$178,8,FALSE)</f>
        <v>Inco 718</v>
      </c>
      <c r="J366" s="79" t="str">
        <f>VLOOKUP(A366,'[2]Parts List '!$A$3:$I$178,9,FALSE)</f>
        <v>B50TF15 CL-D</v>
      </c>
      <c r="K366" s="79"/>
      <c r="L366" s="16" t="s">
        <v>422</v>
      </c>
      <c r="M366" s="17">
        <v>2446</v>
      </c>
      <c r="N366" s="16" t="s">
        <v>303</v>
      </c>
      <c r="O366" s="16"/>
      <c r="P366" s="16"/>
      <c r="Q366" s="44">
        <v>40</v>
      </c>
      <c r="R366" s="15">
        <v>50</v>
      </c>
      <c r="S366" s="96">
        <v>670</v>
      </c>
      <c r="T366" s="95">
        <f t="shared" si="9"/>
        <v>636.5</v>
      </c>
      <c r="U366" s="14">
        <v>0.05</v>
      </c>
      <c r="V366" s="21" t="s">
        <v>448</v>
      </c>
      <c r="W366" s="13"/>
      <c r="X366" s="8"/>
      <c r="Y366" s="20"/>
      <c r="Z366" s="20"/>
      <c r="AA366" s="34" t="s">
        <v>462</v>
      </c>
      <c r="AB366" s="35">
        <v>0.5</v>
      </c>
      <c r="AC366" s="49" t="s">
        <v>542</v>
      </c>
      <c r="AD366" s="11"/>
      <c r="AE366" s="16" t="s">
        <v>453</v>
      </c>
      <c r="AF366" s="135"/>
      <c r="AG366" s="135"/>
      <c r="AH366" s="139"/>
      <c r="AI366" s="135"/>
      <c r="AJ366" s="135"/>
    </row>
    <row r="367" spans="1:37" ht="45" x14ac:dyDescent="0.25">
      <c r="A367" s="15">
        <v>174</v>
      </c>
      <c r="B367" s="16" t="s">
        <v>175</v>
      </c>
      <c r="C367" s="89">
        <f>VLOOKUP(A367,[1]Sheet1!$A$2:$O$343,15,FALSE)</f>
        <v>1</v>
      </c>
      <c r="D367" s="16" t="s">
        <v>176</v>
      </c>
      <c r="E367" s="16" t="s">
        <v>423</v>
      </c>
      <c r="F367" s="79">
        <f>VLOOKUP(A367,'[2]Parts List '!$A$3:$I$178,5,)</f>
        <v>0.52</v>
      </c>
      <c r="G367" s="79">
        <f>VLOOKUP(A367,'[2]Parts List '!$A$3:$I$178,6,FALSE)</f>
        <v>24.532</v>
      </c>
      <c r="H367" s="79">
        <f>VLOOKUP(A367,'[2]Parts List '!$A$3:$I$178,7,FALSE)</f>
        <v>26.962</v>
      </c>
      <c r="I367" s="79" t="str">
        <f>VLOOKUP(A367,'[2]Parts List '!$A$3:$I$178,8,FALSE)</f>
        <v>Rene 41</v>
      </c>
      <c r="J367" s="79" t="str">
        <f>VLOOKUP(A367,'[2]Parts List '!$A$3:$I$178,9,FALSE)</f>
        <v>B50TF110</v>
      </c>
      <c r="K367" s="79"/>
      <c r="L367" s="16" t="s">
        <v>422</v>
      </c>
      <c r="M367" s="17">
        <v>6849</v>
      </c>
      <c r="N367" s="16" t="s">
        <v>297</v>
      </c>
      <c r="O367" s="16"/>
      <c r="P367" s="16"/>
      <c r="Q367" s="15">
        <v>50</v>
      </c>
      <c r="R367" s="15">
        <v>50</v>
      </c>
      <c r="S367" s="96">
        <v>1220</v>
      </c>
      <c r="T367" s="95">
        <f t="shared" si="9"/>
        <v>1159</v>
      </c>
      <c r="U367" s="14">
        <v>0.05</v>
      </c>
      <c r="V367" s="21" t="s">
        <v>449</v>
      </c>
      <c r="W367" s="13"/>
      <c r="X367" s="8"/>
      <c r="Y367" s="20"/>
      <c r="Z367" s="20"/>
      <c r="AA367" s="34" t="s">
        <v>492</v>
      </c>
      <c r="AB367" s="35">
        <v>0.5</v>
      </c>
      <c r="AC367" s="49" t="s">
        <v>542</v>
      </c>
      <c r="AD367" s="11"/>
      <c r="AE367" s="16" t="s">
        <v>453</v>
      </c>
      <c r="AF367" s="135"/>
      <c r="AG367" s="135"/>
      <c r="AH367" s="139"/>
      <c r="AI367" s="135"/>
      <c r="AJ367" s="135"/>
    </row>
    <row r="368" spans="1:37" x14ac:dyDescent="0.25">
      <c r="A368" s="118">
        <v>21</v>
      </c>
      <c r="B368" s="119" t="s">
        <v>76</v>
      </c>
      <c r="C368" s="120">
        <f>VLOOKUP(A368,[1]Sheet1!$A$2:$O$343,15,FALSE)</f>
        <v>1</v>
      </c>
      <c r="D368" s="119" t="s">
        <v>77</v>
      </c>
      <c r="E368" s="119" t="s">
        <v>348</v>
      </c>
      <c r="F368" s="79">
        <f>VLOOKUP(A368,'[2]Parts List '!$A$3:$I$178,5,)</f>
        <v>7.1349999999999998</v>
      </c>
      <c r="G368" s="79">
        <f>VLOOKUP(A368,'[2]Parts List '!$A$3:$I$178,6,FALSE)</f>
        <v>24.177</v>
      </c>
      <c r="H368" s="79">
        <f>VLOOKUP(A368,'[2]Parts List '!$A$3:$I$178,7,FALSE)</f>
        <v>27.003</v>
      </c>
      <c r="I368" s="121" t="str">
        <f>VLOOKUP(A368,'[2]Parts List '!$A$3:$I$178,8,FALSE)</f>
        <v>718+</v>
      </c>
      <c r="J368" s="79" t="str">
        <f>VLOOKUP(A368,'[2]Parts List '!$A$3:$I$178,9,FALSE)</f>
        <v>C50TF128 CL-A</v>
      </c>
      <c r="K368" s="79" t="s">
        <v>638</v>
      </c>
      <c r="L368" s="16" t="s">
        <v>298</v>
      </c>
      <c r="M368" s="17">
        <v>11470</v>
      </c>
      <c r="N368" s="119" t="s">
        <v>302</v>
      </c>
      <c r="O368" s="122">
        <f>Q368/100</f>
        <v>0.05</v>
      </c>
      <c r="P368" s="122">
        <f>R368/100</f>
        <v>0.05</v>
      </c>
      <c r="Q368" s="15">
        <v>5</v>
      </c>
      <c r="R368" s="118">
        <v>5</v>
      </c>
      <c r="S368" s="123">
        <v>7400</v>
      </c>
      <c r="T368" s="124">
        <f t="shared" si="9"/>
        <v>7030</v>
      </c>
      <c r="U368" s="125">
        <v>0.05</v>
      </c>
      <c r="V368" s="126" t="s">
        <v>428</v>
      </c>
      <c r="W368" s="127"/>
      <c r="X368" s="128"/>
      <c r="Y368" s="133"/>
      <c r="Z368" s="133"/>
      <c r="AA368" s="130" t="s">
        <v>476</v>
      </c>
      <c r="AB368" s="35">
        <v>0.3</v>
      </c>
      <c r="AC368" s="49" t="s">
        <v>555</v>
      </c>
      <c r="AD368" s="11"/>
      <c r="AE368" s="16" t="s">
        <v>452</v>
      </c>
      <c r="AF368" s="135">
        <v>110</v>
      </c>
      <c r="AG368" s="135">
        <f>S368*O368</f>
        <v>370</v>
      </c>
      <c r="AH368" s="139">
        <f>AG368*AF368</f>
        <v>40700</v>
      </c>
      <c r="AI368" s="138">
        <f>S368*P368</f>
        <v>370</v>
      </c>
      <c r="AJ368" s="138">
        <f>AI368*AF368</f>
        <v>40700</v>
      </c>
    </row>
    <row r="369" spans="1:36" ht="45" x14ac:dyDescent="0.25">
      <c r="A369" s="15">
        <v>174</v>
      </c>
      <c r="B369" s="16" t="s">
        <v>175</v>
      </c>
      <c r="C369" s="89">
        <f>VLOOKUP(A369,[1]Sheet1!$A$2:$O$343,15,FALSE)</f>
        <v>1</v>
      </c>
      <c r="D369" s="16" t="s">
        <v>176</v>
      </c>
      <c r="E369" s="16" t="s">
        <v>423</v>
      </c>
      <c r="F369" s="79">
        <f>VLOOKUP(A369,'[2]Parts List '!$A$3:$I$178,5,)</f>
        <v>0.52</v>
      </c>
      <c r="G369" s="79">
        <f>VLOOKUP(A369,'[2]Parts List '!$A$3:$I$178,6,FALSE)</f>
        <v>24.532</v>
      </c>
      <c r="H369" s="79">
        <f>VLOOKUP(A369,'[2]Parts List '!$A$3:$I$178,7,FALSE)</f>
        <v>26.962</v>
      </c>
      <c r="I369" s="79" t="str">
        <f>VLOOKUP(A369,'[2]Parts List '!$A$3:$I$178,8,FALSE)</f>
        <v>Rene 41</v>
      </c>
      <c r="J369" s="79" t="str">
        <f>VLOOKUP(A369,'[2]Parts List '!$A$3:$I$178,9,FALSE)</f>
        <v>B50TF110</v>
      </c>
      <c r="K369" s="79"/>
      <c r="L369" s="16" t="s">
        <v>422</v>
      </c>
      <c r="M369" s="17">
        <v>6849</v>
      </c>
      <c r="N369" s="16" t="s">
        <v>298</v>
      </c>
      <c r="O369" s="16"/>
      <c r="P369" s="16"/>
      <c r="Q369" s="15">
        <v>40</v>
      </c>
      <c r="R369" s="15">
        <v>40</v>
      </c>
      <c r="S369" s="96">
        <v>1505</v>
      </c>
      <c r="T369" s="95">
        <f t="shared" si="9"/>
        <v>1429.75</v>
      </c>
      <c r="U369" s="14">
        <v>0.05</v>
      </c>
      <c r="V369" s="21" t="s">
        <v>449</v>
      </c>
      <c r="W369" s="13"/>
      <c r="X369" s="8"/>
      <c r="Y369" s="20"/>
      <c r="Z369" s="20"/>
      <c r="AA369" s="40" t="s">
        <v>567</v>
      </c>
      <c r="AB369" s="61" t="s">
        <v>567</v>
      </c>
      <c r="AC369" s="62" t="s">
        <v>567</v>
      </c>
      <c r="AD369" s="11"/>
      <c r="AE369" s="16" t="s">
        <v>453</v>
      </c>
      <c r="AF369" s="135"/>
      <c r="AG369" s="135"/>
      <c r="AH369" s="135">
        <f>SUBTOTAL(9,AH3:AH368)</f>
        <v>398192.26</v>
      </c>
      <c r="AI369" s="135"/>
      <c r="AJ369" s="135"/>
    </row>
    <row r="370" spans="1:36" ht="30" x14ac:dyDescent="0.25">
      <c r="A370" s="15" t="s">
        <v>582</v>
      </c>
      <c r="B370" s="16" t="s">
        <v>574</v>
      </c>
      <c r="C370" s="89">
        <v>1</v>
      </c>
      <c r="D370" s="16" t="s">
        <v>575</v>
      </c>
      <c r="E370" s="16" t="s">
        <v>576</v>
      </c>
      <c r="F370" s="79"/>
      <c r="G370" s="79"/>
      <c r="H370" s="79"/>
      <c r="I370" s="79"/>
      <c r="J370" s="79"/>
      <c r="K370" s="79"/>
      <c r="L370" s="16" t="s">
        <v>300</v>
      </c>
      <c r="M370" s="60"/>
      <c r="N370" s="16" t="s">
        <v>583</v>
      </c>
      <c r="O370" s="16"/>
      <c r="P370" s="16"/>
      <c r="Q370" s="15">
        <v>1</v>
      </c>
      <c r="R370" s="15">
        <v>1</v>
      </c>
      <c r="S370" s="96">
        <v>323</v>
      </c>
      <c r="T370" s="95">
        <f t="shared" si="9"/>
        <v>306.85000000000002</v>
      </c>
      <c r="U370" s="14">
        <v>0.05</v>
      </c>
      <c r="V370" s="21" t="s">
        <v>436</v>
      </c>
      <c r="W370" s="13"/>
      <c r="X370" s="8"/>
      <c r="Y370" s="20"/>
      <c r="Z370" s="20"/>
      <c r="AA370" s="34" t="s">
        <v>584</v>
      </c>
      <c r="AB370" s="35">
        <v>0.5</v>
      </c>
      <c r="AC370" s="34" t="s">
        <v>656</v>
      </c>
      <c r="AD370" s="2"/>
      <c r="AE370" s="6" t="s">
        <v>452</v>
      </c>
      <c r="AF370" s="137"/>
      <c r="AG370" s="137"/>
      <c r="AH370" s="137"/>
      <c r="AI370" s="137"/>
      <c r="AJ370" s="137"/>
    </row>
    <row r="371" spans="1:36" ht="30" x14ac:dyDescent="0.25">
      <c r="A371" s="15" t="s">
        <v>582</v>
      </c>
      <c r="B371" s="16" t="s">
        <v>574</v>
      </c>
      <c r="C371" s="89">
        <v>1</v>
      </c>
      <c r="D371" s="16" t="s">
        <v>575</v>
      </c>
      <c r="E371" s="16" t="s">
        <v>576</v>
      </c>
      <c r="F371" s="79"/>
      <c r="G371" s="79"/>
      <c r="H371" s="79"/>
      <c r="I371" s="79"/>
      <c r="J371" s="79"/>
      <c r="K371" s="79"/>
      <c r="L371" s="16" t="s">
        <v>300</v>
      </c>
      <c r="M371" s="60"/>
      <c r="N371" s="16" t="s">
        <v>583</v>
      </c>
      <c r="O371" s="16"/>
      <c r="P371" s="16"/>
      <c r="Q371" s="15">
        <v>1</v>
      </c>
      <c r="R371" s="15">
        <v>1</v>
      </c>
      <c r="S371" s="96">
        <v>323</v>
      </c>
      <c r="T371" s="95">
        <f t="shared" si="9"/>
        <v>306.85000000000002</v>
      </c>
      <c r="U371" s="14">
        <v>0.05</v>
      </c>
      <c r="V371" s="21" t="s">
        <v>436</v>
      </c>
      <c r="W371" s="13"/>
      <c r="X371" s="8"/>
      <c r="Y371" s="20"/>
      <c r="Z371" s="20"/>
      <c r="AA371" s="34" t="s">
        <v>585</v>
      </c>
      <c r="AB371" s="35">
        <v>0.5</v>
      </c>
      <c r="AC371" s="34"/>
      <c r="AD371" s="2"/>
      <c r="AE371" s="6" t="s">
        <v>452</v>
      </c>
      <c r="AF371" s="137"/>
      <c r="AG371" s="137"/>
      <c r="AH371" s="137"/>
      <c r="AI371" s="137"/>
      <c r="AJ371" s="137"/>
    </row>
    <row r="372" spans="1:36" ht="30" x14ac:dyDescent="0.25">
      <c r="A372" s="15" t="s">
        <v>582</v>
      </c>
      <c r="B372" s="16" t="s">
        <v>577</v>
      </c>
      <c r="C372" s="89">
        <v>1</v>
      </c>
      <c r="D372" s="16" t="s">
        <v>575</v>
      </c>
      <c r="E372" s="16" t="s">
        <v>576</v>
      </c>
      <c r="F372" s="79"/>
      <c r="G372" s="79"/>
      <c r="H372" s="79"/>
      <c r="I372" s="79"/>
      <c r="J372" s="79"/>
      <c r="K372" s="79"/>
      <c r="L372" s="16" t="s">
        <v>300</v>
      </c>
      <c r="M372" s="60"/>
      <c r="N372" s="16" t="s">
        <v>583</v>
      </c>
      <c r="O372" s="16"/>
      <c r="P372" s="16"/>
      <c r="Q372" s="15">
        <v>1</v>
      </c>
      <c r="R372" s="15">
        <v>1</v>
      </c>
      <c r="S372" s="96">
        <v>323</v>
      </c>
      <c r="T372" s="95">
        <f t="shared" si="9"/>
        <v>306.85000000000002</v>
      </c>
      <c r="U372" s="14">
        <v>0.05</v>
      </c>
      <c r="V372" s="21" t="s">
        <v>436</v>
      </c>
      <c r="W372" s="13"/>
      <c r="X372" s="8"/>
      <c r="Y372" s="20"/>
      <c r="Z372" s="20"/>
      <c r="AA372" s="34" t="s">
        <v>584</v>
      </c>
      <c r="AB372" s="35">
        <v>0.5</v>
      </c>
      <c r="AC372" s="34"/>
      <c r="AD372" s="2"/>
      <c r="AE372" s="6" t="s">
        <v>452</v>
      </c>
      <c r="AF372" s="137"/>
      <c r="AG372" s="137"/>
      <c r="AH372" s="137"/>
      <c r="AI372" s="137"/>
      <c r="AJ372" s="137"/>
    </row>
    <row r="373" spans="1:36" ht="30" x14ac:dyDescent="0.25">
      <c r="A373" s="15" t="s">
        <v>582</v>
      </c>
      <c r="B373" s="16" t="s">
        <v>577</v>
      </c>
      <c r="C373" s="89">
        <v>1</v>
      </c>
      <c r="D373" s="16" t="s">
        <v>575</v>
      </c>
      <c r="E373" s="16" t="s">
        <v>576</v>
      </c>
      <c r="F373" s="79"/>
      <c r="G373" s="79"/>
      <c r="H373" s="79"/>
      <c r="I373" s="79"/>
      <c r="J373" s="79"/>
      <c r="K373" s="79"/>
      <c r="L373" s="16" t="s">
        <v>300</v>
      </c>
      <c r="M373" s="60"/>
      <c r="N373" s="16" t="s">
        <v>583</v>
      </c>
      <c r="O373" s="16"/>
      <c r="P373" s="16"/>
      <c r="Q373" s="15">
        <v>1</v>
      </c>
      <c r="R373" s="15">
        <v>1</v>
      </c>
      <c r="S373" s="96">
        <v>323</v>
      </c>
      <c r="T373" s="95">
        <f t="shared" si="9"/>
        <v>306.85000000000002</v>
      </c>
      <c r="U373" s="14">
        <v>0.05</v>
      </c>
      <c r="V373" s="21" t="s">
        <v>436</v>
      </c>
      <c r="W373" s="13"/>
      <c r="X373" s="8"/>
      <c r="Y373" s="20"/>
      <c r="Z373" s="20"/>
      <c r="AA373" s="34" t="s">
        <v>585</v>
      </c>
      <c r="AB373" s="35">
        <v>0.5</v>
      </c>
      <c r="AC373" s="34"/>
      <c r="AD373" s="2"/>
      <c r="AE373" s="6" t="s">
        <v>452</v>
      </c>
      <c r="AF373" s="137"/>
      <c r="AG373" s="137"/>
      <c r="AH373" s="137"/>
      <c r="AI373" s="137"/>
      <c r="AJ373" s="137"/>
    </row>
    <row r="374" spans="1:36" ht="30" x14ac:dyDescent="0.25">
      <c r="A374" s="15" t="s">
        <v>582</v>
      </c>
      <c r="B374" s="16" t="s">
        <v>578</v>
      </c>
      <c r="C374" s="89">
        <v>1</v>
      </c>
      <c r="D374" s="16" t="s">
        <v>575</v>
      </c>
      <c r="E374" s="16" t="s">
        <v>576</v>
      </c>
      <c r="F374" s="79"/>
      <c r="G374" s="79"/>
      <c r="H374" s="79"/>
      <c r="I374" s="79"/>
      <c r="J374" s="79"/>
      <c r="K374" s="79"/>
      <c r="L374" s="16" t="s">
        <v>300</v>
      </c>
      <c r="M374" s="60"/>
      <c r="N374" s="16" t="s">
        <v>583</v>
      </c>
      <c r="O374" s="16"/>
      <c r="P374" s="16"/>
      <c r="Q374" s="15">
        <v>1</v>
      </c>
      <c r="R374" s="15">
        <v>1</v>
      </c>
      <c r="S374" s="96">
        <v>323</v>
      </c>
      <c r="T374" s="95">
        <f t="shared" si="9"/>
        <v>306.85000000000002</v>
      </c>
      <c r="U374" s="14">
        <v>0.05</v>
      </c>
      <c r="V374" s="21" t="s">
        <v>436</v>
      </c>
      <c r="W374" s="13"/>
      <c r="X374" s="8"/>
      <c r="Y374" s="20"/>
      <c r="Z374" s="20"/>
      <c r="AA374" s="34" t="s">
        <v>584</v>
      </c>
      <c r="AB374" s="35">
        <v>0.5</v>
      </c>
      <c r="AC374" s="34"/>
      <c r="AD374" s="2"/>
      <c r="AE374" s="6" t="s">
        <v>452</v>
      </c>
      <c r="AF374" s="137"/>
      <c r="AG374" s="137"/>
      <c r="AH374" s="137"/>
      <c r="AI374" s="137"/>
      <c r="AJ374" s="137"/>
    </row>
    <row r="375" spans="1:36" ht="30" x14ac:dyDescent="0.25">
      <c r="A375" s="15" t="s">
        <v>582</v>
      </c>
      <c r="B375" s="16" t="s">
        <v>578</v>
      </c>
      <c r="C375" s="89">
        <v>1</v>
      </c>
      <c r="D375" s="16" t="s">
        <v>575</v>
      </c>
      <c r="E375" s="16" t="s">
        <v>576</v>
      </c>
      <c r="F375" s="79"/>
      <c r="G375" s="79"/>
      <c r="H375" s="79"/>
      <c r="I375" s="79"/>
      <c r="J375" s="79"/>
      <c r="K375" s="79"/>
      <c r="L375" s="16" t="s">
        <v>300</v>
      </c>
      <c r="M375" s="60"/>
      <c r="N375" s="16" t="s">
        <v>583</v>
      </c>
      <c r="O375" s="16"/>
      <c r="P375" s="16"/>
      <c r="Q375" s="15">
        <v>1</v>
      </c>
      <c r="R375" s="15">
        <v>1</v>
      </c>
      <c r="S375" s="96">
        <v>323</v>
      </c>
      <c r="T375" s="95">
        <f t="shared" si="9"/>
        <v>306.85000000000002</v>
      </c>
      <c r="U375" s="14">
        <v>0.05</v>
      </c>
      <c r="V375" s="21" t="s">
        <v>436</v>
      </c>
      <c r="W375" s="13"/>
      <c r="X375" s="8"/>
      <c r="Y375" s="20"/>
      <c r="Z375" s="20"/>
      <c r="AA375" s="34" t="s">
        <v>585</v>
      </c>
      <c r="AB375" s="35">
        <v>0.5</v>
      </c>
      <c r="AC375" s="34"/>
      <c r="AD375" s="2"/>
      <c r="AE375" s="6" t="s">
        <v>452</v>
      </c>
      <c r="AF375" s="137"/>
      <c r="AG375" s="137"/>
      <c r="AH375" s="137"/>
      <c r="AI375" s="137"/>
      <c r="AJ375" s="137"/>
    </row>
    <row r="376" spans="1:36" ht="30" x14ac:dyDescent="0.25">
      <c r="A376" s="15" t="s">
        <v>582</v>
      </c>
      <c r="B376" s="16" t="s">
        <v>579</v>
      </c>
      <c r="C376" s="89">
        <v>1</v>
      </c>
      <c r="D376" s="16" t="s">
        <v>575</v>
      </c>
      <c r="E376" s="16" t="s">
        <v>576</v>
      </c>
      <c r="F376" s="79"/>
      <c r="G376" s="79"/>
      <c r="H376" s="79"/>
      <c r="I376" s="79"/>
      <c r="J376" s="79"/>
      <c r="K376" s="79"/>
      <c r="L376" s="16" t="s">
        <v>300</v>
      </c>
      <c r="M376" s="60"/>
      <c r="N376" s="16" t="s">
        <v>583</v>
      </c>
      <c r="O376" s="16"/>
      <c r="P376" s="16"/>
      <c r="Q376" s="15">
        <v>1</v>
      </c>
      <c r="R376" s="15">
        <v>1</v>
      </c>
      <c r="S376" s="96">
        <v>323</v>
      </c>
      <c r="T376" s="95">
        <f t="shared" si="9"/>
        <v>306.85000000000002</v>
      </c>
      <c r="U376" s="14">
        <v>0.05</v>
      </c>
      <c r="V376" s="21" t="s">
        <v>436</v>
      </c>
      <c r="W376" s="13"/>
      <c r="X376" s="8"/>
      <c r="Y376" s="20"/>
      <c r="Z376" s="20"/>
      <c r="AA376" s="34" t="s">
        <v>584</v>
      </c>
      <c r="AB376" s="35">
        <v>0.5</v>
      </c>
      <c r="AC376" s="34"/>
      <c r="AD376" s="2"/>
      <c r="AE376" s="6" t="s">
        <v>452</v>
      </c>
      <c r="AF376" s="137"/>
      <c r="AG376" s="137"/>
      <c r="AH376" s="137"/>
      <c r="AI376" s="137"/>
      <c r="AJ376" s="137"/>
    </row>
    <row r="377" spans="1:36" ht="30" x14ac:dyDescent="0.25">
      <c r="A377" s="15" t="s">
        <v>582</v>
      </c>
      <c r="B377" s="16" t="s">
        <v>579</v>
      </c>
      <c r="C377" s="89">
        <v>1</v>
      </c>
      <c r="D377" s="16" t="s">
        <v>575</v>
      </c>
      <c r="E377" s="16" t="s">
        <v>576</v>
      </c>
      <c r="F377" s="79"/>
      <c r="G377" s="79"/>
      <c r="H377" s="79"/>
      <c r="I377" s="79"/>
      <c r="J377" s="79"/>
      <c r="K377" s="79"/>
      <c r="L377" s="16" t="s">
        <v>300</v>
      </c>
      <c r="M377" s="60"/>
      <c r="N377" s="16" t="s">
        <v>583</v>
      </c>
      <c r="O377" s="16"/>
      <c r="P377" s="16"/>
      <c r="Q377" s="15">
        <v>1</v>
      </c>
      <c r="R377" s="15">
        <v>1</v>
      </c>
      <c r="S377" s="96">
        <v>323</v>
      </c>
      <c r="T377" s="95">
        <f t="shared" si="9"/>
        <v>306.85000000000002</v>
      </c>
      <c r="U377" s="14">
        <v>0.05</v>
      </c>
      <c r="V377" s="21" t="s">
        <v>436</v>
      </c>
      <c r="W377" s="13"/>
      <c r="X377" s="8"/>
      <c r="Y377" s="20"/>
      <c r="Z377" s="20"/>
      <c r="AA377" s="34" t="s">
        <v>585</v>
      </c>
      <c r="AB377" s="35">
        <v>0.5</v>
      </c>
      <c r="AC377" s="34"/>
      <c r="AD377" s="2"/>
      <c r="AE377" s="6" t="s">
        <v>452</v>
      </c>
      <c r="AF377" s="137"/>
      <c r="AG377" s="137"/>
      <c r="AH377" s="137"/>
      <c r="AI377" s="137"/>
      <c r="AJ377" s="137"/>
    </row>
    <row r="378" spans="1:36" ht="30" x14ac:dyDescent="0.25">
      <c r="A378" s="15" t="s">
        <v>582</v>
      </c>
      <c r="B378" s="16" t="s">
        <v>580</v>
      </c>
      <c r="C378" s="89">
        <v>1</v>
      </c>
      <c r="D378" s="16" t="s">
        <v>575</v>
      </c>
      <c r="E378" s="16" t="s">
        <v>576</v>
      </c>
      <c r="F378" s="79"/>
      <c r="G378" s="79"/>
      <c r="H378" s="79"/>
      <c r="I378" s="79"/>
      <c r="J378" s="79"/>
      <c r="K378" s="79"/>
      <c r="L378" s="16" t="s">
        <v>300</v>
      </c>
      <c r="M378" s="60"/>
      <c r="N378" s="16" t="s">
        <v>583</v>
      </c>
      <c r="O378" s="16"/>
      <c r="P378" s="16"/>
      <c r="Q378" s="15">
        <v>1</v>
      </c>
      <c r="R378" s="15">
        <v>1</v>
      </c>
      <c r="S378" s="96">
        <v>323</v>
      </c>
      <c r="T378" s="95">
        <f t="shared" si="9"/>
        <v>306.85000000000002</v>
      </c>
      <c r="U378" s="14">
        <v>0.05</v>
      </c>
      <c r="V378" s="21" t="s">
        <v>436</v>
      </c>
      <c r="W378" s="13"/>
      <c r="X378" s="8"/>
      <c r="Y378" s="20"/>
      <c r="Z378" s="20"/>
      <c r="AA378" s="34" t="s">
        <v>584</v>
      </c>
      <c r="AB378" s="35">
        <v>0.5</v>
      </c>
      <c r="AC378" s="34"/>
      <c r="AD378" s="2"/>
      <c r="AE378" s="6" t="s">
        <v>452</v>
      </c>
      <c r="AF378" s="137"/>
      <c r="AG378" s="137"/>
      <c r="AH378" s="137"/>
      <c r="AI378" s="137"/>
      <c r="AJ378" s="137"/>
    </row>
    <row r="379" spans="1:36" ht="30" x14ac:dyDescent="0.25">
      <c r="A379" s="15" t="s">
        <v>582</v>
      </c>
      <c r="B379" s="16" t="s">
        <v>580</v>
      </c>
      <c r="C379" s="89">
        <v>1</v>
      </c>
      <c r="D379" s="16" t="s">
        <v>575</v>
      </c>
      <c r="E379" s="16" t="s">
        <v>576</v>
      </c>
      <c r="F379" s="79"/>
      <c r="G379" s="79"/>
      <c r="H379" s="79"/>
      <c r="I379" s="79"/>
      <c r="J379" s="79"/>
      <c r="K379" s="79"/>
      <c r="L379" s="16" t="s">
        <v>300</v>
      </c>
      <c r="M379" s="60"/>
      <c r="N379" s="16" t="s">
        <v>583</v>
      </c>
      <c r="O379" s="16"/>
      <c r="P379" s="16"/>
      <c r="Q379" s="15">
        <v>1</v>
      </c>
      <c r="R379" s="15">
        <v>1</v>
      </c>
      <c r="S379" s="96">
        <v>323</v>
      </c>
      <c r="T379" s="95">
        <f t="shared" si="9"/>
        <v>306.85000000000002</v>
      </c>
      <c r="U379" s="14">
        <v>0.05</v>
      </c>
      <c r="V379" s="21" t="s">
        <v>436</v>
      </c>
      <c r="W379" s="13"/>
      <c r="X379" s="8"/>
      <c r="Y379" s="20"/>
      <c r="Z379" s="20"/>
      <c r="AA379" s="34" t="s">
        <v>585</v>
      </c>
      <c r="AB379" s="35">
        <v>0.5</v>
      </c>
      <c r="AC379" s="34"/>
      <c r="AD379" s="2"/>
      <c r="AE379" s="6" t="s">
        <v>452</v>
      </c>
      <c r="AF379" s="137"/>
      <c r="AG379" s="137"/>
      <c r="AH379" s="137"/>
      <c r="AI379" s="137"/>
      <c r="AJ379" s="137"/>
    </row>
    <row r="380" spans="1:36" ht="30" x14ac:dyDescent="0.25">
      <c r="A380" s="15" t="s">
        <v>582</v>
      </c>
      <c r="B380" s="16" t="s">
        <v>581</v>
      </c>
      <c r="C380" s="89">
        <v>1</v>
      </c>
      <c r="D380" s="16" t="s">
        <v>575</v>
      </c>
      <c r="E380" s="16" t="s">
        <v>576</v>
      </c>
      <c r="F380" s="79"/>
      <c r="G380" s="79"/>
      <c r="H380" s="79"/>
      <c r="I380" s="79"/>
      <c r="J380" s="79"/>
      <c r="K380" s="79"/>
      <c r="L380" s="16" t="s">
        <v>300</v>
      </c>
      <c r="M380" s="60"/>
      <c r="N380" s="16" t="s">
        <v>583</v>
      </c>
      <c r="O380" s="16"/>
      <c r="P380" s="16"/>
      <c r="Q380" s="15">
        <v>1</v>
      </c>
      <c r="R380" s="15">
        <v>1</v>
      </c>
      <c r="S380" s="96">
        <v>323</v>
      </c>
      <c r="T380" s="95">
        <f t="shared" si="9"/>
        <v>306.85000000000002</v>
      </c>
      <c r="U380" s="14">
        <v>0.05</v>
      </c>
      <c r="V380" s="21" t="s">
        <v>436</v>
      </c>
      <c r="W380" s="13"/>
      <c r="X380" s="8"/>
      <c r="Y380" s="20"/>
      <c r="Z380" s="20"/>
      <c r="AA380" s="34" t="s">
        <v>584</v>
      </c>
      <c r="AB380" s="35">
        <v>0.5</v>
      </c>
      <c r="AC380" s="34"/>
      <c r="AD380" s="2"/>
      <c r="AE380" s="6" t="s">
        <v>452</v>
      </c>
      <c r="AF380" s="137"/>
      <c r="AG380" s="137"/>
      <c r="AH380" s="137"/>
      <c r="AI380" s="137"/>
      <c r="AJ380" s="137"/>
    </row>
    <row r="381" spans="1:36" ht="30" x14ac:dyDescent="0.25">
      <c r="A381" s="15" t="s">
        <v>582</v>
      </c>
      <c r="B381" s="16" t="s">
        <v>581</v>
      </c>
      <c r="C381" s="89">
        <v>1</v>
      </c>
      <c r="D381" s="16" t="s">
        <v>575</v>
      </c>
      <c r="E381" s="16" t="s">
        <v>576</v>
      </c>
      <c r="F381" s="79"/>
      <c r="G381" s="79"/>
      <c r="H381" s="79"/>
      <c r="I381" s="79"/>
      <c r="J381" s="79"/>
      <c r="K381" s="79"/>
      <c r="L381" s="16" t="s">
        <v>300</v>
      </c>
      <c r="M381" s="60"/>
      <c r="N381" s="16" t="s">
        <v>583</v>
      </c>
      <c r="O381" s="16"/>
      <c r="P381" s="16"/>
      <c r="Q381" s="15">
        <v>1</v>
      </c>
      <c r="R381" s="15">
        <v>1</v>
      </c>
      <c r="S381" s="96">
        <v>323</v>
      </c>
      <c r="T381" s="95">
        <f t="shared" si="9"/>
        <v>306.85000000000002</v>
      </c>
      <c r="U381" s="14">
        <v>0.05</v>
      </c>
      <c r="V381" s="21" t="s">
        <v>436</v>
      </c>
      <c r="W381" s="13"/>
      <c r="X381" s="8"/>
      <c r="Y381" s="20"/>
      <c r="Z381" s="20"/>
      <c r="AA381" s="34" t="s">
        <v>585</v>
      </c>
      <c r="AB381" s="35">
        <v>0.5</v>
      </c>
      <c r="AC381" s="34"/>
      <c r="AD381" s="2"/>
      <c r="AE381" s="6" t="s">
        <v>452</v>
      </c>
      <c r="AF381" s="137"/>
      <c r="AG381" s="137"/>
      <c r="AH381" s="137"/>
      <c r="AI381" s="137"/>
      <c r="AJ381" s="137"/>
    </row>
    <row r="382" spans="1:36" ht="45" x14ac:dyDescent="0.25">
      <c r="A382" s="15">
        <v>127</v>
      </c>
      <c r="B382" s="16" t="s">
        <v>651</v>
      </c>
      <c r="C382" s="89">
        <f>VLOOKUP(A382,[1]Sheet1!$A$2:$O$343,15,FALSE)</f>
        <v>1</v>
      </c>
      <c r="D382" s="16" t="s">
        <v>146</v>
      </c>
      <c r="E382" s="16" t="s">
        <v>392</v>
      </c>
      <c r="F382" s="80"/>
      <c r="G382" s="80"/>
      <c r="H382" s="80"/>
      <c r="I382" s="81"/>
      <c r="J382" s="80"/>
      <c r="K382" s="80"/>
      <c r="L382" s="16" t="s">
        <v>300</v>
      </c>
      <c r="M382" s="17">
        <v>1710</v>
      </c>
      <c r="N382" s="40"/>
      <c r="O382" s="40"/>
      <c r="P382" s="40"/>
      <c r="Q382" s="40"/>
      <c r="R382" s="53"/>
      <c r="S382" s="53"/>
      <c r="T382" s="40"/>
      <c r="W382" s="13"/>
      <c r="X382" s="8"/>
      <c r="Y382" s="20"/>
      <c r="Z382" s="20"/>
      <c r="AA382" s="34" t="s">
        <v>653</v>
      </c>
      <c r="AB382" s="35">
        <v>0.5</v>
      </c>
      <c r="AC382" s="34"/>
      <c r="AD382" s="2"/>
      <c r="AE382" s="6"/>
      <c r="AF382" s="137"/>
      <c r="AG382" s="137"/>
      <c r="AH382" s="137"/>
      <c r="AI382" s="137"/>
      <c r="AJ382" s="137"/>
    </row>
    <row r="383" spans="1:36" x14ac:dyDescent="0.25">
      <c r="A383" s="15" t="s">
        <v>582</v>
      </c>
      <c r="B383" s="2" t="s">
        <v>657</v>
      </c>
      <c r="C383" s="18">
        <v>1</v>
      </c>
      <c r="D383" s="2" t="s">
        <v>659</v>
      </c>
      <c r="E383" s="2"/>
      <c r="F383" s="80"/>
      <c r="G383" s="80"/>
      <c r="H383" s="80"/>
      <c r="I383" s="81"/>
      <c r="J383" s="80"/>
      <c r="K383" s="80"/>
      <c r="L383" s="2"/>
      <c r="M383" s="18"/>
      <c r="N383" s="2"/>
      <c r="O383" s="2"/>
      <c r="P383" s="2"/>
      <c r="Q383" s="2"/>
      <c r="R383" s="11"/>
      <c r="S383" s="11"/>
      <c r="W383" s="13"/>
      <c r="X383" s="8"/>
      <c r="Y383" s="20"/>
      <c r="Z383" s="20"/>
      <c r="AA383" s="2"/>
      <c r="AB383" s="2"/>
      <c r="AC383" s="2"/>
      <c r="AD383" s="2"/>
      <c r="AE383" s="6"/>
      <c r="AF383" s="137"/>
      <c r="AG383" s="137"/>
      <c r="AH383" s="137"/>
      <c r="AI383" s="137"/>
      <c r="AJ383" s="137"/>
    </row>
    <row r="384" spans="1:36" x14ac:dyDescent="0.25">
      <c r="A384" s="15" t="s">
        <v>582</v>
      </c>
      <c r="B384" s="2" t="s">
        <v>658</v>
      </c>
      <c r="C384" s="18">
        <v>1</v>
      </c>
      <c r="D384" s="2" t="s">
        <v>660</v>
      </c>
      <c r="E384" s="2"/>
      <c r="F384" s="80"/>
      <c r="G384" s="80"/>
      <c r="H384" s="80"/>
      <c r="I384" s="81"/>
      <c r="J384" s="80"/>
      <c r="K384" s="80"/>
      <c r="L384" s="2"/>
      <c r="M384" s="18"/>
      <c r="N384" s="2"/>
      <c r="O384" s="2"/>
      <c r="P384" s="2"/>
      <c r="Q384" s="2"/>
      <c r="R384" s="11"/>
      <c r="S384" s="11"/>
      <c r="W384" s="13"/>
      <c r="X384" s="8"/>
      <c r="Y384" s="20"/>
      <c r="Z384" s="20"/>
      <c r="AA384" s="2"/>
      <c r="AB384" s="2"/>
      <c r="AC384" s="2"/>
      <c r="AD384" s="2"/>
      <c r="AE384" s="6"/>
      <c r="AF384" s="137"/>
      <c r="AG384" s="137"/>
      <c r="AH384" s="137"/>
      <c r="AI384" s="137"/>
      <c r="AJ384" s="137"/>
    </row>
    <row r="385" spans="1:36" x14ac:dyDescent="0.25">
      <c r="A385" s="2"/>
      <c r="B385" s="2"/>
      <c r="C385" s="18"/>
      <c r="D385" s="2"/>
      <c r="E385" s="2"/>
      <c r="F385" s="80"/>
      <c r="G385" s="80"/>
      <c r="H385" s="80"/>
      <c r="I385" s="81"/>
      <c r="J385" s="80"/>
      <c r="K385" s="80"/>
      <c r="L385" s="2"/>
      <c r="M385" s="18"/>
      <c r="N385" s="2"/>
      <c r="O385" s="2"/>
      <c r="P385" s="2"/>
      <c r="Q385" s="2"/>
      <c r="R385" s="11"/>
      <c r="S385" s="11"/>
      <c r="W385" s="13"/>
      <c r="X385" s="8"/>
      <c r="Y385" s="20"/>
      <c r="Z385" s="20"/>
      <c r="AA385" s="2"/>
      <c r="AB385" s="2"/>
      <c r="AC385" s="2"/>
      <c r="AD385" s="2"/>
      <c r="AE385" s="6"/>
      <c r="AF385" s="137"/>
      <c r="AG385" s="137"/>
      <c r="AH385" s="137"/>
      <c r="AI385" s="137"/>
      <c r="AJ385" s="137"/>
    </row>
    <row r="386" spans="1:36" x14ac:dyDescent="0.25">
      <c r="A386" s="2"/>
      <c r="B386" s="2"/>
      <c r="C386" s="18"/>
      <c r="D386" s="2"/>
      <c r="E386" s="2"/>
      <c r="F386" s="80"/>
      <c r="G386" s="80"/>
      <c r="H386" s="80"/>
      <c r="I386" s="81"/>
      <c r="J386" s="80"/>
      <c r="K386" s="80"/>
      <c r="L386" s="2"/>
      <c r="M386" s="18"/>
      <c r="N386" s="2"/>
      <c r="O386" s="2"/>
      <c r="P386" s="2"/>
      <c r="Q386" s="2"/>
      <c r="R386" s="11"/>
      <c r="S386" s="11"/>
      <c r="W386" s="13"/>
      <c r="X386" s="8"/>
      <c r="Y386" s="20"/>
      <c r="Z386" s="20"/>
      <c r="AA386" s="2"/>
      <c r="AB386" s="2"/>
      <c r="AC386" s="2"/>
      <c r="AD386" s="2"/>
      <c r="AE386" s="6"/>
      <c r="AF386" s="137"/>
      <c r="AG386" s="137"/>
      <c r="AH386" s="137"/>
      <c r="AI386" s="137"/>
      <c r="AJ386" s="137"/>
    </row>
    <row r="387" spans="1:36" x14ac:dyDescent="0.25">
      <c r="A387" s="2"/>
      <c r="B387" s="2"/>
      <c r="C387" s="18"/>
      <c r="D387" s="2"/>
      <c r="E387" s="2"/>
      <c r="F387" s="80"/>
      <c r="G387" s="80"/>
      <c r="H387" s="80"/>
      <c r="I387" s="81"/>
      <c r="J387" s="80"/>
      <c r="K387" s="80"/>
      <c r="L387" s="2"/>
      <c r="M387" s="18"/>
      <c r="N387" s="2"/>
      <c r="O387" s="2"/>
      <c r="P387" s="2"/>
      <c r="Q387" s="2"/>
      <c r="R387" s="11"/>
      <c r="S387" s="11"/>
      <c r="W387" s="13"/>
      <c r="X387" s="8"/>
      <c r="Y387" s="20"/>
      <c r="Z387" s="20"/>
      <c r="AA387" s="2"/>
      <c r="AB387" s="2"/>
      <c r="AC387" s="2"/>
      <c r="AD387" s="2"/>
      <c r="AE387" s="6"/>
      <c r="AF387" s="137"/>
      <c r="AG387" s="137"/>
      <c r="AH387" s="137"/>
      <c r="AI387" s="137"/>
      <c r="AJ387" s="137"/>
    </row>
    <row r="388" spans="1:36" x14ac:dyDescent="0.25">
      <c r="A388" s="2"/>
      <c r="B388" s="2"/>
      <c r="C388" s="18"/>
      <c r="D388" s="2"/>
      <c r="E388" s="2"/>
      <c r="F388" s="80"/>
      <c r="G388" s="80"/>
      <c r="H388" s="80"/>
      <c r="I388" s="81"/>
      <c r="J388" s="80"/>
      <c r="K388" s="80"/>
      <c r="L388" s="2"/>
      <c r="M388" s="18"/>
      <c r="N388" s="2"/>
      <c r="O388" s="2"/>
      <c r="P388" s="2"/>
      <c r="Q388" s="2"/>
      <c r="R388" s="11"/>
      <c r="S388" s="11"/>
      <c r="W388" s="13"/>
      <c r="X388" s="8"/>
      <c r="Y388" s="20"/>
      <c r="Z388" s="20"/>
      <c r="AA388" s="2"/>
      <c r="AB388" s="2"/>
      <c r="AC388" s="2"/>
      <c r="AD388" s="2"/>
      <c r="AE388" s="6"/>
      <c r="AF388" s="137"/>
      <c r="AG388" s="137"/>
      <c r="AH388" s="137"/>
      <c r="AI388" s="137"/>
      <c r="AJ388" s="137"/>
    </row>
    <row r="389" spans="1:36" x14ac:dyDescent="0.25">
      <c r="A389" s="2"/>
      <c r="B389" s="2"/>
      <c r="C389" s="18"/>
      <c r="D389" s="2"/>
      <c r="E389" s="2"/>
      <c r="F389" s="80"/>
      <c r="G389" s="80"/>
      <c r="H389" s="80"/>
      <c r="I389" s="81"/>
      <c r="J389" s="80"/>
      <c r="K389" s="80"/>
      <c r="L389" s="2"/>
      <c r="M389" s="18"/>
      <c r="N389" s="2"/>
      <c r="O389" s="2"/>
      <c r="P389" s="2"/>
      <c r="Q389" s="2"/>
      <c r="R389" s="11"/>
      <c r="S389" s="11"/>
      <c r="W389" s="13"/>
      <c r="X389" s="8"/>
      <c r="Y389" s="20"/>
      <c r="Z389" s="20"/>
      <c r="AA389" s="2"/>
      <c r="AB389" s="2"/>
      <c r="AC389" s="2"/>
      <c r="AD389" s="2"/>
      <c r="AE389" s="6"/>
      <c r="AF389" s="137"/>
      <c r="AG389" s="137"/>
      <c r="AH389" s="137"/>
      <c r="AI389" s="137"/>
      <c r="AJ389" s="137"/>
    </row>
    <row r="390" spans="1:36" x14ac:dyDescent="0.25">
      <c r="A390" s="2"/>
      <c r="B390" s="2"/>
      <c r="C390" s="18"/>
      <c r="D390" s="2"/>
      <c r="E390" s="2"/>
      <c r="F390" s="80"/>
      <c r="G390" s="80"/>
      <c r="H390" s="80"/>
      <c r="I390" s="81"/>
      <c r="J390" s="80"/>
      <c r="K390" s="80"/>
      <c r="L390" s="2"/>
      <c r="M390" s="18"/>
      <c r="N390" s="2"/>
      <c r="O390" s="2"/>
      <c r="P390" s="2"/>
      <c r="Q390" s="2"/>
      <c r="R390" s="11"/>
      <c r="S390" s="11"/>
      <c r="W390" s="13"/>
      <c r="X390" s="8"/>
      <c r="Y390" s="20"/>
      <c r="Z390" s="20"/>
      <c r="AA390" s="2"/>
      <c r="AB390" s="2"/>
      <c r="AC390" s="2"/>
      <c r="AD390" s="2"/>
      <c r="AE390" s="6"/>
      <c r="AF390" s="137"/>
      <c r="AG390" s="137"/>
      <c r="AH390" s="137"/>
      <c r="AI390" s="137"/>
      <c r="AJ390" s="137"/>
    </row>
    <row r="391" spans="1:36" x14ac:dyDescent="0.25">
      <c r="A391" s="2"/>
      <c r="B391" s="2"/>
      <c r="C391" s="18"/>
      <c r="D391" s="2"/>
      <c r="E391" s="2"/>
      <c r="F391" s="80"/>
      <c r="G391" s="80"/>
      <c r="H391" s="80"/>
      <c r="I391" s="81"/>
      <c r="J391" s="80"/>
      <c r="K391" s="80"/>
      <c r="L391" s="2"/>
      <c r="M391" s="18"/>
      <c r="N391" s="2"/>
      <c r="O391" s="2"/>
      <c r="P391" s="2"/>
      <c r="Q391" s="2"/>
      <c r="R391" s="11"/>
      <c r="S391" s="11"/>
      <c r="W391" s="13"/>
      <c r="X391" s="8"/>
      <c r="Y391" s="20"/>
      <c r="Z391" s="20"/>
      <c r="AA391" s="2"/>
      <c r="AB391" s="2"/>
      <c r="AC391" s="2"/>
      <c r="AD391" s="2"/>
      <c r="AE391" s="6"/>
      <c r="AF391" s="137"/>
      <c r="AG391" s="137"/>
      <c r="AH391" s="137"/>
      <c r="AI391" s="137"/>
      <c r="AJ391" s="137"/>
    </row>
    <row r="392" spans="1:36" x14ac:dyDescent="0.25">
      <c r="A392" s="2"/>
      <c r="B392" s="2"/>
      <c r="C392" s="18"/>
      <c r="D392" s="2"/>
      <c r="E392" s="2"/>
      <c r="F392" s="80"/>
      <c r="G392" s="80"/>
      <c r="H392" s="80"/>
      <c r="I392" s="81"/>
      <c r="J392" s="80"/>
      <c r="K392" s="80"/>
      <c r="L392" s="2"/>
      <c r="M392" s="18"/>
      <c r="N392" s="2"/>
      <c r="O392" s="2"/>
      <c r="P392" s="2"/>
      <c r="Q392" s="2"/>
      <c r="R392" s="11"/>
      <c r="S392" s="11"/>
      <c r="W392" s="13"/>
      <c r="X392" s="8"/>
      <c r="Y392" s="20"/>
      <c r="Z392" s="20"/>
      <c r="AA392" s="2"/>
      <c r="AB392" s="2"/>
      <c r="AC392" s="2"/>
      <c r="AD392" s="2"/>
      <c r="AE392" s="6"/>
      <c r="AF392" s="137"/>
      <c r="AG392" s="137"/>
      <c r="AH392" s="137"/>
      <c r="AI392" s="137"/>
      <c r="AJ392" s="137"/>
    </row>
    <row r="393" spans="1:36" x14ac:dyDescent="0.25">
      <c r="A393" s="2"/>
      <c r="B393" s="2"/>
      <c r="C393" s="18"/>
      <c r="D393" s="2"/>
      <c r="E393" s="2"/>
      <c r="F393" s="80"/>
      <c r="G393" s="80"/>
      <c r="H393" s="80"/>
      <c r="I393" s="81"/>
      <c r="J393" s="80"/>
      <c r="K393" s="80"/>
      <c r="L393" s="2"/>
      <c r="M393" s="18"/>
      <c r="N393" s="2"/>
      <c r="O393" s="2"/>
      <c r="P393" s="2"/>
      <c r="Q393" s="2"/>
      <c r="R393" s="11"/>
      <c r="S393" s="11"/>
      <c r="W393" s="13"/>
      <c r="X393" s="8"/>
      <c r="Y393" s="20"/>
      <c r="Z393" s="20"/>
      <c r="AA393" s="2"/>
      <c r="AB393" s="2"/>
      <c r="AC393" s="2"/>
      <c r="AD393" s="2"/>
      <c r="AE393" s="6"/>
      <c r="AF393" s="137"/>
      <c r="AG393" s="137"/>
      <c r="AH393" s="137"/>
      <c r="AI393" s="137"/>
      <c r="AJ393" s="137"/>
    </row>
    <row r="394" spans="1:36" x14ac:dyDescent="0.25">
      <c r="A394" s="2"/>
      <c r="B394" s="2"/>
      <c r="C394" s="18"/>
      <c r="D394" s="2"/>
      <c r="E394" s="2"/>
      <c r="F394" s="80"/>
      <c r="G394" s="80"/>
      <c r="H394" s="80"/>
      <c r="I394" s="81"/>
      <c r="J394" s="80"/>
      <c r="K394" s="80"/>
      <c r="L394" s="2"/>
      <c r="M394" s="18"/>
      <c r="N394" s="2"/>
      <c r="O394" s="2"/>
      <c r="P394" s="2"/>
      <c r="Q394" s="2"/>
      <c r="R394" s="11"/>
      <c r="S394" s="11"/>
      <c r="W394" s="13"/>
      <c r="X394" s="8"/>
      <c r="Y394" s="20"/>
      <c r="Z394" s="20"/>
      <c r="AA394" s="2"/>
      <c r="AB394" s="2"/>
      <c r="AC394" s="2"/>
      <c r="AD394" s="2"/>
      <c r="AE394" s="6"/>
      <c r="AF394" s="137"/>
      <c r="AG394" s="137"/>
      <c r="AH394" s="137"/>
      <c r="AI394" s="137"/>
      <c r="AJ394" s="137"/>
    </row>
    <row r="395" spans="1:36" x14ac:dyDescent="0.25">
      <c r="A395" s="2"/>
      <c r="B395" s="2"/>
      <c r="C395" s="18"/>
      <c r="D395" s="2"/>
      <c r="E395" s="2"/>
      <c r="F395" s="80"/>
      <c r="G395" s="80"/>
      <c r="H395" s="80"/>
      <c r="I395" s="81"/>
      <c r="J395" s="80"/>
      <c r="K395" s="80"/>
      <c r="L395" s="2"/>
      <c r="M395" s="18"/>
      <c r="N395" s="2"/>
      <c r="O395" s="2"/>
      <c r="P395" s="2"/>
      <c r="Q395" s="2"/>
      <c r="R395" s="11"/>
      <c r="S395" s="11"/>
      <c r="W395" s="13"/>
      <c r="X395" s="8"/>
      <c r="Y395" s="20"/>
      <c r="Z395" s="20"/>
      <c r="AA395" s="2"/>
      <c r="AB395" s="2"/>
      <c r="AC395" s="2"/>
      <c r="AD395" s="2"/>
      <c r="AE395" s="6"/>
      <c r="AF395" s="137"/>
      <c r="AG395" s="137"/>
      <c r="AH395" s="137"/>
      <c r="AI395" s="137"/>
      <c r="AJ395" s="137"/>
    </row>
    <row r="396" spans="1:36" x14ac:dyDescent="0.25">
      <c r="A396" s="2"/>
      <c r="B396" s="2"/>
      <c r="C396" s="18"/>
      <c r="D396" s="2"/>
      <c r="E396" s="2"/>
      <c r="F396" s="80"/>
      <c r="G396" s="80"/>
      <c r="H396" s="80"/>
      <c r="I396" s="81"/>
      <c r="J396" s="80"/>
      <c r="K396" s="80"/>
      <c r="L396" s="2"/>
      <c r="M396" s="18"/>
      <c r="N396" s="2"/>
      <c r="O396" s="2"/>
      <c r="P396" s="2"/>
      <c r="Q396" s="2"/>
      <c r="R396" s="11"/>
      <c r="S396" s="11"/>
      <c r="W396" s="13"/>
      <c r="X396" s="8"/>
      <c r="Y396" s="20"/>
      <c r="Z396" s="20"/>
      <c r="AA396" s="2"/>
      <c r="AB396" s="2"/>
      <c r="AC396" s="2"/>
      <c r="AD396" s="2"/>
      <c r="AE396" s="6"/>
      <c r="AF396" s="137"/>
      <c r="AG396" s="137"/>
      <c r="AH396" s="137"/>
      <c r="AI396" s="137"/>
      <c r="AJ396" s="137"/>
    </row>
    <row r="397" spans="1:36" x14ac:dyDescent="0.25">
      <c r="A397" s="2"/>
      <c r="B397" s="2"/>
      <c r="C397" s="18"/>
      <c r="D397" s="2"/>
      <c r="E397" s="2"/>
      <c r="F397" s="80"/>
      <c r="G397" s="80"/>
      <c r="H397" s="80"/>
      <c r="I397" s="81"/>
      <c r="J397" s="80"/>
      <c r="K397" s="80"/>
      <c r="L397" s="2"/>
      <c r="M397" s="18"/>
      <c r="N397" s="2"/>
      <c r="O397" s="2"/>
      <c r="P397" s="2"/>
      <c r="Q397" s="2"/>
      <c r="R397" s="11"/>
      <c r="S397" s="11"/>
      <c r="W397" s="13"/>
      <c r="X397" s="8"/>
      <c r="Y397" s="20"/>
      <c r="Z397" s="20"/>
      <c r="AA397" s="2"/>
      <c r="AB397" s="2"/>
      <c r="AC397" s="2"/>
      <c r="AD397" s="2"/>
      <c r="AE397" s="6"/>
      <c r="AF397" s="137"/>
      <c r="AG397" s="137"/>
      <c r="AH397" s="137"/>
      <c r="AI397" s="137"/>
      <c r="AJ397" s="137"/>
    </row>
    <row r="398" spans="1:36" x14ac:dyDescent="0.25">
      <c r="A398" s="2"/>
      <c r="B398" s="2"/>
      <c r="C398" s="18"/>
      <c r="D398" s="2"/>
      <c r="E398" s="2"/>
      <c r="F398" s="80"/>
      <c r="G398" s="80"/>
      <c r="H398" s="80"/>
      <c r="I398" s="81"/>
      <c r="J398" s="80"/>
      <c r="K398" s="80"/>
      <c r="L398" s="2"/>
      <c r="M398" s="18"/>
      <c r="N398" s="2"/>
      <c r="O398" s="2"/>
      <c r="P398" s="2"/>
      <c r="Q398" s="2"/>
      <c r="R398" s="11"/>
      <c r="S398" s="11"/>
      <c r="W398" s="13"/>
      <c r="X398" s="8"/>
      <c r="Y398" s="20"/>
      <c r="Z398" s="20"/>
      <c r="AA398" s="2"/>
      <c r="AB398" s="2"/>
      <c r="AC398" s="2"/>
      <c r="AD398" s="2"/>
      <c r="AE398" s="6"/>
      <c r="AF398" s="137"/>
      <c r="AG398" s="137"/>
      <c r="AH398" s="137"/>
      <c r="AI398" s="137"/>
      <c r="AJ398" s="137"/>
    </row>
    <row r="399" spans="1:36" x14ac:dyDescent="0.25">
      <c r="A399" s="2"/>
      <c r="B399" s="2"/>
      <c r="C399" s="18"/>
      <c r="D399" s="2"/>
      <c r="E399" s="2"/>
      <c r="F399" s="80"/>
      <c r="G399" s="80"/>
      <c r="H399" s="80"/>
      <c r="I399" s="81"/>
      <c r="J399" s="80"/>
      <c r="K399" s="80"/>
      <c r="L399" s="2"/>
      <c r="M399" s="18"/>
      <c r="N399" s="2"/>
      <c r="O399" s="2"/>
      <c r="P399" s="2"/>
      <c r="Q399" s="2"/>
      <c r="R399" s="11"/>
      <c r="S399" s="11"/>
      <c r="W399" s="13"/>
      <c r="X399" s="8"/>
      <c r="Y399" s="20"/>
      <c r="Z399" s="20"/>
      <c r="AA399" s="2"/>
      <c r="AB399" s="2"/>
      <c r="AC399" s="2"/>
      <c r="AD399" s="2"/>
      <c r="AE399" s="6"/>
      <c r="AF399" s="137"/>
      <c r="AG399" s="137"/>
      <c r="AH399" s="137"/>
      <c r="AI399" s="137"/>
      <c r="AJ399" s="137"/>
    </row>
    <row r="400" spans="1:36" x14ac:dyDescent="0.25">
      <c r="A400" s="2"/>
      <c r="B400" s="2"/>
      <c r="C400" s="18"/>
      <c r="D400" s="2"/>
      <c r="E400" s="2"/>
      <c r="F400" s="80"/>
      <c r="G400" s="80"/>
      <c r="H400" s="80"/>
      <c r="I400" s="81"/>
      <c r="J400" s="80"/>
      <c r="K400" s="80"/>
      <c r="L400" s="2"/>
      <c r="M400" s="18"/>
      <c r="N400" s="2"/>
      <c r="O400" s="2"/>
      <c r="P400" s="2"/>
      <c r="Q400" s="2"/>
      <c r="R400" s="11"/>
      <c r="S400" s="11"/>
      <c r="W400" s="13"/>
      <c r="X400" s="8"/>
      <c r="Y400" s="20"/>
      <c r="Z400" s="20"/>
      <c r="AA400" s="2"/>
      <c r="AB400" s="2"/>
      <c r="AC400" s="2"/>
      <c r="AD400" s="2"/>
      <c r="AE400" s="6"/>
      <c r="AF400" s="137"/>
      <c r="AG400" s="137"/>
      <c r="AH400" s="137"/>
      <c r="AI400" s="137"/>
      <c r="AJ400" s="137"/>
    </row>
    <row r="401" spans="1:36" x14ac:dyDescent="0.25">
      <c r="A401" s="2"/>
      <c r="B401" s="2"/>
      <c r="C401" s="18"/>
      <c r="D401" s="2"/>
      <c r="E401" s="2"/>
      <c r="F401" s="80"/>
      <c r="G401" s="80"/>
      <c r="H401" s="80"/>
      <c r="I401" s="81"/>
      <c r="J401" s="80"/>
      <c r="K401" s="80"/>
      <c r="L401" s="2"/>
      <c r="M401" s="18"/>
      <c r="N401" s="2"/>
      <c r="O401" s="2"/>
      <c r="P401" s="2"/>
      <c r="Q401" s="2"/>
      <c r="R401" s="11"/>
      <c r="S401" s="11"/>
      <c r="W401" s="13"/>
      <c r="X401" s="8"/>
      <c r="Y401" s="20"/>
      <c r="Z401" s="20"/>
      <c r="AA401" s="2"/>
      <c r="AB401" s="2"/>
      <c r="AC401" s="2"/>
      <c r="AD401" s="2"/>
      <c r="AE401" s="6"/>
      <c r="AF401" s="137"/>
      <c r="AG401" s="137"/>
      <c r="AH401" s="137"/>
      <c r="AI401" s="137"/>
      <c r="AJ401" s="137"/>
    </row>
    <row r="402" spans="1:36" x14ac:dyDescent="0.25">
      <c r="A402" s="2"/>
      <c r="B402" s="2"/>
      <c r="C402" s="18"/>
      <c r="D402" s="2"/>
      <c r="E402" s="2"/>
      <c r="F402" s="80"/>
      <c r="G402" s="80"/>
      <c r="H402" s="80"/>
      <c r="I402" s="81"/>
      <c r="J402" s="80"/>
      <c r="K402" s="80"/>
      <c r="L402" s="2"/>
      <c r="M402" s="18"/>
      <c r="N402" s="2"/>
      <c r="O402" s="2"/>
      <c r="P402" s="2"/>
      <c r="Q402" s="2"/>
      <c r="R402" s="11"/>
      <c r="S402" s="11"/>
      <c r="W402" s="13"/>
      <c r="X402" s="8"/>
      <c r="Y402" s="20"/>
      <c r="Z402" s="20"/>
      <c r="AA402" s="2"/>
      <c r="AB402" s="2"/>
      <c r="AC402" s="2"/>
      <c r="AD402" s="2"/>
      <c r="AE402" s="6"/>
      <c r="AF402" s="137"/>
      <c r="AG402" s="137"/>
      <c r="AH402" s="137"/>
      <c r="AI402" s="137"/>
      <c r="AJ402" s="137"/>
    </row>
    <row r="403" spans="1:36" x14ac:dyDescent="0.25">
      <c r="A403" s="2"/>
      <c r="B403" s="2"/>
      <c r="C403" s="18"/>
      <c r="D403" s="2"/>
      <c r="E403" s="2"/>
      <c r="F403" s="80"/>
      <c r="G403" s="80"/>
      <c r="H403" s="80"/>
      <c r="I403" s="81"/>
      <c r="J403" s="80"/>
      <c r="K403" s="80"/>
      <c r="L403" s="2"/>
      <c r="M403" s="18"/>
      <c r="N403" s="2"/>
      <c r="O403" s="2"/>
      <c r="P403" s="2"/>
      <c r="Q403" s="2"/>
      <c r="R403" s="11"/>
      <c r="S403" s="11"/>
      <c r="W403" s="13"/>
      <c r="X403" s="8"/>
      <c r="Y403" s="20"/>
      <c r="Z403" s="20"/>
      <c r="AA403" s="2"/>
      <c r="AB403" s="2"/>
      <c r="AC403" s="2"/>
      <c r="AD403" s="2"/>
      <c r="AE403" s="6"/>
      <c r="AF403" s="137"/>
      <c r="AG403" s="137"/>
      <c r="AH403" s="137"/>
      <c r="AI403" s="137"/>
      <c r="AJ403" s="137"/>
    </row>
    <row r="404" spans="1:36" x14ac:dyDescent="0.25">
      <c r="A404" s="2"/>
      <c r="B404" s="2"/>
      <c r="C404" s="18"/>
      <c r="D404" s="2"/>
      <c r="E404" s="2"/>
      <c r="F404" s="80"/>
      <c r="G404" s="80"/>
      <c r="H404" s="80"/>
      <c r="I404" s="81"/>
      <c r="J404" s="80"/>
      <c r="K404" s="80"/>
      <c r="L404" s="2"/>
      <c r="M404" s="18"/>
      <c r="N404" s="2"/>
      <c r="O404" s="2"/>
      <c r="P404" s="2"/>
      <c r="Q404" s="2"/>
      <c r="R404" s="11"/>
      <c r="S404" s="11"/>
      <c r="W404" s="13"/>
      <c r="X404" s="8"/>
      <c r="Y404" s="20"/>
      <c r="Z404" s="20"/>
      <c r="AA404" s="2"/>
      <c r="AB404" s="2"/>
      <c r="AC404" s="2"/>
      <c r="AD404" s="2"/>
      <c r="AE404" s="6"/>
      <c r="AF404" s="137"/>
      <c r="AG404" s="137"/>
      <c r="AH404" s="137"/>
      <c r="AI404" s="137"/>
      <c r="AJ404" s="137"/>
    </row>
    <row r="405" spans="1:36" x14ac:dyDescent="0.25">
      <c r="A405" s="2"/>
      <c r="B405" s="2"/>
      <c r="C405" s="18"/>
      <c r="D405" s="2"/>
      <c r="E405" s="2"/>
      <c r="F405" s="80"/>
      <c r="G405" s="80"/>
      <c r="H405" s="80"/>
      <c r="I405" s="81"/>
      <c r="J405" s="80"/>
      <c r="K405" s="80"/>
      <c r="L405" s="2"/>
      <c r="M405" s="18"/>
      <c r="N405" s="2"/>
      <c r="O405" s="2"/>
      <c r="P405" s="2"/>
      <c r="Q405" s="2"/>
      <c r="R405" s="11"/>
      <c r="S405" s="11"/>
      <c r="W405" s="13"/>
      <c r="X405" s="8"/>
      <c r="Y405" s="20"/>
      <c r="Z405" s="20"/>
      <c r="AA405" s="2"/>
      <c r="AB405" s="2"/>
      <c r="AC405" s="2"/>
      <c r="AD405" s="2"/>
      <c r="AE405" s="6"/>
      <c r="AF405" s="137"/>
      <c r="AG405" s="137"/>
      <c r="AH405" s="137"/>
      <c r="AI405" s="137"/>
      <c r="AJ405" s="137"/>
    </row>
    <row r="406" spans="1:36" x14ac:dyDescent="0.25">
      <c r="A406" s="2"/>
      <c r="B406" s="2"/>
      <c r="C406" s="18"/>
      <c r="D406" s="2"/>
      <c r="E406" s="2"/>
      <c r="F406" s="80"/>
      <c r="G406" s="80"/>
      <c r="H406" s="80"/>
      <c r="I406" s="81"/>
      <c r="J406" s="80"/>
      <c r="K406" s="80"/>
      <c r="L406" s="2"/>
      <c r="M406" s="18"/>
      <c r="N406" s="2"/>
      <c r="O406" s="2"/>
      <c r="P406" s="2"/>
      <c r="Q406" s="2"/>
      <c r="R406" s="11"/>
      <c r="S406" s="11"/>
      <c r="W406" s="13"/>
      <c r="X406" s="8"/>
      <c r="Y406" s="20"/>
      <c r="Z406" s="20"/>
      <c r="AA406" s="2"/>
      <c r="AB406" s="2"/>
      <c r="AC406" s="2"/>
      <c r="AD406" s="2"/>
      <c r="AE406" s="6"/>
      <c r="AF406" s="137"/>
      <c r="AG406" s="137"/>
      <c r="AH406" s="137"/>
      <c r="AI406" s="137"/>
      <c r="AJ406" s="137"/>
    </row>
    <row r="407" spans="1:36" x14ac:dyDescent="0.25">
      <c r="A407" s="2"/>
      <c r="B407" s="2"/>
      <c r="C407" s="18"/>
      <c r="D407" s="2"/>
      <c r="E407" s="2"/>
      <c r="F407" s="80"/>
      <c r="G407" s="80"/>
      <c r="H407" s="80"/>
      <c r="I407" s="81"/>
      <c r="J407" s="80"/>
      <c r="K407" s="80"/>
      <c r="L407" s="2"/>
      <c r="M407" s="18"/>
      <c r="N407" s="2"/>
      <c r="O407" s="2"/>
      <c r="P407" s="2"/>
      <c r="Q407" s="2"/>
      <c r="R407" s="11"/>
      <c r="S407" s="11"/>
      <c r="W407" s="13"/>
      <c r="X407" s="8"/>
      <c r="Y407" s="20"/>
      <c r="Z407" s="20"/>
      <c r="AA407" s="2"/>
      <c r="AB407" s="2"/>
      <c r="AC407" s="2"/>
      <c r="AD407" s="2"/>
      <c r="AE407" s="6"/>
      <c r="AF407" s="137"/>
      <c r="AG407" s="137"/>
      <c r="AH407" s="137"/>
      <c r="AI407" s="137"/>
      <c r="AJ407" s="137"/>
    </row>
    <row r="408" spans="1:36" x14ac:dyDescent="0.25">
      <c r="A408" s="2"/>
      <c r="B408" s="2"/>
      <c r="C408" s="18"/>
      <c r="D408" s="2"/>
      <c r="E408" s="2"/>
      <c r="F408" s="80"/>
      <c r="G408" s="80"/>
      <c r="H408" s="80"/>
      <c r="I408" s="81"/>
      <c r="J408" s="80"/>
      <c r="K408" s="80"/>
      <c r="L408" s="2"/>
      <c r="M408" s="18"/>
      <c r="N408" s="2"/>
      <c r="O408" s="2"/>
      <c r="P408" s="2"/>
      <c r="Q408" s="2"/>
      <c r="R408" s="11"/>
      <c r="S408" s="11"/>
      <c r="W408" s="13"/>
      <c r="X408" s="8"/>
      <c r="Y408" s="20"/>
      <c r="Z408" s="20"/>
      <c r="AA408" s="2"/>
      <c r="AB408" s="2"/>
      <c r="AC408" s="2"/>
      <c r="AD408" s="2"/>
      <c r="AE408" s="6"/>
      <c r="AF408" s="137"/>
      <c r="AG408" s="137"/>
      <c r="AH408" s="137"/>
      <c r="AI408" s="137"/>
      <c r="AJ408" s="137"/>
    </row>
    <row r="409" spans="1:36" x14ac:dyDescent="0.25">
      <c r="A409" s="2"/>
      <c r="B409" s="2"/>
      <c r="C409" s="18"/>
      <c r="D409" s="2"/>
      <c r="E409" s="2"/>
      <c r="F409" s="80"/>
      <c r="G409" s="80"/>
      <c r="H409" s="80"/>
      <c r="I409" s="81"/>
      <c r="J409" s="80"/>
      <c r="K409" s="80"/>
      <c r="L409" s="2"/>
      <c r="M409" s="18"/>
      <c r="N409" s="2"/>
      <c r="O409" s="2"/>
      <c r="P409" s="2"/>
      <c r="Q409" s="2"/>
      <c r="R409" s="11"/>
      <c r="S409" s="11"/>
      <c r="W409" s="13"/>
      <c r="X409" s="8"/>
      <c r="Y409" s="20"/>
      <c r="Z409" s="20"/>
      <c r="AA409" s="2"/>
      <c r="AB409" s="2"/>
      <c r="AC409" s="2"/>
      <c r="AD409" s="2"/>
      <c r="AE409" s="6"/>
      <c r="AF409" s="137"/>
      <c r="AG409" s="137"/>
      <c r="AH409" s="137"/>
      <c r="AI409" s="137"/>
      <c r="AJ409" s="137"/>
    </row>
    <row r="410" spans="1:36" x14ac:dyDescent="0.25">
      <c r="A410" s="2"/>
      <c r="B410" s="2"/>
      <c r="C410" s="18"/>
      <c r="D410" s="2"/>
      <c r="E410" s="2"/>
      <c r="F410" s="80"/>
      <c r="G410" s="80"/>
      <c r="H410" s="80"/>
      <c r="I410" s="81"/>
      <c r="J410" s="80"/>
      <c r="K410" s="80"/>
      <c r="L410" s="2"/>
      <c r="M410" s="18"/>
      <c r="N410" s="2"/>
      <c r="O410" s="2"/>
      <c r="P410" s="2"/>
      <c r="Q410" s="2"/>
      <c r="R410" s="11"/>
      <c r="S410" s="11"/>
      <c r="W410" s="13"/>
      <c r="X410" s="8"/>
      <c r="Y410" s="20"/>
      <c r="Z410" s="20"/>
      <c r="AA410" s="2"/>
      <c r="AB410" s="2"/>
      <c r="AC410" s="2"/>
      <c r="AD410" s="2"/>
      <c r="AE410" s="6"/>
      <c r="AF410" s="137"/>
      <c r="AG410" s="137"/>
      <c r="AH410" s="137"/>
      <c r="AI410" s="137"/>
      <c r="AJ410" s="137"/>
    </row>
    <row r="411" spans="1:36" x14ac:dyDescent="0.25">
      <c r="A411" s="2"/>
      <c r="B411" s="2"/>
      <c r="C411" s="18"/>
      <c r="D411" s="2"/>
      <c r="E411" s="2"/>
      <c r="F411" s="80"/>
      <c r="G411" s="80"/>
      <c r="H411" s="80"/>
      <c r="I411" s="81"/>
      <c r="J411" s="80"/>
      <c r="K411" s="80"/>
      <c r="L411" s="2"/>
      <c r="M411" s="18"/>
      <c r="N411" s="2"/>
      <c r="O411" s="2"/>
      <c r="P411" s="2"/>
      <c r="Q411" s="2"/>
      <c r="R411" s="11"/>
      <c r="S411" s="11"/>
      <c r="W411" s="13"/>
      <c r="X411" s="8"/>
      <c r="Y411" s="20"/>
      <c r="Z411" s="20"/>
      <c r="AA411" s="2"/>
      <c r="AB411" s="2"/>
      <c r="AC411" s="2"/>
      <c r="AD411" s="2"/>
      <c r="AE411" s="6"/>
      <c r="AF411" s="137"/>
      <c r="AG411" s="137"/>
      <c r="AH411" s="137"/>
      <c r="AI411" s="137"/>
      <c r="AJ411" s="137"/>
    </row>
    <row r="412" spans="1:36" x14ac:dyDescent="0.25">
      <c r="A412" s="2"/>
      <c r="B412" s="2"/>
      <c r="C412" s="18"/>
      <c r="D412" s="2"/>
      <c r="E412" s="2"/>
      <c r="F412" s="80"/>
      <c r="G412" s="80"/>
      <c r="H412" s="80"/>
      <c r="I412" s="81"/>
      <c r="J412" s="80"/>
      <c r="K412" s="80"/>
      <c r="L412" s="2"/>
      <c r="M412" s="18"/>
      <c r="N412" s="2"/>
      <c r="O412" s="2"/>
      <c r="P412" s="2"/>
      <c r="Q412" s="2"/>
      <c r="R412" s="11"/>
      <c r="S412" s="11"/>
      <c r="W412" s="13"/>
      <c r="X412" s="8"/>
      <c r="Y412" s="20"/>
      <c r="Z412" s="20"/>
      <c r="AA412" s="2"/>
      <c r="AB412" s="2"/>
      <c r="AC412" s="2"/>
      <c r="AD412" s="2"/>
      <c r="AE412" s="6"/>
      <c r="AF412" s="137"/>
      <c r="AG412" s="137"/>
      <c r="AH412" s="137"/>
      <c r="AI412" s="137"/>
      <c r="AJ412" s="137"/>
    </row>
    <row r="413" spans="1:36" x14ac:dyDescent="0.25">
      <c r="A413" s="2"/>
      <c r="B413" s="2"/>
      <c r="C413" s="18"/>
      <c r="D413" s="2"/>
      <c r="E413" s="2"/>
      <c r="F413" s="80"/>
      <c r="G413" s="80"/>
      <c r="H413" s="80"/>
      <c r="I413" s="81"/>
      <c r="J413" s="80"/>
      <c r="K413" s="80"/>
      <c r="L413" s="2"/>
      <c r="M413" s="18"/>
      <c r="N413" s="2"/>
      <c r="O413" s="2"/>
      <c r="P413" s="2"/>
      <c r="Q413" s="2"/>
      <c r="R413" s="11"/>
      <c r="S413" s="11"/>
      <c r="W413" s="13"/>
      <c r="X413" s="8"/>
      <c r="Y413" s="20"/>
      <c r="Z413" s="20"/>
      <c r="AA413" s="2"/>
      <c r="AB413" s="2"/>
      <c r="AC413" s="2"/>
      <c r="AD413" s="2"/>
      <c r="AE413" s="6"/>
      <c r="AF413" s="137"/>
      <c r="AG413" s="137"/>
      <c r="AH413" s="137"/>
      <c r="AI413" s="137"/>
      <c r="AJ413" s="137"/>
    </row>
    <row r="414" spans="1:36" x14ac:dyDescent="0.25">
      <c r="A414" s="2"/>
      <c r="B414" s="2"/>
      <c r="C414" s="18"/>
      <c r="D414" s="2"/>
      <c r="E414" s="2"/>
      <c r="F414" s="80"/>
      <c r="G414" s="80"/>
      <c r="H414" s="80"/>
      <c r="I414" s="81"/>
      <c r="J414" s="80"/>
      <c r="K414" s="80"/>
      <c r="L414" s="2"/>
      <c r="M414" s="18"/>
      <c r="N414" s="2"/>
      <c r="O414" s="2"/>
      <c r="P414" s="2"/>
      <c r="Q414" s="2"/>
      <c r="R414" s="11"/>
      <c r="S414" s="11"/>
      <c r="W414" s="13"/>
      <c r="X414" s="8"/>
      <c r="Y414" s="20"/>
      <c r="Z414" s="20"/>
      <c r="AA414" s="2"/>
      <c r="AB414" s="2"/>
      <c r="AC414" s="2"/>
      <c r="AD414" s="2"/>
      <c r="AE414" s="6"/>
      <c r="AF414" s="137"/>
      <c r="AG414" s="137"/>
      <c r="AH414" s="137"/>
      <c r="AI414" s="137"/>
      <c r="AJ414" s="137"/>
    </row>
    <row r="415" spans="1:36" x14ac:dyDescent="0.25">
      <c r="A415" s="2"/>
      <c r="B415" s="2"/>
      <c r="C415" s="18"/>
      <c r="D415" s="2"/>
      <c r="E415" s="2"/>
      <c r="F415" s="80"/>
      <c r="G415" s="80"/>
      <c r="H415" s="80"/>
      <c r="I415" s="81"/>
      <c r="J415" s="80"/>
      <c r="K415" s="80"/>
      <c r="L415" s="2"/>
      <c r="M415" s="18"/>
      <c r="N415" s="2"/>
      <c r="O415" s="2"/>
      <c r="P415" s="2"/>
      <c r="Q415" s="2"/>
      <c r="R415" s="11"/>
      <c r="S415" s="11"/>
      <c r="W415" s="13"/>
      <c r="X415" s="8"/>
      <c r="Y415" s="20"/>
      <c r="Z415" s="20"/>
      <c r="AA415" s="2"/>
      <c r="AB415" s="2"/>
      <c r="AC415" s="2"/>
      <c r="AD415" s="2"/>
      <c r="AE415" s="6"/>
      <c r="AF415" s="137"/>
      <c r="AG415" s="137"/>
      <c r="AH415" s="137"/>
      <c r="AI415" s="137"/>
      <c r="AJ415" s="137"/>
    </row>
    <row r="416" spans="1:36" x14ac:dyDescent="0.25">
      <c r="A416" s="2"/>
      <c r="B416" s="2"/>
      <c r="C416" s="18"/>
      <c r="D416" s="2"/>
      <c r="E416" s="2"/>
      <c r="F416" s="80"/>
      <c r="G416" s="80"/>
      <c r="H416" s="80"/>
      <c r="I416" s="81"/>
      <c r="J416" s="80"/>
      <c r="K416" s="80"/>
      <c r="L416" s="2"/>
      <c r="M416" s="18"/>
      <c r="N416" s="2"/>
      <c r="O416" s="2"/>
      <c r="P416" s="2"/>
      <c r="Q416" s="2"/>
      <c r="R416" s="11"/>
      <c r="S416" s="11"/>
      <c r="W416" s="13"/>
      <c r="X416" s="8"/>
      <c r="Y416" s="20"/>
      <c r="Z416" s="20"/>
      <c r="AA416" s="2"/>
      <c r="AB416" s="2"/>
      <c r="AC416" s="2"/>
      <c r="AD416" s="2"/>
      <c r="AE416" s="6"/>
      <c r="AF416" s="137"/>
      <c r="AG416" s="137"/>
      <c r="AH416" s="137"/>
      <c r="AI416" s="137"/>
      <c r="AJ416" s="137"/>
    </row>
    <row r="417" spans="1:36" x14ac:dyDescent="0.25">
      <c r="A417" s="2"/>
      <c r="B417" s="2"/>
      <c r="C417" s="18"/>
      <c r="D417" s="2"/>
      <c r="E417" s="2"/>
      <c r="F417" s="80"/>
      <c r="G417" s="80"/>
      <c r="H417" s="80"/>
      <c r="I417" s="81"/>
      <c r="J417" s="80"/>
      <c r="K417" s="80"/>
      <c r="L417" s="2"/>
      <c r="M417" s="18"/>
      <c r="N417" s="2"/>
      <c r="O417" s="2"/>
      <c r="P417" s="2"/>
      <c r="Q417" s="2"/>
      <c r="R417" s="11"/>
      <c r="S417" s="11"/>
      <c r="W417" s="13"/>
      <c r="X417" s="8"/>
      <c r="Y417" s="20"/>
      <c r="Z417" s="20"/>
      <c r="AA417" s="2"/>
      <c r="AB417" s="2"/>
      <c r="AC417" s="2"/>
      <c r="AD417" s="2"/>
      <c r="AE417" s="6"/>
      <c r="AF417" s="137"/>
      <c r="AG417" s="137"/>
      <c r="AH417" s="137"/>
      <c r="AI417" s="137"/>
      <c r="AJ417" s="137"/>
    </row>
    <row r="418" spans="1:36" x14ac:dyDescent="0.25">
      <c r="A418" s="2"/>
      <c r="B418" s="2"/>
      <c r="C418" s="18"/>
      <c r="D418" s="2"/>
      <c r="E418" s="2"/>
      <c r="F418" s="80"/>
      <c r="G418" s="80"/>
      <c r="H418" s="80"/>
      <c r="I418" s="81"/>
      <c r="J418" s="80"/>
      <c r="K418" s="80"/>
      <c r="L418" s="2"/>
      <c r="M418" s="18"/>
      <c r="N418" s="2"/>
      <c r="O418" s="2"/>
      <c r="P418" s="2"/>
      <c r="Q418" s="2"/>
      <c r="R418" s="11"/>
      <c r="S418" s="11"/>
      <c r="W418" s="13"/>
      <c r="X418" s="8"/>
      <c r="Y418" s="20"/>
      <c r="Z418" s="20"/>
      <c r="AA418" s="2"/>
      <c r="AB418" s="2"/>
      <c r="AC418" s="2"/>
      <c r="AD418" s="2"/>
      <c r="AE418" s="6"/>
      <c r="AF418" s="137"/>
      <c r="AG418" s="137"/>
      <c r="AH418" s="137"/>
      <c r="AI418" s="137"/>
      <c r="AJ418" s="137"/>
    </row>
    <row r="419" spans="1:36" x14ac:dyDescent="0.25">
      <c r="A419" s="2"/>
      <c r="B419" s="2"/>
      <c r="C419" s="18"/>
      <c r="D419" s="2"/>
      <c r="E419" s="2"/>
      <c r="F419" s="80"/>
      <c r="G419" s="80"/>
      <c r="H419" s="80"/>
      <c r="I419" s="81"/>
      <c r="J419" s="80"/>
      <c r="K419" s="80"/>
      <c r="L419" s="2"/>
      <c r="M419" s="18"/>
      <c r="N419" s="2"/>
      <c r="O419" s="2"/>
      <c r="P419" s="2"/>
      <c r="Q419" s="2"/>
      <c r="R419" s="11"/>
      <c r="S419" s="11"/>
      <c r="W419" s="13"/>
      <c r="X419" s="8"/>
      <c r="Y419" s="20"/>
      <c r="Z419" s="20"/>
      <c r="AA419" s="2"/>
      <c r="AB419" s="2"/>
      <c r="AC419" s="2"/>
      <c r="AD419" s="2"/>
      <c r="AE419" s="6"/>
      <c r="AF419" s="137"/>
      <c r="AG419" s="137"/>
      <c r="AH419" s="137"/>
      <c r="AI419" s="137"/>
      <c r="AJ419" s="137"/>
    </row>
    <row r="420" spans="1:36" x14ac:dyDescent="0.25">
      <c r="A420" s="2"/>
      <c r="B420" s="2"/>
      <c r="C420" s="18"/>
      <c r="D420" s="2"/>
      <c r="E420" s="2"/>
      <c r="F420" s="80"/>
      <c r="G420" s="80"/>
      <c r="H420" s="80"/>
      <c r="I420" s="81"/>
      <c r="J420" s="80"/>
      <c r="K420" s="80"/>
      <c r="L420" s="2"/>
      <c r="M420" s="18"/>
      <c r="N420" s="2"/>
      <c r="O420" s="2"/>
      <c r="P420" s="2"/>
      <c r="Q420" s="2"/>
      <c r="R420" s="11"/>
      <c r="S420" s="11"/>
      <c r="W420" s="13"/>
      <c r="X420" s="8"/>
      <c r="Y420" s="20"/>
      <c r="Z420" s="20"/>
      <c r="AA420" s="2"/>
      <c r="AB420" s="2"/>
      <c r="AC420" s="2"/>
      <c r="AD420" s="2"/>
      <c r="AE420" s="6"/>
      <c r="AF420" s="137"/>
      <c r="AG420" s="137"/>
      <c r="AH420" s="137"/>
      <c r="AI420" s="137"/>
      <c r="AJ420" s="137"/>
    </row>
    <row r="421" spans="1:36" x14ac:dyDescent="0.25">
      <c r="A421" s="2"/>
      <c r="B421" s="2"/>
      <c r="C421" s="18"/>
      <c r="D421" s="2"/>
      <c r="E421" s="2"/>
      <c r="F421" s="80"/>
      <c r="G421" s="80"/>
      <c r="H421" s="80"/>
      <c r="I421" s="81"/>
      <c r="J421" s="80"/>
      <c r="K421" s="80"/>
      <c r="L421" s="2"/>
      <c r="M421" s="18"/>
      <c r="N421" s="2"/>
      <c r="O421" s="2"/>
      <c r="P421" s="2"/>
      <c r="Q421" s="2"/>
      <c r="R421" s="11"/>
      <c r="S421" s="11"/>
      <c r="W421" s="13"/>
      <c r="X421" s="8"/>
      <c r="Y421" s="20"/>
      <c r="Z421" s="20"/>
      <c r="AA421" s="2"/>
      <c r="AB421" s="2"/>
      <c r="AC421" s="2"/>
      <c r="AD421" s="2"/>
      <c r="AE421" s="6"/>
      <c r="AF421" s="137"/>
      <c r="AG421" s="137"/>
      <c r="AH421" s="137"/>
      <c r="AI421" s="137"/>
      <c r="AJ421" s="137"/>
    </row>
    <row r="422" spans="1:36" x14ac:dyDescent="0.25">
      <c r="A422" s="2"/>
      <c r="B422" s="2"/>
      <c r="C422" s="18"/>
      <c r="D422" s="2"/>
      <c r="E422" s="2"/>
      <c r="F422" s="80"/>
      <c r="G422" s="80"/>
      <c r="H422" s="80"/>
      <c r="I422" s="81"/>
      <c r="J422" s="80"/>
      <c r="K422" s="80"/>
      <c r="L422" s="2"/>
      <c r="M422" s="18"/>
      <c r="N422" s="2"/>
      <c r="O422" s="2"/>
      <c r="P422" s="2"/>
      <c r="Q422" s="2"/>
      <c r="R422" s="11"/>
      <c r="S422" s="11"/>
      <c r="W422" s="13"/>
      <c r="X422" s="8"/>
      <c r="Y422" s="20"/>
      <c r="Z422" s="20"/>
      <c r="AA422" s="2"/>
      <c r="AB422" s="2"/>
      <c r="AC422" s="2"/>
      <c r="AD422" s="2"/>
      <c r="AE422" s="6"/>
      <c r="AF422" s="137"/>
      <c r="AG422" s="137"/>
      <c r="AH422" s="137"/>
      <c r="AI422" s="137"/>
      <c r="AJ422" s="137"/>
    </row>
    <row r="423" spans="1:36" x14ac:dyDescent="0.25">
      <c r="A423" s="2"/>
      <c r="B423" s="2"/>
      <c r="C423" s="18"/>
      <c r="D423" s="2"/>
      <c r="E423" s="2"/>
      <c r="F423" s="80"/>
      <c r="G423" s="80"/>
      <c r="H423" s="80"/>
      <c r="I423" s="81"/>
      <c r="J423" s="80"/>
      <c r="K423" s="80"/>
      <c r="L423" s="2"/>
      <c r="M423" s="18"/>
      <c r="N423" s="2"/>
      <c r="O423" s="2"/>
      <c r="P423" s="2"/>
      <c r="Q423" s="2"/>
      <c r="R423" s="11"/>
      <c r="S423" s="11"/>
      <c r="W423" s="13"/>
      <c r="X423" s="8"/>
      <c r="Y423" s="20"/>
      <c r="Z423" s="20"/>
      <c r="AA423" s="2"/>
      <c r="AB423" s="2"/>
      <c r="AC423" s="2"/>
      <c r="AD423" s="2"/>
      <c r="AE423" s="6"/>
      <c r="AF423" s="137"/>
      <c r="AG423" s="137"/>
      <c r="AH423" s="137"/>
      <c r="AI423" s="137"/>
      <c r="AJ423" s="137"/>
    </row>
    <row r="424" spans="1:36" x14ac:dyDescent="0.25">
      <c r="A424" s="2"/>
      <c r="B424" s="2"/>
      <c r="C424" s="18"/>
      <c r="D424" s="2"/>
      <c r="E424" s="2"/>
      <c r="F424" s="80"/>
      <c r="G424" s="80"/>
      <c r="H424" s="80"/>
      <c r="I424" s="81"/>
      <c r="J424" s="80"/>
      <c r="K424" s="80"/>
      <c r="L424" s="2"/>
      <c r="M424" s="18"/>
      <c r="N424" s="2"/>
      <c r="O424" s="2"/>
      <c r="P424" s="2"/>
      <c r="Q424" s="2"/>
      <c r="R424" s="11"/>
      <c r="S424" s="11"/>
      <c r="W424" s="13"/>
      <c r="X424" s="8"/>
      <c r="Y424" s="20"/>
      <c r="Z424" s="20"/>
      <c r="AA424" s="2"/>
      <c r="AB424" s="2"/>
      <c r="AC424" s="2"/>
      <c r="AD424" s="2"/>
      <c r="AE424" s="6"/>
      <c r="AF424" s="137"/>
      <c r="AG424" s="137"/>
      <c r="AH424" s="137"/>
      <c r="AI424" s="137"/>
      <c r="AJ424" s="137"/>
    </row>
    <row r="425" spans="1:36" x14ac:dyDescent="0.25">
      <c r="A425" s="2"/>
      <c r="B425" s="2"/>
      <c r="C425" s="18"/>
      <c r="D425" s="2"/>
      <c r="E425" s="2"/>
      <c r="F425" s="80"/>
      <c r="G425" s="80"/>
      <c r="H425" s="80"/>
      <c r="I425" s="81"/>
      <c r="J425" s="80"/>
      <c r="K425" s="80"/>
      <c r="L425" s="2"/>
      <c r="M425" s="18"/>
      <c r="N425" s="2"/>
      <c r="O425" s="2"/>
      <c r="P425" s="2"/>
      <c r="Q425" s="2"/>
      <c r="R425" s="11"/>
      <c r="S425" s="11"/>
      <c r="W425" s="13"/>
      <c r="X425" s="8"/>
      <c r="Y425" s="20"/>
      <c r="Z425" s="20"/>
      <c r="AA425" s="2"/>
      <c r="AB425" s="2"/>
      <c r="AC425" s="2"/>
      <c r="AD425" s="2"/>
      <c r="AE425" s="6"/>
      <c r="AF425" s="137"/>
      <c r="AG425" s="137"/>
      <c r="AH425" s="137"/>
      <c r="AI425" s="137"/>
      <c r="AJ425" s="137"/>
    </row>
    <row r="426" spans="1:36" x14ac:dyDescent="0.25">
      <c r="A426" s="2"/>
      <c r="B426" s="2"/>
      <c r="C426" s="18"/>
      <c r="D426" s="2"/>
      <c r="E426" s="2"/>
      <c r="F426" s="80"/>
      <c r="G426" s="80"/>
      <c r="H426" s="80"/>
      <c r="I426" s="81"/>
      <c r="J426" s="80"/>
      <c r="K426" s="80"/>
      <c r="L426" s="2"/>
      <c r="M426" s="18"/>
      <c r="N426" s="2"/>
      <c r="O426" s="2"/>
      <c r="P426" s="2"/>
      <c r="Q426" s="2"/>
      <c r="R426" s="11"/>
      <c r="S426" s="11"/>
      <c r="W426" s="13"/>
      <c r="X426" s="8"/>
      <c r="Y426" s="20"/>
      <c r="Z426" s="20"/>
      <c r="AA426" s="2"/>
      <c r="AB426" s="2"/>
      <c r="AC426" s="2"/>
      <c r="AD426" s="2"/>
      <c r="AE426" s="6"/>
      <c r="AF426" s="137"/>
      <c r="AG426" s="137"/>
      <c r="AH426" s="137"/>
      <c r="AI426" s="137"/>
      <c r="AJ426" s="137"/>
    </row>
    <row r="427" spans="1:36" x14ac:dyDescent="0.25">
      <c r="A427" s="2"/>
      <c r="B427" s="2"/>
      <c r="C427" s="18"/>
      <c r="D427" s="2"/>
      <c r="E427" s="2"/>
      <c r="F427" s="80"/>
      <c r="G427" s="80"/>
      <c r="H427" s="80"/>
      <c r="I427" s="81"/>
      <c r="J427" s="80"/>
      <c r="K427" s="80"/>
      <c r="L427" s="2"/>
      <c r="M427" s="18"/>
      <c r="N427" s="2"/>
      <c r="O427" s="2"/>
      <c r="P427" s="2"/>
      <c r="Q427" s="2"/>
      <c r="R427" s="11"/>
      <c r="S427" s="11"/>
      <c r="W427" s="13"/>
      <c r="X427" s="8"/>
      <c r="Y427" s="20"/>
      <c r="Z427" s="20"/>
      <c r="AA427" s="2"/>
      <c r="AB427" s="2"/>
      <c r="AC427" s="2"/>
      <c r="AD427" s="2"/>
      <c r="AE427" s="6"/>
      <c r="AF427" s="137"/>
      <c r="AG427" s="137"/>
      <c r="AH427" s="137"/>
      <c r="AI427" s="137"/>
      <c r="AJ427" s="137"/>
    </row>
    <row r="428" spans="1:36" x14ac:dyDescent="0.25">
      <c r="A428" s="2"/>
      <c r="B428" s="2"/>
      <c r="C428" s="18"/>
      <c r="D428" s="2"/>
      <c r="E428" s="2"/>
      <c r="F428" s="80"/>
      <c r="G428" s="80"/>
      <c r="H428" s="80"/>
      <c r="I428" s="81"/>
      <c r="J428" s="80"/>
      <c r="K428" s="80"/>
      <c r="L428" s="2"/>
      <c r="M428" s="18"/>
      <c r="N428" s="2"/>
      <c r="O428" s="2"/>
      <c r="P428" s="2"/>
      <c r="Q428" s="2"/>
      <c r="R428" s="11"/>
      <c r="S428" s="11"/>
      <c r="W428" s="13"/>
      <c r="X428" s="8"/>
      <c r="Y428" s="20"/>
      <c r="Z428" s="20"/>
      <c r="AA428" s="2"/>
      <c r="AB428" s="2"/>
      <c r="AC428" s="2"/>
      <c r="AD428" s="2"/>
      <c r="AE428" s="6"/>
      <c r="AF428" s="137"/>
      <c r="AG428" s="137"/>
      <c r="AH428" s="137"/>
      <c r="AI428" s="137"/>
      <c r="AJ428" s="137"/>
    </row>
    <row r="429" spans="1:36" x14ac:dyDescent="0.25">
      <c r="A429" s="2"/>
      <c r="B429" s="2"/>
      <c r="C429" s="18"/>
      <c r="D429" s="2"/>
      <c r="E429" s="2"/>
      <c r="F429" s="80"/>
      <c r="G429" s="80"/>
      <c r="H429" s="80"/>
      <c r="I429" s="81"/>
      <c r="J429" s="80"/>
      <c r="K429" s="80"/>
      <c r="L429" s="2"/>
      <c r="M429" s="18"/>
      <c r="N429" s="2"/>
      <c r="O429" s="2"/>
      <c r="P429" s="2"/>
      <c r="Q429" s="2"/>
      <c r="R429" s="11"/>
      <c r="S429" s="11"/>
      <c r="W429" s="13"/>
      <c r="X429" s="8"/>
      <c r="Y429" s="20"/>
      <c r="Z429" s="20"/>
      <c r="AA429" s="2"/>
      <c r="AB429" s="2"/>
      <c r="AC429" s="2"/>
      <c r="AD429" s="2"/>
      <c r="AE429" s="6"/>
      <c r="AF429" s="137"/>
      <c r="AG429" s="137"/>
      <c r="AH429" s="137"/>
      <c r="AI429" s="137"/>
      <c r="AJ429" s="137"/>
    </row>
    <row r="430" spans="1:36" x14ac:dyDescent="0.25">
      <c r="A430" s="2"/>
      <c r="B430" s="2"/>
      <c r="C430" s="18"/>
      <c r="D430" s="2"/>
      <c r="E430" s="2"/>
      <c r="F430" s="80"/>
      <c r="G430" s="80"/>
      <c r="H430" s="80"/>
      <c r="I430" s="81"/>
      <c r="J430" s="80"/>
      <c r="K430" s="80"/>
      <c r="L430" s="2"/>
      <c r="M430" s="18"/>
      <c r="N430" s="2"/>
      <c r="O430" s="2"/>
      <c r="P430" s="2"/>
      <c r="Q430" s="2"/>
      <c r="R430" s="11"/>
      <c r="S430" s="11"/>
      <c r="W430" s="13"/>
      <c r="X430" s="8"/>
      <c r="Y430" s="20"/>
      <c r="Z430" s="20"/>
      <c r="AA430" s="2"/>
      <c r="AB430" s="2"/>
      <c r="AC430" s="2"/>
      <c r="AD430" s="2"/>
      <c r="AE430" s="6"/>
      <c r="AF430" s="137"/>
      <c r="AG430" s="137"/>
      <c r="AH430" s="137"/>
      <c r="AI430" s="137"/>
      <c r="AJ430" s="137"/>
    </row>
    <row r="431" spans="1:36" x14ac:dyDescent="0.25">
      <c r="A431" s="2"/>
      <c r="B431" s="2"/>
      <c r="C431" s="18"/>
      <c r="D431" s="2"/>
      <c r="E431" s="2"/>
      <c r="F431" s="80"/>
      <c r="G431" s="80"/>
      <c r="H431" s="80"/>
      <c r="I431" s="81"/>
      <c r="J431" s="80"/>
      <c r="K431" s="80"/>
      <c r="L431" s="2"/>
      <c r="M431" s="18"/>
      <c r="N431" s="2"/>
      <c r="O431" s="2"/>
      <c r="P431" s="2"/>
      <c r="Q431" s="2"/>
      <c r="R431" s="11"/>
      <c r="S431" s="11"/>
      <c r="W431" s="13"/>
      <c r="X431" s="8"/>
      <c r="Y431" s="20"/>
      <c r="Z431" s="20"/>
      <c r="AA431" s="2"/>
      <c r="AB431" s="2"/>
      <c r="AC431" s="2"/>
      <c r="AD431" s="2"/>
      <c r="AE431" s="6"/>
      <c r="AF431" s="137"/>
      <c r="AG431" s="137"/>
      <c r="AH431" s="137"/>
      <c r="AI431" s="137"/>
      <c r="AJ431" s="137"/>
    </row>
    <row r="432" spans="1:36" x14ac:dyDescent="0.25">
      <c r="A432" s="2"/>
      <c r="B432" s="2"/>
      <c r="C432" s="18"/>
      <c r="D432" s="2"/>
      <c r="E432" s="2"/>
      <c r="F432" s="80"/>
      <c r="G432" s="80"/>
      <c r="H432" s="80"/>
      <c r="I432" s="81"/>
      <c r="J432" s="80"/>
      <c r="K432" s="80"/>
      <c r="L432" s="2"/>
      <c r="M432" s="18"/>
      <c r="N432" s="2"/>
      <c r="O432" s="2"/>
      <c r="P432" s="2"/>
      <c r="Q432" s="2"/>
      <c r="R432" s="11"/>
      <c r="S432" s="11"/>
      <c r="W432" s="13"/>
      <c r="X432" s="8"/>
      <c r="Y432" s="20"/>
      <c r="Z432" s="20"/>
      <c r="AA432" s="2"/>
      <c r="AB432" s="2"/>
      <c r="AC432" s="2"/>
      <c r="AD432" s="2"/>
      <c r="AE432" s="6"/>
      <c r="AF432" s="137"/>
      <c r="AG432" s="137"/>
      <c r="AH432" s="137"/>
      <c r="AI432" s="137"/>
      <c r="AJ432" s="137"/>
    </row>
    <row r="433" spans="1:36" x14ac:dyDescent="0.25">
      <c r="A433" s="2"/>
      <c r="B433" s="2"/>
      <c r="C433" s="18"/>
      <c r="D433" s="2"/>
      <c r="E433" s="2"/>
      <c r="F433" s="80"/>
      <c r="G433" s="80"/>
      <c r="H433" s="80"/>
      <c r="I433" s="81"/>
      <c r="J433" s="80"/>
      <c r="K433" s="80"/>
      <c r="L433" s="2"/>
      <c r="M433" s="18"/>
      <c r="N433" s="2"/>
      <c r="O433" s="2"/>
      <c r="P433" s="2"/>
      <c r="Q433" s="2"/>
      <c r="R433" s="11"/>
      <c r="S433" s="11"/>
      <c r="W433" s="13"/>
      <c r="X433" s="8"/>
      <c r="Y433" s="20"/>
      <c r="Z433" s="20"/>
      <c r="AA433" s="2"/>
      <c r="AB433" s="2"/>
      <c r="AC433" s="2"/>
      <c r="AD433" s="2"/>
      <c r="AE433" s="6"/>
      <c r="AF433" s="137"/>
      <c r="AG433" s="137"/>
      <c r="AH433" s="137"/>
      <c r="AI433" s="137"/>
      <c r="AJ433" s="137"/>
    </row>
    <row r="434" spans="1:36" x14ac:dyDescent="0.25">
      <c r="A434" s="2"/>
      <c r="B434" s="2"/>
      <c r="C434" s="18"/>
      <c r="D434" s="2"/>
      <c r="E434" s="2"/>
      <c r="F434" s="80"/>
      <c r="G434" s="80"/>
      <c r="H434" s="80"/>
      <c r="I434" s="81"/>
      <c r="J434" s="80"/>
      <c r="K434" s="80"/>
      <c r="L434" s="2"/>
      <c r="M434" s="18"/>
      <c r="N434" s="2"/>
      <c r="O434" s="2"/>
      <c r="P434" s="2"/>
      <c r="Q434" s="2"/>
      <c r="R434" s="11"/>
      <c r="S434" s="11"/>
      <c r="W434" s="13"/>
      <c r="X434" s="8"/>
      <c r="Y434" s="20"/>
      <c r="Z434" s="20"/>
      <c r="AA434" s="2"/>
      <c r="AB434" s="2"/>
      <c r="AC434" s="2"/>
      <c r="AD434" s="2"/>
      <c r="AE434" s="6"/>
      <c r="AF434" s="137"/>
      <c r="AG434" s="137"/>
      <c r="AH434" s="137"/>
      <c r="AI434" s="137"/>
      <c r="AJ434" s="137"/>
    </row>
    <row r="435" spans="1:36" x14ac:dyDescent="0.25">
      <c r="A435" s="2"/>
      <c r="B435" s="2"/>
      <c r="C435" s="18"/>
      <c r="D435" s="2"/>
      <c r="E435" s="2"/>
      <c r="F435" s="80"/>
      <c r="G435" s="80"/>
      <c r="H435" s="80"/>
      <c r="I435" s="81"/>
      <c r="J435" s="80"/>
      <c r="K435" s="80"/>
      <c r="L435" s="2"/>
      <c r="M435" s="18"/>
      <c r="N435" s="2"/>
      <c r="O435" s="2"/>
      <c r="P435" s="2"/>
      <c r="Q435" s="2"/>
      <c r="R435" s="11"/>
      <c r="S435" s="11"/>
      <c r="W435" s="13"/>
      <c r="X435" s="8"/>
      <c r="Y435" s="20"/>
      <c r="Z435" s="20"/>
      <c r="AA435" s="2"/>
      <c r="AB435" s="2"/>
      <c r="AC435" s="2"/>
      <c r="AD435" s="2"/>
      <c r="AE435" s="6"/>
      <c r="AF435" s="137"/>
      <c r="AG435" s="137"/>
      <c r="AH435" s="137"/>
      <c r="AI435" s="137"/>
      <c r="AJ435" s="137"/>
    </row>
    <row r="436" spans="1:36" x14ac:dyDescent="0.25">
      <c r="A436" s="2"/>
      <c r="B436" s="2"/>
      <c r="C436" s="18"/>
      <c r="D436" s="2"/>
      <c r="E436" s="2"/>
      <c r="F436" s="80"/>
      <c r="G436" s="80"/>
      <c r="H436" s="80"/>
      <c r="I436" s="81"/>
      <c r="J436" s="80"/>
      <c r="K436" s="80"/>
      <c r="L436" s="2"/>
      <c r="M436" s="18"/>
      <c r="N436" s="2"/>
      <c r="O436" s="2"/>
      <c r="P436" s="2"/>
      <c r="Q436" s="2"/>
      <c r="R436" s="11"/>
      <c r="S436" s="11"/>
      <c r="W436" s="13"/>
      <c r="X436" s="8"/>
      <c r="Y436" s="20"/>
      <c r="Z436" s="20"/>
      <c r="AA436" s="2"/>
      <c r="AB436" s="2"/>
      <c r="AC436" s="2"/>
      <c r="AD436" s="2"/>
      <c r="AE436" s="6"/>
      <c r="AF436" s="137"/>
      <c r="AG436" s="137"/>
      <c r="AH436" s="137"/>
      <c r="AI436" s="137"/>
      <c r="AJ436" s="137"/>
    </row>
    <row r="437" spans="1:36" x14ac:dyDescent="0.25">
      <c r="A437" s="2"/>
      <c r="B437" s="2"/>
      <c r="C437" s="18"/>
      <c r="D437" s="2"/>
      <c r="E437" s="2"/>
      <c r="F437" s="80"/>
      <c r="G437" s="80"/>
      <c r="H437" s="80"/>
      <c r="I437" s="81"/>
      <c r="J437" s="80"/>
      <c r="K437" s="80"/>
      <c r="L437" s="2"/>
      <c r="M437" s="18"/>
      <c r="N437" s="2"/>
      <c r="O437" s="2"/>
      <c r="P437" s="2"/>
      <c r="Q437" s="2"/>
      <c r="R437" s="11"/>
      <c r="S437" s="11"/>
      <c r="W437" s="13"/>
      <c r="X437" s="8"/>
      <c r="Y437" s="20"/>
      <c r="Z437" s="20"/>
      <c r="AA437" s="2"/>
      <c r="AB437" s="2"/>
      <c r="AC437" s="2"/>
      <c r="AD437" s="2"/>
      <c r="AE437" s="6"/>
      <c r="AF437" s="137"/>
      <c r="AG437" s="137"/>
      <c r="AH437" s="137"/>
      <c r="AI437" s="137"/>
      <c r="AJ437" s="137"/>
    </row>
    <row r="438" spans="1:36" x14ac:dyDescent="0.25">
      <c r="A438" s="2"/>
      <c r="B438" s="2"/>
      <c r="C438" s="18"/>
      <c r="D438" s="2"/>
      <c r="E438" s="2"/>
      <c r="F438" s="80"/>
      <c r="G438" s="80"/>
      <c r="H438" s="80"/>
      <c r="I438" s="81"/>
      <c r="J438" s="80"/>
      <c r="K438" s="80"/>
      <c r="L438" s="2"/>
      <c r="M438" s="18"/>
      <c r="N438" s="2"/>
      <c r="O438" s="2"/>
      <c r="P438" s="2"/>
      <c r="Q438" s="2"/>
      <c r="R438" s="11"/>
      <c r="S438" s="11"/>
      <c r="W438" s="13"/>
      <c r="X438" s="8"/>
      <c r="Y438" s="20"/>
      <c r="Z438" s="20"/>
      <c r="AA438" s="2"/>
      <c r="AB438" s="2"/>
      <c r="AC438" s="2"/>
      <c r="AD438" s="2"/>
      <c r="AE438" s="6"/>
      <c r="AF438" s="137"/>
      <c r="AG438" s="137"/>
      <c r="AH438" s="137"/>
      <c r="AI438" s="137"/>
      <c r="AJ438" s="137"/>
    </row>
    <row r="439" spans="1:36" x14ac:dyDescent="0.25">
      <c r="A439" s="2"/>
      <c r="B439" s="2"/>
      <c r="C439" s="18"/>
      <c r="D439" s="2"/>
      <c r="E439" s="2"/>
      <c r="F439" s="80"/>
      <c r="G439" s="80"/>
      <c r="H439" s="80"/>
      <c r="I439" s="81"/>
      <c r="J439" s="80"/>
      <c r="K439" s="80"/>
      <c r="L439" s="2"/>
      <c r="M439" s="18"/>
      <c r="N439" s="2"/>
      <c r="O439" s="2"/>
      <c r="P439" s="2"/>
      <c r="Q439" s="2"/>
      <c r="R439" s="11"/>
      <c r="S439" s="11"/>
      <c r="W439" s="13"/>
      <c r="X439" s="8"/>
      <c r="Y439" s="20"/>
      <c r="Z439" s="20"/>
      <c r="AA439" s="2"/>
      <c r="AB439" s="2"/>
      <c r="AC439" s="2"/>
      <c r="AD439" s="2"/>
      <c r="AE439" s="6"/>
      <c r="AF439" s="137"/>
      <c r="AG439" s="137"/>
      <c r="AH439" s="137"/>
      <c r="AI439" s="137"/>
      <c r="AJ439" s="137"/>
    </row>
    <row r="440" spans="1:36" x14ac:dyDescent="0.25">
      <c r="A440" s="2"/>
      <c r="B440" s="2"/>
      <c r="C440" s="18"/>
      <c r="D440" s="2"/>
      <c r="E440" s="2"/>
      <c r="F440" s="80"/>
      <c r="G440" s="80"/>
      <c r="H440" s="80"/>
      <c r="I440" s="81"/>
      <c r="J440" s="80"/>
      <c r="K440" s="80"/>
      <c r="L440" s="2"/>
      <c r="M440" s="18"/>
      <c r="N440" s="2"/>
      <c r="O440" s="2"/>
      <c r="P440" s="2"/>
      <c r="Q440" s="2"/>
      <c r="R440" s="11"/>
      <c r="S440" s="11"/>
      <c r="W440" s="13"/>
      <c r="X440" s="8"/>
      <c r="Y440" s="20"/>
      <c r="Z440" s="20"/>
      <c r="AA440" s="2"/>
      <c r="AB440" s="2"/>
      <c r="AC440" s="2"/>
      <c r="AD440" s="2"/>
      <c r="AE440" s="6"/>
      <c r="AF440" s="137"/>
      <c r="AG440" s="137"/>
      <c r="AH440" s="137"/>
      <c r="AI440" s="137"/>
      <c r="AJ440" s="137"/>
    </row>
    <row r="441" spans="1:36" x14ac:dyDescent="0.25">
      <c r="A441" s="2"/>
      <c r="B441" s="2"/>
      <c r="C441" s="18"/>
      <c r="D441" s="2"/>
      <c r="E441" s="2"/>
      <c r="F441" s="80"/>
      <c r="G441" s="80"/>
      <c r="H441" s="80"/>
      <c r="I441" s="81"/>
      <c r="J441" s="80"/>
      <c r="K441" s="80"/>
      <c r="L441" s="2"/>
      <c r="M441" s="18"/>
      <c r="N441" s="2"/>
      <c r="O441" s="2"/>
      <c r="P441" s="2"/>
      <c r="Q441" s="2"/>
      <c r="R441" s="11"/>
      <c r="S441" s="11"/>
      <c r="W441" s="13"/>
      <c r="X441" s="8"/>
      <c r="Y441" s="20"/>
      <c r="Z441" s="20"/>
      <c r="AA441" s="2"/>
      <c r="AB441" s="2"/>
      <c r="AC441" s="2"/>
      <c r="AD441" s="2"/>
      <c r="AE441" s="6"/>
      <c r="AF441" s="137"/>
      <c r="AG441" s="137"/>
      <c r="AH441" s="137"/>
      <c r="AI441" s="137"/>
      <c r="AJ441" s="137"/>
    </row>
    <row r="442" spans="1:36" x14ac:dyDescent="0.25">
      <c r="A442" s="2"/>
      <c r="B442" s="2"/>
      <c r="C442" s="18"/>
      <c r="D442" s="2"/>
      <c r="E442" s="2"/>
      <c r="F442" s="80"/>
      <c r="G442" s="80"/>
      <c r="H442" s="80"/>
      <c r="I442" s="81"/>
      <c r="J442" s="80"/>
      <c r="K442" s="80"/>
      <c r="L442" s="2"/>
      <c r="M442" s="18"/>
      <c r="N442" s="2"/>
      <c r="O442" s="2"/>
      <c r="P442" s="2"/>
      <c r="Q442" s="2"/>
      <c r="R442" s="11"/>
      <c r="S442" s="11"/>
      <c r="W442" s="13"/>
      <c r="X442" s="8"/>
      <c r="Y442" s="20"/>
      <c r="Z442" s="20"/>
      <c r="AA442" s="2"/>
      <c r="AB442" s="2"/>
      <c r="AC442" s="2"/>
      <c r="AD442" s="2"/>
      <c r="AE442" s="6"/>
      <c r="AF442" s="137"/>
      <c r="AG442" s="137"/>
      <c r="AH442" s="137"/>
      <c r="AI442" s="137"/>
      <c r="AJ442" s="137"/>
    </row>
    <row r="443" spans="1:36" x14ac:dyDescent="0.25">
      <c r="A443" s="2"/>
      <c r="B443" s="2"/>
      <c r="C443" s="18"/>
      <c r="D443" s="2"/>
      <c r="E443" s="2"/>
      <c r="F443" s="80"/>
      <c r="G443" s="80"/>
      <c r="H443" s="80"/>
      <c r="I443" s="81"/>
      <c r="J443" s="80"/>
      <c r="K443" s="80"/>
      <c r="L443" s="2"/>
      <c r="M443" s="18"/>
      <c r="N443" s="2"/>
      <c r="O443" s="2"/>
      <c r="P443" s="2"/>
      <c r="Q443" s="2"/>
      <c r="R443" s="11"/>
      <c r="S443" s="11"/>
      <c r="W443" s="13"/>
      <c r="X443" s="8"/>
      <c r="Y443" s="20"/>
      <c r="Z443" s="20"/>
      <c r="AA443" s="2"/>
      <c r="AB443" s="2"/>
      <c r="AC443" s="2"/>
      <c r="AD443" s="2"/>
      <c r="AE443" s="6"/>
      <c r="AF443" s="137"/>
      <c r="AG443" s="137"/>
      <c r="AH443" s="137"/>
      <c r="AI443" s="137"/>
      <c r="AJ443" s="137"/>
    </row>
    <row r="444" spans="1:36" x14ac:dyDescent="0.25">
      <c r="A444" s="2"/>
      <c r="B444" s="2"/>
      <c r="C444" s="18"/>
      <c r="D444" s="2"/>
      <c r="E444" s="2"/>
      <c r="F444" s="80"/>
      <c r="G444" s="80"/>
      <c r="H444" s="80"/>
      <c r="I444" s="81"/>
      <c r="J444" s="80"/>
      <c r="K444" s="80"/>
      <c r="L444" s="2"/>
      <c r="M444" s="18"/>
      <c r="N444" s="2"/>
      <c r="O444" s="2"/>
      <c r="P444" s="2"/>
      <c r="Q444" s="2"/>
      <c r="R444" s="11"/>
      <c r="S444" s="11"/>
      <c r="W444" s="13"/>
      <c r="X444" s="8"/>
      <c r="Y444" s="20"/>
      <c r="Z444" s="20"/>
      <c r="AA444" s="2"/>
      <c r="AB444" s="2"/>
      <c r="AC444" s="2"/>
      <c r="AD444" s="2"/>
      <c r="AE444" s="6"/>
      <c r="AF444" s="137"/>
      <c r="AG444" s="137"/>
      <c r="AH444" s="137"/>
      <c r="AI444" s="137"/>
      <c r="AJ444" s="137"/>
    </row>
    <row r="445" spans="1:36" x14ac:dyDescent="0.25">
      <c r="A445" s="2"/>
      <c r="B445" s="2"/>
      <c r="C445" s="18"/>
      <c r="D445" s="2"/>
      <c r="E445" s="2"/>
      <c r="F445" s="80"/>
      <c r="G445" s="80"/>
      <c r="H445" s="80"/>
      <c r="I445" s="81"/>
      <c r="J445" s="80"/>
      <c r="K445" s="80"/>
      <c r="L445" s="2"/>
      <c r="M445" s="18"/>
      <c r="N445" s="2"/>
      <c r="O445" s="2"/>
      <c r="P445" s="2"/>
      <c r="Q445" s="2"/>
      <c r="R445" s="11"/>
      <c r="S445" s="11"/>
      <c r="W445" s="13"/>
      <c r="X445" s="8"/>
      <c r="Y445" s="20"/>
      <c r="Z445" s="20"/>
      <c r="AA445" s="2"/>
      <c r="AB445" s="2"/>
      <c r="AC445" s="2"/>
      <c r="AD445" s="2"/>
      <c r="AE445" s="6"/>
      <c r="AF445" s="137"/>
      <c r="AG445" s="137"/>
      <c r="AH445" s="137"/>
      <c r="AI445" s="137"/>
      <c r="AJ445" s="137"/>
    </row>
    <row r="446" spans="1:36" x14ac:dyDescent="0.25">
      <c r="A446" s="2"/>
      <c r="B446" s="2"/>
      <c r="C446" s="18"/>
      <c r="D446" s="2"/>
      <c r="E446" s="2"/>
      <c r="F446" s="80"/>
      <c r="G446" s="80"/>
      <c r="H446" s="80"/>
      <c r="I446" s="81"/>
      <c r="J446" s="80"/>
      <c r="K446" s="80"/>
      <c r="L446" s="2"/>
      <c r="M446" s="18"/>
      <c r="N446" s="2"/>
      <c r="O446" s="2"/>
      <c r="P446" s="2"/>
      <c r="Q446" s="2"/>
      <c r="R446" s="11"/>
      <c r="S446" s="11"/>
      <c r="W446" s="13"/>
      <c r="X446" s="8"/>
      <c r="Y446" s="20"/>
      <c r="Z446" s="20"/>
      <c r="AA446" s="2"/>
      <c r="AB446" s="2"/>
      <c r="AC446" s="2"/>
      <c r="AD446" s="2"/>
      <c r="AE446" s="6"/>
      <c r="AF446" s="137"/>
      <c r="AG446" s="137"/>
      <c r="AH446" s="137"/>
      <c r="AI446" s="137"/>
      <c r="AJ446" s="137"/>
    </row>
    <row r="447" spans="1:36" x14ac:dyDescent="0.25">
      <c r="A447" s="2"/>
      <c r="B447" s="2"/>
      <c r="C447" s="18"/>
      <c r="D447" s="2"/>
      <c r="E447" s="2"/>
      <c r="F447" s="80"/>
      <c r="G447" s="80"/>
      <c r="H447" s="80"/>
      <c r="I447" s="81"/>
      <c r="J447" s="80"/>
      <c r="K447" s="80"/>
      <c r="L447" s="2"/>
      <c r="M447" s="18"/>
      <c r="N447" s="2"/>
      <c r="O447" s="2"/>
      <c r="P447" s="2"/>
      <c r="Q447" s="2"/>
      <c r="R447" s="11"/>
      <c r="S447" s="11"/>
      <c r="W447" s="13"/>
      <c r="X447" s="8"/>
      <c r="Y447" s="20"/>
      <c r="Z447" s="20"/>
      <c r="AA447" s="2"/>
      <c r="AB447" s="2"/>
      <c r="AC447" s="2"/>
      <c r="AD447" s="2"/>
      <c r="AE447" s="6"/>
      <c r="AF447" s="137"/>
      <c r="AG447" s="137"/>
      <c r="AH447" s="137"/>
      <c r="AI447" s="137"/>
      <c r="AJ447" s="137"/>
    </row>
    <row r="448" spans="1:36" x14ac:dyDescent="0.25">
      <c r="A448" s="2"/>
      <c r="B448" s="2"/>
      <c r="C448" s="18"/>
      <c r="D448" s="2"/>
      <c r="E448" s="2"/>
      <c r="F448" s="80"/>
      <c r="G448" s="80"/>
      <c r="H448" s="80"/>
      <c r="I448" s="81"/>
      <c r="J448" s="80"/>
      <c r="K448" s="80"/>
      <c r="L448" s="2"/>
      <c r="M448" s="18"/>
      <c r="N448" s="2"/>
      <c r="O448" s="2"/>
      <c r="P448" s="2"/>
      <c r="Q448" s="2"/>
      <c r="R448" s="11"/>
      <c r="S448" s="11"/>
      <c r="W448" s="13"/>
      <c r="X448" s="8"/>
      <c r="Y448" s="20"/>
      <c r="Z448" s="20"/>
      <c r="AA448" s="2"/>
      <c r="AB448" s="2"/>
      <c r="AC448" s="2"/>
      <c r="AD448" s="2"/>
      <c r="AE448" s="6"/>
      <c r="AF448" s="137"/>
      <c r="AG448" s="137"/>
      <c r="AH448" s="137"/>
      <c r="AI448" s="137"/>
      <c r="AJ448" s="137"/>
    </row>
    <row r="449" spans="1:36" x14ac:dyDescent="0.25">
      <c r="A449" s="2"/>
      <c r="B449" s="2"/>
      <c r="C449" s="18"/>
      <c r="D449" s="2"/>
      <c r="E449" s="2"/>
      <c r="F449" s="80"/>
      <c r="G449" s="80"/>
      <c r="H449" s="80"/>
      <c r="I449" s="81"/>
      <c r="J449" s="80"/>
      <c r="K449" s="80"/>
      <c r="L449" s="2"/>
      <c r="M449" s="18"/>
      <c r="N449" s="2"/>
      <c r="O449" s="2"/>
      <c r="P449" s="2"/>
      <c r="Q449" s="2"/>
      <c r="R449" s="11"/>
      <c r="S449" s="11"/>
      <c r="W449" s="13"/>
      <c r="X449" s="8"/>
      <c r="Y449" s="20"/>
      <c r="Z449" s="20"/>
      <c r="AA449" s="2"/>
      <c r="AB449" s="2"/>
      <c r="AC449" s="2"/>
      <c r="AD449" s="2"/>
      <c r="AE449" s="6"/>
      <c r="AF449" s="137"/>
      <c r="AG449" s="137"/>
      <c r="AH449" s="137"/>
      <c r="AI449" s="137"/>
      <c r="AJ449" s="137"/>
    </row>
    <row r="450" spans="1:36" x14ac:dyDescent="0.25">
      <c r="A450" s="2"/>
      <c r="B450" s="2"/>
      <c r="C450" s="18"/>
      <c r="D450" s="2"/>
      <c r="E450" s="2"/>
      <c r="F450" s="80"/>
      <c r="G450" s="80"/>
      <c r="H450" s="80"/>
      <c r="I450" s="81"/>
      <c r="J450" s="80"/>
      <c r="K450" s="80"/>
      <c r="L450" s="2"/>
      <c r="M450" s="18"/>
      <c r="N450" s="2"/>
      <c r="O450" s="2"/>
      <c r="P450" s="2"/>
      <c r="Q450" s="2"/>
      <c r="R450" s="11"/>
      <c r="S450" s="11"/>
      <c r="W450" s="13"/>
      <c r="X450" s="8"/>
      <c r="Y450" s="20"/>
      <c r="Z450" s="20"/>
      <c r="AA450" s="2"/>
      <c r="AB450" s="2"/>
      <c r="AC450" s="2"/>
      <c r="AD450" s="2"/>
      <c r="AE450" s="6"/>
      <c r="AF450" s="137"/>
      <c r="AG450" s="137"/>
      <c r="AH450" s="137"/>
      <c r="AI450" s="137"/>
      <c r="AJ450" s="137"/>
    </row>
    <row r="451" spans="1:36" x14ac:dyDescent="0.25">
      <c r="A451" s="2"/>
      <c r="B451" s="2"/>
      <c r="C451" s="18"/>
      <c r="D451" s="2"/>
      <c r="E451" s="2"/>
      <c r="F451" s="80"/>
      <c r="G451" s="80"/>
      <c r="H451" s="80"/>
      <c r="I451" s="81"/>
      <c r="J451" s="80"/>
      <c r="K451" s="80"/>
      <c r="L451" s="2"/>
      <c r="M451" s="18"/>
      <c r="N451" s="2"/>
      <c r="O451" s="2"/>
      <c r="P451" s="2"/>
      <c r="Q451" s="2"/>
      <c r="R451" s="11"/>
      <c r="S451" s="11"/>
      <c r="W451" s="13"/>
      <c r="X451" s="8"/>
      <c r="Y451" s="20"/>
      <c r="Z451" s="20"/>
      <c r="AA451" s="2"/>
      <c r="AB451" s="2"/>
      <c r="AC451" s="2"/>
      <c r="AD451" s="2"/>
      <c r="AE451" s="6"/>
      <c r="AF451" s="137"/>
      <c r="AG451" s="137"/>
      <c r="AH451" s="137"/>
      <c r="AI451" s="137"/>
      <c r="AJ451" s="137"/>
    </row>
    <row r="452" spans="1:36" x14ac:dyDescent="0.25">
      <c r="A452" s="2"/>
      <c r="B452" s="2"/>
      <c r="C452" s="18"/>
      <c r="D452" s="2"/>
      <c r="E452" s="2"/>
      <c r="F452" s="80"/>
      <c r="G452" s="80"/>
      <c r="H452" s="80"/>
      <c r="I452" s="81"/>
      <c r="J452" s="80"/>
      <c r="K452" s="80"/>
      <c r="L452" s="2"/>
      <c r="M452" s="18"/>
      <c r="N452" s="2"/>
      <c r="O452" s="2"/>
      <c r="P452" s="2"/>
      <c r="Q452" s="2"/>
      <c r="R452" s="11"/>
      <c r="S452" s="11"/>
      <c r="W452" s="13"/>
      <c r="X452" s="8"/>
      <c r="Y452" s="20"/>
      <c r="Z452" s="20"/>
      <c r="AA452" s="2"/>
      <c r="AB452" s="2"/>
      <c r="AC452" s="2"/>
      <c r="AD452" s="2"/>
      <c r="AE452" s="6"/>
      <c r="AF452" s="137"/>
      <c r="AG452" s="137"/>
      <c r="AH452" s="137"/>
      <c r="AI452" s="137"/>
      <c r="AJ452" s="137"/>
    </row>
    <row r="453" spans="1:36" x14ac:dyDescent="0.25">
      <c r="A453" s="2"/>
      <c r="B453" s="2"/>
      <c r="C453" s="18"/>
      <c r="D453" s="2"/>
      <c r="E453" s="2"/>
      <c r="F453" s="80"/>
      <c r="G453" s="80"/>
      <c r="H453" s="80"/>
      <c r="I453" s="81"/>
      <c r="J453" s="80"/>
      <c r="K453" s="80"/>
      <c r="L453" s="2"/>
      <c r="M453" s="18"/>
      <c r="N453" s="2"/>
      <c r="O453" s="2"/>
      <c r="P453" s="2"/>
      <c r="Q453" s="2"/>
      <c r="R453" s="11"/>
      <c r="S453" s="11"/>
      <c r="W453" s="13"/>
      <c r="X453" s="8"/>
      <c r="Y453" s="20"/>
      <c r="Z453" s="20"/>
      <c r="AA453" s="2"/>
      <c r="AB453" s="2"/>
      <c r="AC453" s="2"/>
      <c r="AD453" s="2"/>
      <c r="AE453" s="6"/>
      <c r="AF453" s="137"/>
      <c r="AG453" s="137"/>
      <c r="AH453" s="137"/>
      <c r="AI453" s="137"/>
      <c r="AJ453" s="137"/>
    </row>
    <row r="454" spans="1:36" x14ac:dyDescent="0.25">
      <c r="A454" s="2"/>
      <c r="B454" s="2"/>
      <c r="C454" s="18"/>
      <c r="D454" s="2"/>
      <c r="E454" s="2"/>
      <c r="F454" s="80"/>
      <c r="G454" s="80"/>
      <c r="H454" s="80"/>
      <c r="I454" s="81"/>
      <c r="J454" s="80"/>
      <c r="K454" s="80"/>
      <c r="L454" s="2"/>
      <c r="M454" s="18"/>
      <c r="N454" s="2"/>
      <c r="O454" s="2"/>
      <c r="P454" s="2"/>
      <c r="Q454" s="2"/>
      <c r="R454" s="11"/>
      <c r="S454" s="11"/>
      <c r="W454" s="13"/>
      <c r="X454" s="8"/>
      <c r="Y454" s="20"/>
      <c r="Z454" s="20"/>
      <c r="AA454" s="2"/>
      <c r="AB454" s="2"/>
      <c r="AC454" s="2"/>
      <c r="AD454" s="2"/>
      <c r="AE454" s="6"/>
      <c r="AF454" s="137"/>
      <c r="AG454" s="137"/>
      <c r="AH454" s="137"/>
      <c r="AI454" s="137"/>
      <c r="AJ454" s="137"/>
    </row>
    <row r="455" spans="1:36" x14ac:dyDescent="0.25">
      <c r="A455" s="2"/>
      <c r="B455" s="2"/>
      <c r="C455" s="18"/>
      <c r="D455" s="2"/>
      <c r="E455" s="2"/>
      <c r="F455" s="80"/>
      <c r="G455" s="80"/>
      <c r="H455" s="80"/>
      <c r="I455" s="81"/>
      <c r="J455" s="80"/>
      <c r="K455" s="80"/>
      <c r="L455" s="2"/>
      <c r="M455" s="18"/>
      <c r="N455" s="2"/>
      <c r="O455" s="2"/>
      <c r="P455" s="2"/>
      <c r="Q455" s="2"/>
      <c r="R455" s="11"/>
      <c r="S455" s="11"/>
      <c r="W455" s="13"/>
      <c r="X455" s="8"/>
      <c r="Y455" s="20"/>
      <c r="Z455" s="20"/>
      <c r="AA455" s="2"/>
      <c r="AB455" s="2"/>
      <c r="AC455" s="2"/>
      <c r="AD455" s="2"/>
      <c r="AE455" s="6"/>
      <c r="AF455" s="137"/>
      <c r="AG455" s="137"/>
      <c r="AH455" s="137"/>
      <c r="AI455" s="137"/>
      <c r="AJ455" s="137"/>
    </row>
    <row r="456" spans="1:36" x14ac:dyDescent="0.25">
      <c r="A456" s="2"/>
      <c r="B456" s="2"/>
      <c r="C456" s="18"/>
      <c r="D456" s="2"/>
      <c r="E456" s="2"/>
      <c r="F456" s="80"/>
      <c r="G456" s="80"/>
      <c r="H456" s="80"/>
      <c r="I456" s="81"/>
      <c r="J456" s="80"/>
      <c r="K456" s="80"/>
      <c r="L456" s="2"/>
      <c r="M456" s="18"/>
      <c r="N456" s="2"/>
      <c r="O456" s="2"/>
      <c r="P456" s="2"/>
      <c r="Q456" s="2"/>
      <c r="R456" s="11"/>
      <c r="S456" s="11"/>
      <c r="W456" s="13"/>
      <c r="X456" s="8"/>
      <c r="Y456" s="20"/>
      <c r="Z456" s="20"/>
      <c r="AA456" s="2"/>
      <c r="AB456" s="2"/>
      <c r="AC456" s="2"/>
      <c r="AD456" s="2"/>
      <c r="AE456" s="6"/>
      <c r="AF456" s="137"/>
      <c r="AG456" s="137"/>
      <c r="AH456" s="137"/>
      <c r="AI456" s="137"/>
      <c r="AJ456" s="137"/>
    </row>
    <row r="457" spans="1:36" x14ac:dyDescent="0.25">
      <c r="A457" s="2"/>
      <c r="B457" s="2"/>
      <c r="C457" s="18"/>
      <c r="D457" s="2"/>
      <c r="E457" s="2"/>
      <c r="F457" s="80"/>
      <c r="G457" s="80"/>
      <c r="H457" s="80"/>
      <c r="I457" s="81"/>
      <c r="J457" s="80"/>
      <c r="K457" s="80"/>
      <c r="L457" s="2"/>
      <c r="M457" s="18"/>
      <c r="N457" s="2"/>
      <c r="O457" s="2"/>
      <c r="P457" s="2"/>
      <c r="Q457" s="2"/>
      <c r="R457" s="11"/>
      <c r="S457" s="11"/>
      <c r="W457" s="13"/>
      <c r="X457" s="8"/>
      <c r="Y457" s="20"/>
      <c r="Z457" s="20"/>
      <c r="AA457" s="2"/>
      <c r="AB457" s="2"/>
      <c r="AC457" s="2"/>
      <c r="AD457" s="2"/>
      <c r="AE457" s="6"/>
      <c r="AF457" s="137"/>
      <c r="AG457" s="137"/>
      <c r="AH457" s="137"/>
      <c r="AI457" s="137"/>
      <c r="AJ457" s="137"/>
    </row>
    <row r="458" spans="1:36" x14ac:dyDescent="0.25">
      <c r="A458" s="2"/>
      <c r="B458" s="2"/>
      <c r="C458" s="18"/>
      <c r="D458" s="2"/>
      <c r="E458" s="2"/>
      <c r="F458" s="80"/>
      <c r="G458" s="80"/>
      <c r="H458" s="80"/>
      <c r="I458" s="81"/>
      <c r="J458" s="80"/>
      <c r="K458" s="80"/>
      <c r="L458" s="2"/>
      <c r="M458" s="18"/>
      <c r="N458" s="2"/>
      <c r="O458" s="2"/>
      <c r="P458" s="2"/>
      <c r="Q458" s="2"/>
      <c r="R458" s="11"/>
      <c r="S458" s="11"/>
      <c r="W458" s="13"/>
      <c r="X458" s="8"/>
      <c r="Y458" s="20"/>
      <c r="Z458" s="20"/>
      <c r="AA458" s="2"/>
      <c r="AB458" s="2"/>
      <c r="AC458" s="2"/>
      <c r="AD458" s="2"/>
      <c r="AE458" s="6"/>
      <c r="AF458" s="137"/>
      <c r="AG458" s="137"/>
      <c r="AH458" s="137"/>
      <c r="AI458" s="137"/>
      <c r="AJ458" s="137"/>
    </row>
    <row r="459" spans="1:36" x14ac:dyDescent="0.25">
      <c r="A459" s="2"/>
      <c r="B459" s="2"/>
      <c r="C459" s="18"/>
      <c r="D459" s="2"/>
      <c r="E459" s="2"/>
      <c r="F459" s="80"/>
      <c r="G459" s="80"/>
      <c r="H459" s="80"/>
      <c r="I459" s="81"/>
      <c r="J459" s="80"/>
      <c r="K459" s="80"/>
      <c r="L459" s="2"/>
      <c r="M459" s="18"/>
      <c r="N459" s="2"/>
      <c r="O459" s="2"/>
      <c r="P459" s="2"/>
      <c r="Q459" s="2"/>
      <c r="R459" s="11"/>
      <c r="S459" s="11"/>
      <c r="W459" s="13"/>
      <c r="X459" s="8"/>
      <c r="Y459" s="20"/>
      <c r="Z459" s="20"/>
      <c r="AA459" s="2"/>
      <c r="AB459" s="2"/>
      <c r="AC459" s="2"/>
      <c r="AD459" s="2"/>
      <c r="AE459" s="6"/>
      <c r="AF459" s="137"/>
      <c r="AG459" s="137"/>
      <c r="AH459" s="137"/>
      <c r="AI459" s="137"/>
      <c r="AJ459" s="137"/>
    </row>
    <row r="460" spans="1:36" x14ac:dyDescent="0.25">
      <c r="A460" s="2"/>
      <c r="B460" s="2"/>
      <c r="C460" s="18"/>
      <c r="D460" s="2"/>
      <c r="E460" s="2"/>
      <c r="F460" s="80"/>
      <c r="G460" s="80"/>
      <c r="H460" s="80"/>
      <c r="I460" s="81"/>
      <c r="J460" s="80"/>
      <c r="K460" s="80"/>
      <c r="L460" s="2"/>
      <c r="M460" s="18"/>
      <c r="N460" s="2"/>
      <c r="O460" s="2"/>
      <c r="P460" s="2"/>
      <c r="Q460" s="2"/>
      <c r="R460" s="11"/>
      <c r="S460" s="11"/>
      <c r="W460" s="13"/>
      <c r="X460" s="8"/>
      <c r="Y460" s="20"/>
      <c r="Z460" s="20"/>
      <c r="AA460" s="2"/>
      <c r="AB460" s="2"/>
      <c r="AC460" s="2"/>
      <c r="AD460" s="2"/>
      <c r="AE460" s="6"/>
      <c r="AF460" s="137"/>
      <c r="AG460" s="137"/>
      <c r="AH460" s="137"/>
      <c r="AI460" s="137"/>
      <c r="AJ460" s="137"/>
    </row>
    <row r="461" spans="1:36" x14ac:dyDescent="0.25">
      <c r="A461" s="2"/>
      <c r="B461" s="2"/>
      <c r="C461" s="18"/>
      <c r="D461" s="2"/>
      <c r="E461" s="2"/>
      <c r="F461" s="80"/>
      <c r="G461" s="80"/>
      <c r="H461" s="80"/>
      <c r="I461" s="81"/>
      <c r="J461" s="80"/>
      <c r="K461" s="80"/>
      <c r="L461" s="2"/>
      <c r="M461" s="18"/>
      <c r="N461" s="2"/>
      <c r="O461" s="2"/>
      <c r="P461" s="2"/>
      <c r="Q461" s="2"/>
      <c r="R461" s="11"/>
      <c r="S461" s="11"/>
      <c r="W461" s="13"/>
      <c r="X461" s="8"/>
      <c r="Y461" s="20"/>
      <c r="Z461" s="20"/>
      <c r="AA461" s="2"/>
      <c r="AB461" s="2"/>
      <c r="AC461" s="2"/>
      <c r="AD461" s="2"/>
      <c r="AE461" s="6"/>
      <c r="AF461" s="137"/>
      <c r="AG461" s="137"/>
      <c r="AH461" s="137"/>
      <c r="AI461" s="137"/>
      <c r="AJ461" s="137"/>
    </row>
    <row r="462" spans="1:36" x14ac:dyDescent="0.25">
      <c r="A462" s="2"/>
      <c r="B462" s="2"/>
      <c r="C462" s="18"/>
      <c r="D462" s="2"/>
      <c r="E462" s="2"/>
      <c r="F462" s="80"/>
      <c r="G462" s="80"/>
      <c r="H462" s="80"/>
      <c r="I462" s="81"/>
      <c r="J462" s="80"/>
      <c r="K462" s="80"/>
      <c r="L462" s="2"/>
      <c r="M462" s="18"/>
      <c r="N462" s="2"/>
      <c r="O462" s="2"/>
      <c r="P462" s="2"/>
      <c r="Q462" s="2"/>
      <c r="R462" s="11"/>
      <c r="S462" s="11"/>
      <c r="W462" s="13"/>
      <c r="X462" s="8"/>
      <c r="Y462" s="20"/>
      <c r="Z462" s="20"/>
      <c r="AA462" s="2"/>
      <c r="AB462" s="2"/>
      <c r="AC462" s="2"/>
      <c r="AD462" s="2"/>
      <c r="AE462" s="6"/>
      <c r="AF462" s="137"/>
      <c r="AG462" s="137"/>
      <c r="AH462" s="137"/>
      <c r="AI462" s="137"/>
      <c r="AJ462" s="137"/>
    </row>
    <row r="463" spans="1:36" x14ac:dyDescent="0.25">
      <c r="A463" s="2"/>
      <c r="B463" s="2"/>
      <c r="C463" s="18"/>
      <c r="D463" s="2"/>
      <c r="E463" s="2"/>
      <c r="F463" s="80"/>
      <c r="G463" s="80"/>
      <c r="H463" s="80"/>
      <c r="I463" s="81"/>
      <c r="J463" s="80"/>
      <c r="K463" s="80"/>
      <c r="L463" s="2"/>
      <c r="M463" s="18"/>
      <c r="N463" s="2"/>
      <c r="O463" s="2"/>
      <c r="P463" s="2"/>
      <c r="Q463" s="2"/>
      <c r="R463" s="11"/>
      <c r="S463" s="11"/>
      <c r="W463" s="13"/>
      <c r="X463" s="8"/>
      <c r="Y463" s="20"/>
      <c r="Z463" s="20"/>
      <c r="AA463" s="2"/>
      <c r="AB463" s="2"/>
      <c r="AC463" s="2"/>
      <c r="AD463" s="2"/>
      <c r="AE463" s="6"/>
      <c r="AF463" s="137"/>
      <c r="AG463" s="137"/>
      <c r="AH463" s="137"/>
      <c r="AI463" s="137"/>
      <c r="AJ463" s="137"/>
    </row>
    <row r="464" spans="1:36" x14ac:dyDescent="0.25">
      <c r="A464" s="2"/>
      <c r="B464" s="2"/>
      <c r="C464" s="18"/>
      <c r="D464" s="2"/>
      <c r="E464" s="2"/>
      <c r="F464" s="80"/>
      <c r="G464" s="80"/>
      <c r="H464" s="80"/>
      <c r="I464" s="81"/>
      <c r="J464" s="80"/>
      <c r="K464" s="80"/>
      <c r="L464" s="2"/>
      <c r="M464" s="18"/>
      <c r="N464" s="2"/>
      <c r="O464" s="2"/>
      <c r="P464" s="2"/>
      <c r="Q464" s="2"/>
      <c r="R464" s="11"/>
      <c r="S464" s="11"/>
      <c r="W464" s="13"/>
      <c r="X464" s="8"/>
      <c r="Y464" s="20"/>
      <c r="Z464" s="20"/>
      <c r="AA464" s="2"/>
      <c r="AB464" s="2"/>
      <c r="AC464" s="2"/>
      <c r="AD464" s="2"/>
      <c r="AE464" s="6"/>
      <c r="AF464" s="137"/>
      <c r="AG464" s="137"/>
      <c r="AH464" s="137"/>
      <c r="AI464" s="137"/>
      <c r="AJ464" s="137"/>
    </row>
    <row r="465" spans="1:36" x14ac:dyDescent="0.25">
      <c r="A465" s="2"/>
      <c r="B465" s="2"/>
      <c r="C465" s="18"/>
      <c r="D465" s="2"/>
      <c r="E465" s="2"/>
      <c r="F465" s="80"/>
      <c r="G465" s="80"/>
      <c r="H465" s="80"/>
      <c r="I465" s="81"/>
      <c r="J465" s="80"/>
      <c r="K465" s="80"/>
      <c r="L465" s="2"/>
      <c r="M465" s="18"/>
      <c r="N465" s="2"/>
      <c r="O465" s="2"/>
      <c r="P465" s="2"/>
      <c r="Q465" s="2"/>
      <c r="R465" s="11"/>
      <c r="S465" s="11"/>
      <c r="W465" s="13"/>
      <c r="X465" s="8"/>
      <c r="Y465" s="20"/>
      <c r="Z465" s="20"/>
      <c r="AA465" s="2"/>
      <c r="AB465" s="2"/>
      <c r="AC465" s="2"/>
      <c r="AD465" s="2"/>
      <c r="AE465" s="6"/>
      <c r="AF465" s="137"/>
      <c r="AG465" s="137"/>
      <c r="AH465" s="137"/>
      <c r="AI465" s="137"/>
      <c r="AJ465" s="137"/>
    </row>
    <row r="466" spans="1:36" x14ac:dyDescent="0.25">
      <c r="A466" s="2"/>
      <c r="B466" s="2"/>
      <c r="C466" s="18"/>
      <c r="D466" s="2"/>
      <c r="E466" s="2"/>
      <c r="F466" s="80"/>
      <c r="G466" s="80"/>
      <c r="H466" s="80"/>
      <c r="I466" s="81"/>
      <c r="J466" s="80"/>
      <c r="K466" s="80"/>
      <c r="L466" s="2"/>
      <c r="M466" s="18"/>
      <c r="N466" s="2"/>
      <c r="O466" s="2"/>
      <c r="P466" s="2"/>
      <c r="Q466" s="2"/>
      <c r="R466" s="11"/>
      <c r="S466" s="11"/>
      <c r="W466" s="13"/>
      <c r="X466" s="8"/>
      <c r="Y466" s="20"/>
      <c r="Z466" s="20"/>
      <c r="AA466" s="2"/>
      <c r="AB466" s="2"/>
      <c r="AC466" s="2"/>
      <c r="AD466" s="2"/>
      <c r="AE466" s="6"/>
      <c r="AF466" s="137"/>
      <c r="AG466" s="137"/>
      <c r="AH466" s="137"/>
      <c r="AI466" s="137"/>
      <c r="AJ466" s="137"/>
    </row>
    <row r="467" spans="1:36" x14ac:dyDescent="0.25">
      <c r="A467" s="2"/>
      <c r="B467" s="2"/>
      <c r="C467" s="18"/>
      <c r="D467" s="2"/>
      <c r="E467" s="2"/>
      <c r="F467" s="80"/>
      <c r="G467" s="80"/>
      <c r="H467" s="80"/>
      <c r="I467" s="81"/>
      <c r="J467" s="80"/>
      <c r="K467" s="80"/>
      <c r="L467" s="2"/>
      <c r="M467" s="18"/>
      <c r="N467" s="2"/>
      <c r="O467" s="2"/>
      <c r="P467" s="2"/>
      <c r="Q467" s="2"/>
      <c r="R467" s="11"/>
      <c r="S467" s="11"/>
      <c r="W467" s="13"/>
      <c r="X467" s="8"/>
      <c r="Y467" s="20"/>
      <c r="Z467" s="20"/>
      <c r="AA467" s="2"/>
      <c r="AB467" s="2"/>
      <c r="AC467" s="2"/>
      <c r="AD467" s="2"/>
      <c r="AE467" s="6"/>
      <c r="AF467" s="137"/>
      <c r="AG467" s="137"/>
      <c r="AH467" s="137"/>
      <c r="AI467" s="137"/>
      <c r="AJ467" s="137"/>
    </row>
    <row r="468" spans="1:36" x14ac:dyDescent="0.25">
      <c r="A468" s="2"/>
      <c r="B468" s="2"/>
      <c r="C468" s="18"/>
      <c r="D468" s="2"/>
      <c r="E468" s="2"/>
      <c r="F468" s="80"/>
      <c r="G468" s="80"/>
      <c r="H468" s="80"/>
      <c r="I468" s="81"/>
      <c r="J468" s="80"/>
      <c r="K468" s="80"/>
      <c r="L468" s="2"/>
      <c r="M468" s="18"/>
      <c r="N468" s="2"/>
      <c r="O468" s="2"/>
      <c r="P468" s="2"/>
      <c r="Q468" s="2"/>
      <c r="R468" s="11"/>
      <c r="S468" s="11"/>
      <c r="W468" s="13"/>
      <c r="X468" s="8"/>
      <c r="Y468" s="20"/>
      <c r="Z468" s="20"/>
      <c r="AA468" s="2"/>
      <c r="AB468" s="2"/>
      <c r="AC468" s="2"/>
      <c r="AD468" s="2"/>
      <c r="AE468" s="6"/>
      <c r="AF468" s="137"/>
      <c r="AG468" s="137"/>
      <c r="AH468" s="137"/>
      <c r="AI468" s="137"/>
      <c r="AJ468" s="137"/>
    </row>
    <row r="469" spans="1:36" x14ac:dyDescent="0.25">
      <c r="A469" s="2"/>
      <c r="B469" s="2"/>
      <c r="C469" s="18"/>
      <c r="D469" s="2"/>
      <c r="E469" s="2"/>
      <c r="F469" s="80"/>
      <c r="G469" s="80"/>
      <c r="H469" s="80"/>
      <c r="I469" s="81"/>
      <c r="J469" s="80"/>
      <c r="K469" s="80"/>
      <c r="L469" s="2"/>
      <c r="M469" s="18"/>
      <c r="N469" s="2"/>
      <c r="O469" s="2"/>
      <c r="P469" s="2"/>
      <c r="Q469" s="2"/>
      <c r="R469" s="11"/>
      <c r="S469" s="11"/>
      <c r="W469" s="13"/>
      <c r="X469" s="8"/>
      <c r="Y469" s="20"/>
      <c r="Z469" s="20"/>
      <c r="AA469" s="2"/>
      <c r="AB469" s="2"/>
      <c r="AC469" s="2"/>
      <c r="AD469" s="2"/>
      <c r="AE469" s="6"/>
      <c r="AF469" s="137"/>
      <c r="AG469" s="137"/>
      <c r="AH469" s="137"/>
      <c r="AI469" s="137"/>
      <c r="AJ469" s="137"/>
    </row>
    <row r="470" spans="1:36" x14ac:dyDescent="0.25">
      <c r="A470" s="2"/>
      <c r="B470" s="2"/>
      <c r="C470" s="18"/>
      <c r="D470" s="2"/>
      <c r="E470" s="2"/>
      <c r="F470" s="80"/>
      <c r="G470" s="80"/>
      <c r="H470" s="80"/>
      <c r="I470" s="81"/>
      <c r="J470" s="80"/>
      <c r="K470" s="80"/>
      <c r="L470" s="2"/>
      <c r="M470" s="18"/>
      <c r="N470" s="2"/>
      <c r="O470" s="2"/>
      <c r="P470" s="2"/>
      <c r="Q470" s="2"/>
      <c r="R470" s="11"/>
      <c r="S470" s="11"/>
      <c r="W470" s="13"/>
      <c r="X470" s="8"/>
      <c r="Y470" s="20"/>
      <c r="Z470" s="20"/>
      <c r="AA470" s="2"/>
      <c r="AB470" s="2"/>
      <c r="AC470" s="2"/>
      <c r="AD470" s="2"/>
      <c r="AE470" s="6"/>
      <c r="AF470" s="137"/>
      <c r="AG470" s="137"/>
      <c r="AH470" s="137"/>
      <c r="AI470" s="137"/>
      <c r="AJ470" s="137"/>
    </row>
    <row r="471" spans="1:36" x14ac:dyDescent="0.25">
      <c r="A471" s="2"/>
      <c r="B471" s="2"/>
      <c r="C471" s="18"/>
      <c r="D471" s="2"/>
      <c r="E471" s="2"/>
      <c r="F471" s="80"/>
      <c r="G471" s="80"/>
      <c r="H471" s="80"/>
      <c r="I471" s="81"/>
      <c r="J471" s="80"/>
      <c r="K471" s="80"/>
      <c r="L471" s="2"/>
      <c r="M471" s="18"/>
      <c r="N471" s="2"/>
      <c r="O471" s="2"/>
      <c r="P471" s="2"/>
      <c r="Q471" s="2"/>
      <c r="R471" s="11"/>
      <c r="S471" s="11"/>
      <c r="W471" s="13"/>
      <c r="X471" s="8"/>
      <c r="Y471" s="20"/>
      <c r="Z471" s="20"/>
      <c r="AA471" s="2"/>
      <c r="AB471" s="2"/>
      <c r="AC471" s="2"/>
      <c r="AD471" s="2"/>
      <c r="AE471" s="6"/>
      <c r="AF471" s="137"/>
      <c r="AG471" s="137"/>
      <c r="AH471" s="137"/>
      <c r="AI471" s="137"/>
      <c r="AJ471" s="137"/>
    </row>
    <row r="472" spans="1:36" x14ac:dyDescent="0.25">
      <c r="A472" s="2"/>
      <c r="B472" s="2"/>
      <c r="C472" s="18"/>
      <c r="D472" s="2"/>
      <c r="E472" s="2"/>
      <c r="F472" s="80"/>
      <c r="G472" s="80"/>
      <c r="H472" s="80"/>
      <c r="I472" s="81"/>
      <c r="J472" s="80"/>
      <c r="K472" s="80"/>
      <c r="L472" s="2"/>
      <c r="M472" s="18"/>
      <c r="N472" s="2"/>
      <c r="O472" s="2"/>
      <c r="P472" s="2"/>
      <c r="Q472" s="2"/>
      <c r="R472" s="11"/>
      <c r="S472" s="11"/>
      <c r="W472" s="13"/>
      <c r="X472" s="8"/>
      <c r="Y472" s="20"/>
      <c r="Z472" s="20"/>
      <c r="AA472" s="2"/>
      <c r="AB472" s="2"/>
      <c r="AC472" s="2"/>
      <c r="AD472" s="2"/>
      <c r="AE472" s="6"/>
      <c r="AF472" s="137"/>
      <c r="AG472" s="137"/>
      <c r="AH472" s="137"/>
      <c r="AI472" s="137"/>
      <c r="AJ472" s="137"/>
    </row>
    <row r="473" spans="1:36" x14ac:dyDescent="0.25">
      <c r="A473" s="2"/>
      <c r="B473" s="2"/>
      <c r="C473" s="18"/>
      <c r="D473" s="2"/>
      <c r="E473" s="2"/>
      <c r="F473" s="80"/>
      <c r="G473" s="80"/>
      <c r="H473" s="80"/>
      <c r="I473" s="81"/>
      <c r="J473" s="80"/>
      <c r="K473" s="80"/>
      <c r="L473" s="2"/>
      <c r="M473" s="18"/>
      <c r="N473" s="2"/>
      <c r="O473" s="2"/>
      <c r="P473" s="2"/>
      <c r="Q473" s="2"/>
      <c r="R473" s="11"/>
      <c r="S473" s="11"/>
      <c r="W473" s="13"/>
      <c r="X473" s="8"/>
      <c r="Y473" s="20"/>
      <c r="Z473" s="20"/>
      <c r="AA473" s="2"/>
      <c r="AB473" s="2"/>
      <c r="AC473" s="2"/>
      <c r="AD473" s="2"/>
      <c r="AE473" s="6"/>
      <c r="AF473" s="137"/>
      <c r="AG473" s="137"/>
      <c r="AH473" s="137"/>
      <c r="AI473" s="137"/>
      <c r="AJ473" s="137"/>
    </row>
    <row r="474" spans="1:36" x14ac:dyDescent="0.25">
      <c r="A474" s="2"/>
      <c r="B474" s="2"/>
      <c r="C474" s="18"/>
      <c r="D474" s="2"/>
      <c r="E474" s="2"/>
      <c r="F474" s="80"/>
      <c r="G474" s="80"/>
      <c r="H474" s="80"/>
      <c r="I474" s="81"/>
      <c r="J474" s="80"/>
      <c r="K474" s="80"/>
      <c r="L474" s="2"/>
      <c r="M474" s="18"/>
      <c r="N474" s="2"/>
      <c r="O474" s="2"/>
      <c r="P474" s="2"/>
      <c r="Q474" s="2"/>
      <c r="R474" s="11"/>
      <c r="S474" s="11"/>
      <c r="W474" s="13"/>
      <c r="X474" s="8"/>
      <c r="Y474" s="20"/>
      <c r="Z474" s="20"/>
      <c r="AA474" s="2"/>
      <c r="AB474" s="2"/>
      <c r="AC474" s="2"/>
      <c r="AD474" s="2"/>
      <c r="AE474" s="6"/>
      <c r="AF474" s="137"/>
      <c r="AG474" s="137"/>
      <c r="AH474" s="137"/>
      <c r="AI474" s="137"/>
      <c r="AJ474" s="137"/>
    </row>
    <row r="475" spans="1:36" x14ac:dyDescent="0.25">
      <c r="A475" s="2"/>
      <c r="B475" s="2"/>
      <c r="C475" s="18"/>
      <c r="D475" s="2"/>
      <c r="E475" s="2"/>
      <c r="F475" s="80"/>
      <c r="G475" s="80"/>
      <c r="H475" s="80"/>
      <c r="I475" s="81"/>
      <c r="J475" s="80"/>
      <c r="K475" s="80"/>
      <c r="L475" s="2"/>
      <c r="M475" s="18"/>
      <c r="N475" s="2"/>
      <c r="O475" s="2"/>
      <c r="P475" s="2"/>
      <c r="Q475" s="2"/>
      <c r="R475" s="11"/>
      <c r="S475" s="11"/>
      <c r="W475" s="13"/>
      <c r="X475" s="8"/>
      <c r="Y475" s="20"/>
      <c r="Z475" s="20"/>
      <c r="AA475" s="2"/>
      <c r="AB475" s="2"/>
      <c r="AC475" s="2"/>
      <c r="AD475" s="2"/>
      <c r="AE475" s="6"/>
      <c r="AF475" s="137"/>
      <c r="AG475" s="137"/>
      <c r="AH475" s="137"/>
      <c r="AI475" s="137"/>
      <c r="AJ475" s="137"/>
    </row>
    <row r="476" spans="1:36" x14ac:dyDescent="0.25">
      <c r="A476" s="2"/>
      <c r="B476" s="2"/>
      <c r="C476" s="18"/>
      <c r="D476" s="2"/>
      <c r="E476" s="2"/>
      <c r="F476" s="80"/>
      <c r="G476" s="80"/>
      <c r="H476" s="80"/>
      <c r="I476" s="81"/>
      <c r="J476" s="80"/>
      <c r="K476" s="80"/>
      <c r="L476" s="2"/>
      <c r="M476" s="18"/>
      <c r="N476" s="2"/>
      <c r="O476" s="2"/>
      <c r="P476" s="2"/>
      <c r="Q476" s="2"/>
      <c r="R476" s="11"/>
      <c r="S476" s="11"/>
      <c r="W476" s="13"/>
      <c r="X476" s="8"/>
      <c r="Y476" s="20"/>
      <c r="Z476" s="20"/>
      <c r="AA476" s="2"/>
      <c r="AB476" s="2"/>
      <c r="AC476" s="2"/>
      <c r="AD476" s="2"/>
      <c r="AE476" s="6"/>
      <c r="AF476" s="137"/>
      <c r="AG476" s="137"/>
      <c r="AH476" s="137"/>
      <c r="AI476" s="137"/>
      <c r="AJ476" s="137"/>
    </row>
    <row r="477" spans="1:36" x14ac:dyDescent="0.25">
      <c r="A477" s="2"/>
      <c r="B477" s="2"/>
      <c r="C477" s="18"/>
      <c r="D477" s="2"/>
      <c r="E477" s="2"/>
      <c r="F477" s="80"/>
      <c r="G477" s="80"/>
      <c r="H477" s="80"/>
      <c r="I477" s="81"/>
      <c r="J477" s="80"/>
      <c r="K477" s="80"/>
      <c r="L477" s="2"/>
      <c r="M477" s="18"/>
      <c r="N477" s="2"/>
      <c r="O477" s="2"/>
      <c r="P477" s="2"/>
      <c r="Q477" s="2"/>
      <c r="R477" s="11"/>
      <c r="S477" s="11"/>
      <c r="W477" s="13"/>
      <c r="X477" s="8"/>
      <c r="Y477" s="20"/>
      <c r="Z477" s="20"/>
      <c r="AA477" s="2"/>
      <c r="AB477" s="2"/>
      <c r="AC477" s="2"/>
      <c r="AD477" s="2"/>
      <c r="AE477" s="6"/>
      <c r="AF477" s="137"/>
      <c r="AG477" s="137"/>
      <c r="AH477" s="137"/>
      <c r="AI477" s="137"/>
      <c r="AJ477" s="137"/>
    </row>
    <row r="478" spans="1:36" x14ac:dyDescent="0.25">
      <c r="A478" s="2"/>
      <c r="B478" s="2"/>
      <c r="C478" s="18"/>
      <c r="D478" s="2"/>
      <c r="E478" s="2"/>
      <c r="F478" s="80"/>
      <c r="G478" s="80"/>
      <c r="H478" s="80"/>
      <c r="I478" s="81"/>
      <c r="J478" s="80"/>
      <c r="K478" s="80"/>
      <c r="L478" s="2"/>
      <c r="M478" s="18"/>
      <c r="N478" s="2"/>
      <c r="O478" s="2"/>
      <c r="P478" s="2"/>
      <c r="Q478" s="2"/>
      <c r="R478" s="11"/>
      <c r="S478" s="11"/>
      <c r="W478" s="13"/>
      <c r="X478" s="8"/>
      <c r="Y478" s="20"/>
      <c r="Z478" s="20"/>
      <c r="AA478" s="2"/>
      <c r="AB478" s="2"/>
      <c r="AC478" s="2"/>
      <c r="AD478" s="2"/>
      <c r="AE478" s="6"/>
      <c r="AF478" s="137"/>
      <c r="AG478" s="137"/>
      <c r="AH478" s="137"/>
      <c r="AI478" s="137"/>
      <c r="AJ478" s="137"/>
    </row>
    <row r="479" spans="1:36" x14ac:dyDescent="0.25">
      <c r="A479" s="2"/>
      <c r="B479" s="2"/>
      <c r="C479" s="18"/>
      <c r="D479" s="2"/>
      <c r="E479" s="2"/>
      <c r="F479" s="80"/>
      <c r="G479" s="80"/>
      <c r="H479" s="80"/>
      <c r="I479" s="81"/>
      <c r="J479" s="80"/>
      <c r="K479" s="80"/>
      <c r="L479" s="2"/>
      <c r="M479" s="18"/>
      <c r="N479" s="2"/>
      <c r="O479" s="2"/>
      <c r="P479" s="2"/>
      <c r="Q479" s="2"/>
      <c r="R479" s="11"/>
      <c r="S479" s="11"/>
      <c r="W479" s="13"/>
      <c r="X479" s="8"/>
      <c r="Y479" s="20"/>
      <c r="Z479" s="20"/>
      <c r="AA479" s="2"/>
      <c r="AB479" s="2"/>
      <c r="AC479" s="2"/>
      <c r="AD479" s="2"/>
      <c r="AE479" s="6"/>
      <c r="AF479" s="137"/>
      <c r="AG479" s="137"/>
      <c r="AH479" s="137"/>
      <c r="AI479" s="137"/>
      <c r="AJ479" s="137"/>
    </row>
    <row r="480" spans="1:36" x14ac:dyDescent="0.25">
      <c r="A480" s="2"/>
      <c r="B480" s="2"/>
      <c r="C480" s="18"/>
      <c r="D480" s="2"/>
      <c r="E480" s="2"/>
      <c r="F480" s="80"/>
      <c r="G480" s="80"/>
      <c r="H480" s="80"/>
      <c r="I480" s="81"/>
      <c r="J480" s="80"/>
      <c r="K480" s="80"/>
      <c r="L480" s="2"/>
      <c r="M480" s="18"/>
      <c r="N480" s="2"/>
      <c r="O480" s="2"/>
      <c r="P480" s="2"/>
      <c r="Q480" s="2"/>
      <c r="R480" s="11"/>
      <c r="S480" s="11"/>
      <c r="W480" s="13"/>
      <c r="X480" s="8"/>
      <c r="Y480" s="20"/>
      <c r="Z480" s="20"/>
      <c r="AA480" s="2"/>
      <c r="AB480" s="2"/>
      <c r="AC480" s="2"/>
      <c r="AD480" s="2"/>
      <c r="AE480" s="6"/>
      <c r="AF480" s="137"/>
      <c r="AG480" s="137"/>
      <c r="AH480" s="137"/>
      <c r="AI480" s="137"/>
      <c r="AJ480" s="137"/>
    </row>
    <row r="481" spans="1:36" x14ac:dyDescent="0.25">
      <c r="A481" s="2"/>
      <c r="B481" s="2"/>
      <c r="C481" s="18"/>
      <c r="D481" s="2"/>
      <c r="E481" s="2"/>
      <c r="F481" s="80"/>
      <c r="G481" s="80"/>
      <c r="H481" s="80"/>
      <c r="I481" s="81"/>
      <c r="J481" s="80"/>
      <c r="K481" s="80"/>
      <c r="L481" s="2"/>
      <c r="M481" s="18"/>
      <c r="N481" s="2"/>
      <c r="O481" s="2"/>
      <c r="P481" s="2"/>
      <c r="Q481" s="2"/>
      <c r="R481" s="11"/>
      <c r="S481" s="11"/>
      <c r="W481" s="13"/>
      <c r="X481" s="8"/>
      <c r="Y481" s="20"/>
      <c r="Z481" s="20"/>
      <c r="AA481" s="2"/>
      <c r="AB481" s="2"/>
      <c r="AC481" s="2"/>
      <c r="AD481" s="2"/>
      <c r="AE481" s="6"/>
      <c r="AF481" s="137"/>
      <c r="AG481" s="137"/>
      <c r="AH481" s="137"/>
      <c r="AI481" s="137"/>
      <c r="AJ481" s="137"/>
    </row>
    <row r="482" spans="1:36" x14ac:dyDescent="0.25">
      <c r="A482" s="2"/>
      <c r="B482" s="2"/>
      <c r="C482" s="18"/>
      <c r="D482" s="2"/>
      <c r="E482" s="2"/>
      <c r="F482" s="80"/>
      <c r="G482" s="80"/>
      <c r="H482" s="80"/>
      <c r="I482" s="81"/>
      <c r="J482" s="80"/>
      <c r="K482" s="80"/>
      <c r="L482" s="2"/>
      <c r="M482" s="18"/>
      <c r="N482" s="2"/>
      <c r="O482" s="2"/>
      <c r="P482" s="2"/>
      <c r="Q482" s="2"/>
      <c r="R482" s="11"/>
      <c r="S482" s="11"/>
      <c r="W482" s="13"/>
      <c r="X482" s="8"/>
      <c r="Y482" s="20"/>
      <c r="Z482" s="20"/>
      <c r="AA482" s="2"/>
      <c r="AB482" s="2"/>
      <c r="AC482" s="2"/>
      <c r="AD482" s="2"/>
      <c r="AE482" s="6"/>
      <c r="AF482" s="137"/>
      <c r="AG482" s="137"/>
      <c r="AH482" s="137"/>
      <c r="AI482" s="137"/>
      <c r="AJ482" s="137"/>
    </row>
    <row r="483" spans="1:36" x14ac:dyDescent="0.25">
      <c r="A483" s="2"/>
      <c r="B483" s="2"/>
      <c r="C483" s="18"/>
      <c r="D483" s="2"/>
      <c r="E483" s="2"/>
      <c r="F483" s="80"/>
      <c r="G483" s="80"/>
      <c r="H483" s="80"/>
      <c r="I483" s="81"/>
      <c r="J483" s="80"/>
      <c r="K483" s="80"/>
      <c r="L483" s="2"/>
      <c r="M483" s="18"/>
      <c r="N483" s="2"/>
      <c r="O483" s="2"/>
      <c r="P483" s="2"/>
      <c r="Q483" s="2"/>
      <c r="R483" s="11"/>
      <c r="S483" s="11"/>
      <c r="W483" s="13"/>
      <c r="X483" s="8"/>
      <c r="Y483" s="20"/>
      <c r="Z483" s="20"/>
      <c r="AA483" s="2"/>
      <c r="AB483" s="2"/>
      <c r="AC483" s="2"/>
      <c r="AD483" s="2"/>
      <c r="AE483" s="6"/>
      <c r="AF483" s="137"/>
      <c r="AG483" s="137"/>
      <c r="AH483" s="137"/>
      <c r="AI483" s="137"/>
      <c r="AJ483" s="137"/>
    </row>
    <row r="484" spans="1:36" x14ac:dyDescent="0.25">
      <c r="A484" s="2"/>
      <c r="B484" s="2"/>
      <c r="C484" s="18"/>
      <c r="D484" s="2"/>
      <c r="E484" s="2"/>
      <c r="F484" s="80"/>
      <c r="G484" s="80"/>
      <c r="H484" s="80"/>
      <c r="I484" s="81"/>
      <c r="J484" s="80"/>
      <c r="K484" s="80"/>
      <c r="L484" s="2"/>
      <c r="M484" s="18"/>
      <c r="N484" s="2"/>
      <c r="O484" s="2"/>
      <c r="P484" s="2"/>
      <c r="Q484" s="2"/>
      <c r="R484" s="11"/>
      <c r="S484" s="11"/>
      <c r="W484" s="13"/>
      <c r="X484" s="8"/>
      <c r="Y484" s="20"/>
      <c r="Z484" s="20"/>
      <c r="AA484" s="2"/>
      <c r="AB484" s="2"/>
      <c r="AC484" s="2"/>
      <c r="AD484" s="2"/>
      <c r="AE484" s="6"/>
      <c r="AF484" s="137"/>
      <c r="AG484" s="137"/>
      <c r="AH484" s="137"/>
      <c r="AI484" s="137"/>
      <c r="AJ484" s="137"/>
    </row>
    <row r="485" spans="1:36" x14ac:dyDescent="0.25">
      <c r="A485" s="2"/>
      <c r="B485" s="2"/>
      <c r="C485" s="18"/>
      <c r="D485" s="2"/>
      <c r="E485" s="2"/>
      <c r="F485" s="80"/>
      <c r="G485" s="80"/>
      <c r="H485" s="80"/>
      <c r="I485" s="81"/>
      <c r="J485" s="80"/>
      <c r="K485" s="80"/>
      <c r="L485" s="2"/>
      <c r="M485" s="18"/>
      <c r="N485" s="2"/>
      <c r="O485" s="2"/>
      <c r="P485" s="2"/>
      <c r="Q485" s="2"/>
      <c r="R485" s="11"/>
      <c r="S485" s="11"/>
      <c r="W485" s="13"/>
      <c r="X485" s="8"/>
      <c r="Y485" s="20"/>
      <c r="Z485" s="20"/>
      <c r="AA485" s="2"/>
      <c r="AB485" s="2"/>
      <c r="AC485" s="2"/>
      <c r="AD485" s="2"/>
      <c r="AE485" s="6"/>
      <c r="AF485" s="137"/>
      <c r="AG485" s="137"/>
      <c r="AH485" s="137"/>
      <c r="AI485" s="137"/>
      <c r="AJ485" s="137"/>
    </row>
    <row r="486" spans="1:36" x14ac:dyDescent="0.25">
      <c r="A486" s="2"/>
      <c r="B486" s="2"/>
      <c r="C486" s="18"/>
      <c r="D486" s="2"/>
      <c r="E486" s="2"/>
      <c r="F486" s="80"/>
      <c r="G486" s="80"/>
      <c r="H486" s="80"/>
      <c r="I486" s="81"/>
      <c r="J486" s="80"/>
      <c r="K486" s="80"/>
      <c r="L486" s="2"/>
      <c r="M486" s="18"/>
      <c r="N486" s="2"/>
      <c r="O486" s="2"/>
      <c r="P486" s="2"/>
      <c r="Q486" s="2"/>
      <c r="R486" s="11"/>
      <c r="S486" s="11"/>
      <c r="W486" s="13"/>
      <c r="X486" s="8"/>
      <c r="Y486" s="20"/>
      <c r="Z486" s="20"/>
      <c r="AA486" s="2"/>
      <c r="AB486" s="2"/>
      <c r="AC486" s="2"/>
      <c r="AD486" s="2"/>
      <c r="AE486" s="6"/>
      <c r="AF486" s="137"/>
      <c r="AG486" s="137"/>
      <c r="AH486" s="137"/>
      <c r="AI486" s="137"/>
      <c r="AJ486" s="137"/>
    </row>
    <row r="487" spans="1:36" x14ac:dyDescent="0.25">
      <c r="A487" s="2"/>
      <c r="B487" s="2"/>
      <c r="C487" s="18"/>
      <c r="D487" s="2"/>
      <c r="E487" s="2"/>
      <c r="F487" s="80"/>
      <c r="G487" s="80"/>
      <c r="H487" s="80"/>
      <c r="I487" s="81"/>
      <c r="J487" s="80"/>
      <c r="K487" s="80"/>
      <c r="L487" s="2"/>
      <c r="M487" s="18"/>
      <c r="N487" s="2"/>
      <c r="O487" s="2"/>
      <c r="P487" s="2"/>
      <c r="Q487" s="2"/>
      <c r="R487" s="11"/>
      <c r="S487" s="11"/>
      <c r="W487" s="13"/>
      <c r="X487" s="8"/>
      <c r="Y487" s="20"/>
      <c r="Z487" s="20"/>
      <c r="AA487" s="2"/>
      <c r="AB487" s="2"/>
      <c r="AC487" s="2"/>
      <c r="AD487" s="2"/>
      <c r="AE487" s="6"/>
      <c r="AF487" s="137"/>
      <c r="AG487" s="137"/>
      <c r="AH487" s="137"/>
      <c r="AI487" s="137"/>
      <c r="AJ487" s="137"/>
    </row>
    <row r="488" spans="1:36" x14ac:dyDescent="0.25">
      <c r="A488" s="2"/>
      <c r="B488" s="2"/>
      <c r="C488" s="18"/>
      <c r="D488" s="2"/>
      <c r="E488" s="2"/>
      <c r="F488" s="80"/>
      <c r="G488" s="80"/>
      <c r="H488" s="80"/>
      <c r="I488" s="81"/>
      <c r="J488" s="80"/>
      <c r="K488" s="80"/>
      <c r="L488" s="2"/>
      <c r="M488" s="18"/>
      <c r="N488" s="2"/>
      <c r="O488" s="2"/>
      <c r="P488" s="2"/>
      <c r="Q488" s="2"/>
      <c r="R488" s="11"/>
      <c r="S488" s="11"/>
      <c r="W488" s="13"/>
      <c r="X488" s="8"/>
      <c r="Y488" s="20"/>
      <c r="Z488" s="20"/>
      <c r="AA488" s="2"/>
      <c r="AB488" s="2"/>
      <c r="AC488" s="2"/>
      <c r="AD488" s="2"/>
      <c r="AE488" s="6"/>
      <c r="AF488" s="137"/>
      <c r="AG488" s="137"/>
      <c r="AH488" s="137"/>
      <c r="AI488" s="137"/>
      <c r="AJ488" s="137"/>
    </row>
    <row r="489" spans="1:36" x14ac:dyDescent="0.25">
      <c r="A489" s="2"/>
      <c r="B489" s="2"/>
      <c r="C489" s="18"/>
      <c r="D489" s="2"/>
      <c r="E489" s="2"/>
      <c r="F489" s="80"/>
      <c r="G489" s="80"/>
      <c r="H489" s="80"/>
      <c r="I489" s="81"/>
      <c r="J489" s="80"/>
      <c r="K489" s="80"/>
      <c r="L489" s="2"/>
      <c r="M489" s="18"/>
      <c r="N489" s="2"/>
      <c r="O489" s="2"/>
      <c r="P489" s="2"/>
      <c r="Q489" s="2"/>
      <c r="R489" s="11"/>
      <c r="S489" s="11"/>
      <c r="W489" s="13"/>
      <c r="X489" s="8"/>
      <c r="Y489" s="20"/>
      <c r="Z489" s="20"/>
      <c r="AA489" s="2"/>
      <c r="AB489" s="2"/>
      <c r="AC489" s="2"/>
      <c r="AD489" s="2"/>
      <c r="AE489" s="6"/>
      <c r="AF489" s="137"/>
      <c r="AG489" s="137"/>
      <c r="AH489" s="137"/>
      <c r="AI489" s="137"/>
      <c r="AJ489" s="137"/>
    </row>
    <row r="490" spans="1:36" x14ac:dyDescent="0.25">
      <c r="A490" s="2"/>
      <c r="B490" s="2"/>
      <c r="C490" s="18"/>
      <c r="D490" s="2"/>
      <c r="E490" s="2"/>
      <c r="F490" s="80"/>
      <c r="G490" s="80"/>
      <c r="H490" s="80"/>
      <c r="I490" s="81"/>
      <c r="J490" s="80"/>
      <c r="K490" s="80"/>
      <c r="L490" s="2"/>
      <c r="M490" s="18"/>
      <c r="N490" s="2"/>
      <c r="O490" s="2"/>
      <c r="P490" s="2"/>
      <c r="Q490" s="2"/>
      <c r="R490" s="11"/>
      <c r="S490" s="11"/>
      <c r="W490" s="13"/>
      <c r="X490" s="8"/>
      <c r="Y490" s="20"/>
      <c r="Z490" s="20"/>
      <c r="AA490" s="2"/>
      <c r="AB490" s="2"/>
      <c r="AC490" s="2"/>
      <c r="AD490" s="2"/>
      <c r="AE490" s="6"/>
      <c r="AF490" s="137"/>
      <c r="AG490" s="137"/>
      <c r="AH490" s="137"/>
      <c r="AI490" s="137"/>
      <c r="AJ490" s="137"/>
    </row>
    <row r="491" spans="1:36" x14ac:dyDescent="0.25">
      <c r="A491" s="2"/>
      <c r="B491" s="2"/>
      <c r="C491" s="18"/>
      <c r="D491" s="2"/>
      <c r="E491" s="2"/>
      <c r="F491" s="80"/>
      <c r="G491" s="80"/>
      <c r="H491" s="80"/>
      <c r="I491" s="81"/>
      <c r="J491" s="80"/>
      <c r="K491" s="80"/>
      <c r="L491" s="2"/>
      <c r="M491" s="18"/>
      <c r="N491" s="2"/>
      <c r="O491" s="2"/>
      <c r="P491" s="2"/>
      <c r="Q491" s="2"/>
      <c r="R491" s="11"/>
      <c r="S491" s="11"/>
      <c r="W491" s="13"/>
      <c r="X491" s="8"/>
      <c r="Y491" s="20"/>
      <c r="Z491" s="20"/>
      <c r="AA491" s="2"/>
      <c r="AB491" s="2"/>
      <c r="AC491" s="2"/>
      <c r="AD491" s="2"/>
      <c r="AE491" s="6"/>
      <c r="AF491" s="137"/>
      <c r="AG491" s="137"/>
      <c r="AH491" s="137"/>
      <c r="AI491" s="137"/>
      <c r="AJ491" s="137"/>
    </row>
    <row r="492" spans="1:36" x14ac:dyDescent="0.25">
      <c r="A492" s="2"/>
      <c r="B492" s="2"/>
      <c r="C492" s="18"/>
      <c r="D492" s="2"/>
      <c r="E492" s="2"/>
      <c r="F492" s="80"/>
      <c r="G492" s="80"/>
      <c r="H492" s="80"/>
      <c r="I492" s="81"/>
      <c r="J492" s="80"/>
      <c r="K492" s="80"/>
      <c r="L492" s="2"/>
      <c r="M492" s="18"/>
      <c r="N492" s="2"/>
      <c r="O492" s="2"/>
      <c r="P492" s="2"/>
      <c r="Q492" s="2"/>
      <c r="R492" s="11"/>
      <c r="S492" s="11"/>
      <c r="W492" s="13"/>
      <c r="X492" s="8"/>
      <c r="Y492" s="20"/>
      <c r="Z492" s="20"/>
      <c r="AA492" s="2"/>
      <c r="AB492" s="2"/>
      <c r="AC492" s="2"/>
      <c r="AD492" s="2"/>
      <c r="AE492" s="6"/>
      <c r="AF492" s="137"/>
      <c r="AG492" s="137"/>
      <c r="AH492" s="137"/>
      <c r="AI492" s="137"/>
      <c r="AJ492" s="137"/>
    </row>
    <row r="493" spans="1:36" x14ac:dyDescent="0.25">
      <c r="A493" s="2"/>
      <c r="B493" s="2"/>
      <c r="C493" s="18"/>
      <c r="D493" s="2"/>
      <c r="E493" s="2"/>
      <c r="F493" s="80"/>
      <c r="G493" s="80"/>
      <c r="H493" s="80"/>
      <c r="I493" s="81"/>
      <c r="J493" s="80"/>
      <c r="K493" s="80"/>
      <c r="L493" s="2"/>
      <c r="M493" s="18"/>
      <c r="N493" s="2"/>
      <c r="O493" s="2"/>
      <c r="P493" s="2"/>
      <c r="Q493" s="2"/>
      <c r="R493" s="11"/>
      <c r="S493" s="11"/>
      <c r="W493" s="13"/>
      <c r="X493" s="8"/>
      <c r="Y493" s="20"/>
      <c r="Z493" s="20"/>
      <c r="AA493" s="2"/>
      <c r="AB493" s="2"/>
      <c r="AC493" s="2"/>
      <c r="AD493" s="2"/>
      <c r="AE493" s="6"/>
      <c r="AF493" s="137"/>
      <c r="AG493" s="137"/>
      <c r="AH493" s="137"/>
      <c r="AI493" s="137"/>
      <c r="AJ493" s="137"/>
    </row>
    <row r="494" spans="1:36" x14ac:dyDescent="0.25">
      <c r="A494" s="2"/>
      <c r="B494" s="2"/>
      <c r="C494" s="18"/>
      <c r="D494" s="2"/>
      <c r="E494" s="2"/>
      <c r="F494" s="80"/>
      <c r="G494" s="80"/>
      <c r="H494" s="80"/>
      <c r="I494" s="81"/>
      <c r="J494" s="80"/>
      <c r="K494" s="80"/>
      <c r="L494" s="2"/>
      <c r="M494" s="18"/>
      <c r="N494" s="2"/>
      <c r="O494" s="2"/>
      <c r="P494" s="2"/>
      <c r="Q494" s="2"/>
      <c r="R494" s="11"/>
      <c r="S494" s="11"/>
      <c r="W494" s="13"/>
      <c r="X494" s="8"/>
      <c r="Y494" s="20"/>
      <c r="Z494" s="20"/>
      <c r="AA494" s="2"/>
      <c r="AB494" s="2"/>
      <c r="AC494" s="2"/>
      <c r="AD494" s="2"/>
      <c r="AE494" s="6"/>
      <c r="AF494" s="137"/>
      <c r="AG494" s="137"/>
      <c r="AH494" s="137"/>
      <c r="AI494" s="137"/>
      <c r="AJ494" s="137"/>
    </row>
    <row r="495" spans="1:36" x14ac:dyDescent="0.25">
      <c r="A495" s="2"/>
      <c r="B495" s="2"/>
      <c r="C495" s="18"/>
      <c r="D495" s="2"/>
      <c r="E495" s="2"/>
      <c r="F495" s="80"/>
      <c r="G495" s="80"/>
      <c r="H495" s="80"/>
      <c r="I495" s="81"/>
      <c r="J495" s="80"/>
      <c r="K495" s="80"/>
      <c r="L495" s="2"/>
      <c r="M495" s="18"/>
      <c r="N495" s="2"/>
      <c r="O495" s="2"/>
      <c r="P495" s="2"/>
      <c r="Q495" s="2"/>
      <c r="R495" s="11"/>
      <c r="S495" s="11"/>
      <c r="W495" s="13"/>
      <c r="X495" s="8"/>
      <c r="Y495" s="20"/>
      <c r="Z495" s="20"/>
      <c r="AA495" s="2"/>
      <c r="AB495" s="2"/>
      <c r="AC495" s="2"/>
      <c r="AD495" s="2"/>
      <c r="AE495" s="6"/>
      <c r="AF495" s="137"/>
      <c r="AG495" s="137"/>
      <c r="AH495" s="137"/>
      <c r="AI495" s="137"/>
      <c r="AJ495" s="137"/>
    </row>
    <row r="496" spans="1:36" x14ac:dyDescent="0.25">
      <c r="A496" s="2"/>
      <c r="B496" s="2"/>
      <c r="C496" s="18"/>
      <c r="D496" s="2"/>
      <c r="E496" s="2"/>
      <c r="F496" s="80"/>
      <c r="G496" s="80"/>
      <c r="H496" s="80"/>
      <c r="I496" s="81"/>
      <c r="J496" s="80"/>
      <c r="K496" s="80"/>
      <c r="L496" s="2"/>
      <c r="M496" s="18"/>
      <c r="N496" s="2"/>
      <c r="O496" s="2"/>
      <c r="P496" s="2"/>
      <c r="Q496" s="2"/>
      <c r="R496" s="11"/>
      <c r="S496" s="11"/>
      <c r="W496" s="13"/>
      <c r="X496" s="8"/>
      <c r="Y496" s="20"/>
      <c r="Z496" s="20"/>
      <c r="AA496" s="2"/>
      <c r="AB496" s="2"/>
      <c r="AC496" s="2"/>
      <c r="AD496" s="2"/>
      <c r="AE496" s="6"/>
      <c r="AF496" s="137"/>
      <c r="AG496" s="137"/>
      <c r="AH496" s="137"/>
      <c r="AI496" s="137"/>
      <c r="AJ496" s="137"/>
    </row>
    <row r="497" spans="1:36" x14ac:dyDescent="0.25">
      <c r="A497" s="2"/>
      <c r="B497" s="2"/>
      <c r="C497" s="18"/>
      <c r="D497" s="2"/>
      <c r="E497" s="2"/>
      <c r="F497" s="80"/>
      <c r="G497" s="80"/>
      <c r="H497" s="80"/>
      <c r="I497" s="81"/>
      <c r="J497" s="80"/>
      <c r="K497" s="80"/>
      <c r="L497" s="2"/>
      <c r="M497" s="18"/>
      <c r="N497" s="2"/>
      <c r="O497" s="2"/>
      <c r="P497" s="2"/>
      <c r="Q497" s="2"/>
      <c r="R497" s="11"/>
      <c r="S497" s="11"/>
      <c r="W497" s="13"/>
      <c r="X497" s="8"/>
      <c r="Y497" s="20"/>
      <c r="Z497" s="20"/>
      <c r="AA497" s="2"/>
      <c r="AB497" s="2"/>
      <c r="AC497" s="2"/>
      <c r="AD497" s="2"/>
      <c r="AE497" s="6"/>
      <c r="AF497" s="137"/>
      <c r="AG497" s="137"/>
      <c r="AH497" s="137"/>
      <c r="AI497" s="137"/>
      <c r="AJ497" s="137"/>
    </row>
    <row r="498" spans="1:36" x14ac:dyDescent="0.25">
      <c r="A498" s="2"/>
      <c r="B498" s="2"/>
      <c r="C498" s="18"/>
      <c r="D498" s="2"/>
      <c r="E498" s="2"/>
      <c r="F498" s="80"/>
      <c r="G498" s="80"/>
      <c r="H498" s="80"/>
      <c r="I498" s="81"/>
      <c r="J498" s="80"/>
      <c r="K498" s="80"/>
      <c r="L498" s="2"/>
      <c r="M498" s="18"/>
      <c r="N498" s="2"/>
      <c r="O498" s="2"/>
      <c r="P498" s="2"/>
      <c r="Q498" s="2"/>
      <c r="R498" s="11"/>
      <c r="S498" s="11"/>
      <c r="W498" s="13"/>
      <c r="X498" s="8"/>
      <c r="Y498" s="20"/>
      <c r="Z498" s="20"/>
      <c r="AA498" s="2"/>
      <c r="AB498" s="2"/>
      <c r="AC498" s="2"/>
      <c r="AD498" s="2"/>
      <c r="AE498" s="6"/>
      <c r="AF498" s="137"/>
      <c r="AG498" s="137"/>
      <c r="AH498" s="137"/>
      <c r="AI498" s="137"/>
      <c r="AJ498" s="137"/>
    </row>
    <row r="499" spans="1:36" x14ac:dyDescent="0.25">
      <c r="A499" s="2"/>
      <c r="B499" s="2"/>
      <c r="C499" s="18"/>
      <c r="D499" s="2"/>
      <c r="E499" s="2"/>
      <c r="F499" s="80"/>
      <c r="G499" s="80"/>
      <c r="H499" s="80"/>
      <c r="I499" s="81"/>
      <c r="J499" s="80"/>
      <c r="K499" s="80"/>
      <c r="L499" s="2"/>
      <c r="M499" s="18"/>
      <c r="N499" s="2"/>
      <c r="O499" s="2"/>
      <c r="P499" s="2"/>
      <c r="Q499" s="2"/>
      <c r="R499" s="11"/>
      <c r="S499" s="11"/>
      <c r="W499" s="13"/>
      <c r="X499" s="8"/>
      <c r="Y499" s="20"/>
      <c r="Z499" s="20"/>
      <c r="AA499" s="2"/>
      <c r="AB499" s="2"/>
      <c r="AC499" s="2"/>
      <c r="AD499" s="2"/>
      <c r="AE499" s="6"/>
      <c r="AF499" s="137"/>
      <c r="AG499" s="137"/>
      <c r="AH499" s="137"/>
      <c r="AI499" s="137"/>
      <c r="AJ499" s="137"/>
    </row>
    <row r="500" spans="1:36" x14ac:dyDescent="0.25">
      <c r="A500" s="2"/>
      <c r="B500" s="2"/>
      <c r="C500" s="18"/>
      <c r="D500" s="2"/>
      <c r="E500" s="2"/>
      <c r="F500" s="80"/>
      <c r="G500" s="80"/>
      <c r="H500" s="80"/>
      <c r="I500" s="81"/>
      <c r="J500" s="80"/>
      <c r="K500" s="80"/>
      <c r="L500" s="2"/>
      <c r="M500" s="18"/>
      <c r="N500" s="2"/>
      <c r="O500" s="2"/>
      <c r="P500" s="2"/>
      <c r="Q500" s="2"/>
      <c r="R500" s="11"/>
      <c r="S500" s="11"/>
      <c r="W500" s="13"/>
      <c r="X500" s="8"/>
      <c r="Y500" s="20"/>
      <c r="Z500" s="20"/>
      <c r="AA500" s="2"/>
      <c r="AB500" s="2"/>
      <c r="AC500" s="2"/>
      <c r="AD500" s="2"/>
      <c r="AE500" s="6"/>
      <c r="AF500" s="137"/>
      <c r="AG500" s="137"/>
      <c r="AH500" s="137"/>
      <c r="AI500" s="137"/>
      <c r="AJ500" s="137"/>
    </row>
    <row r="501" spans="1:36" x14ac:dyDescent="0.25">
      <c r="A501" s="2"/>
      <c r="B501" s="2"/>
      <c r="C501" s="18"/>
      <c r="D501" s="2"/>
      <c r="E501" s="2"/>
      <c r="F501" s="80"/>
      <c r="G501" s="80"/>
      <c r="H501" s="80"/>
      <c r="I501" s="81"/>
      <c r="J501" s="80"/>
      <c r="K501" s="80"/>
      <c r="L501" s="2"/>
      <c r="M501" s="18"/>
      <c r="N501" s="2"/>
      <c r="O501" s="2"/>
      <c r="P501" s="2"/>
      <c r="Q501" s="2"/>
      <c r="R501" s="11"/>
      <c r="S501" s="11"/>
      <c r="W501" s="13"/>
      <c r="X501" s="8"/>
      <c r="Y501" s="20"/>
      <c r="Z501" s="20"/>
      <c r="AA501" s="2"/>
      <c r="AB501" s="2"/>
      <c r="AC501" s="2"/>
      <c r="AD501" s="2"/>
      <c r="AE501" s="6"/>
      <c r="AF501" s="137"/>
      <c r="AG501" s="137"/>
      <c r="AH501" s="137"/>
      <c r="AI501" s="137"/>
      <c r="AJ501" s="137"/>
    </row>
    <row r="502" spans="1:36" x14ac:dyDescent="0.25">
      <c r="A502" s="2"/>
      <c r="B502" s="2"/>
      <c r="C502" s="18"/>
      <c r="D502" s="2"/>
      <c r="E502" s="2"/>
      <c r="F502" s="80"/>
      <c r="G502" s="80"/>
      <c r="H502" s="80"/>
      <c r="I502" s="81"/>
      <c r="J502" s="80"/>
      <c r="K502" s="80"/>
      <c r="L502" s="2"/>
      <c r="M502" s="18"/>
      <c r="N502" s="2"/>
      <c r="O502" s="2"/>
      <c r="P502" s="2"/>
      <c r="Q502" s="2"/>
      <c r="R502" s="11"/>
      <c r="S502" s="11"/>
      <c r="W502" s="13"/>
      <c r="X502" s="8"/>
      <c r="Y502" s="20"/>
      <c r="Z502" s="20"/>
      <c r="AA502" s="2"/>
      <c r="AB502" s="2"/>
      <c r="AC502" s="2"/>
      <c r="AD502" s="2"/>
      <c r="AE502" s="6"/>
      <c r="AF502" s="137"/>
      <c r="AG502" s="137"/>
      <c r="AH502" s="137"/>
      <c r="AI502" s="137"/>
      <c r="AJ502" s="137"/>
    </row>
    <row r="503" spans="1:36" x14ac:dyDescent="0.25">
      <c r="A503" s="2"/>
      <c r="B503" s="2"/>
      <c r="C503" s="18"/>
      <c r="D503" s="2"/>
      <c r="E503" s="2"/>
      <c r="F503" s="80"/>
      <c r="G503" s="80"/>
      <c r="H503" s="80"/>
      <c r="I503" s="81"/>
      <c r="J503" s="80"/>
      <c r="K503" s="80"/>
      <c r="L503" s="2"/>
      <c r="M503" s="18"/>
      <c r="N503" s="2"/>
      <c r="O503" s="2"/>
      <c r="P503" s="2"/>
      <c r="Q503" s="2"/>
      <c r="R503" s="11"/>
      <c r="S503" s="11"/>
      <c r="W503" s="13"/>
      <c r="X503" s="8"/>
      <c r="Y503" s="20"/>
      <c r="Z503" s="20"/>
      <c r="AA503" s="2"/>
      <c r="AB503" s="2"/>
      <c r="AC503" s="2"/>
      <c r="AD503" s="2"/>
      <c r="AE503" s="6"/>
      <c r="AF503" s="137"/>
      <c r="AG503" s="137"/>
      <c r="AH503" s="137"/>
      <c r="AI503" s="137"/>
      <c r="AJ503" s="137"/>
    </row>
    <row r="504" spans="1:36" x14ac:dyDescent="0.25">
      <c r="A504" s="2"/>
      <c r="B504" s="2"/>
      <c r="C504" s="18"/>
      <c r="D504" s="2"/>
      <c r="E504" s="2"/>
      <c r="F504" s="80"/>
      <c r="G504" s="80"/>
      <c r="H504" s="80"/>
      <c r="I504" s="81"/>
      <c r="J504" s="80"/>
      <c r="K504" s="80"/>
      <c r="L504" s="2"/>
      <c r="M504" s="18"/>
      <c r="N504" s="2"/>
      <c r="O504" s="2"/>
      <c r="P504" s="2"/>
      <c r="Q504" s="2"/>
      <c r="R504" s="11"/>
      <c r="S504" s="11"/>
      <c r="W504" s="13"/>
      <c r="X504" s="8"/>
      <c r="Y504" s="20"/>
      <c r="Z504" s="20"/>
      <c r="AA504" s="2"/>
      <c r="AB504" s="2"/>
      <c r="AC504" s="2"/>
      <c r="AD504" s="2"/>
      <c r="AE504" s="6"/>
      <c r="AF504" s="137"/>
      <c r="AG504" s="137"/>
      <c r="AH504" s="137"/>
      <c r="AI504" s="137"/>
      <c r="AJ504" s="137"/>
    </row>
    <row r="505" spans="1:36" x14ac:dyDescent="0.25">
      <c r="A505" s="2"/>
      <c r="B505" s="2"/>
      <c r="C505" s="18"/>
      <c r="D505" s="2"/>
      <c r="E505" s="2"/>
      <c r="F505" s="80"/>
      <c r="G505" s="80"/>
      <c r="H505" s="80"/>
      <c r="I505" s="81"/>
      <c r="J505" s="80"/>
      <c r="K505" s="80"/>
      <c r="L505" s="2"/>
      <c r="M505" s="18"/>
      <c r="N505" s="2"/>
      <c r="O505" s="2"/>
      <c r="P505" s="2"/>
      <c r="Q505" s="2"/>
      <c r="R505" s="11"/>
      <c r="S505" s="11"/>
      <c r="W505" s="13"/>
      <c r="X505" s="8"/>
      <c r="Y505" s="20"/>
      <c r="Z505" s="20"/>
      <c r="AA505" s="2"/>
      <c r="AB505" s="2"/>
      <c r="AC505" s="2"/>
      <c r="AD505" s="2"/>
      <c r="AE505" s="6"/>
      <c r="AF505" s="137"/>
      <c r="AG505" s="137"/>
      <c r="AH505" s="137"/>
      <c r="AI505" s="137"/>
      <c r="AJ505" s="137"/>
    </row>
    <row r="506" spans="1:36" x14ac:dyDescent="0.25">
      <c r="A506" s="2"/>
      <c r="B506" s="2"/>
      <c r="C506" s="18"/>
      <c r="D506" s="2"/>
      <c r="E506" s="2"/>
      <c r="F506" s="80"/>
      <c r="G506" s="80"/>
      <c r="H506" s="80"/>
      <c r="I506" s="81"/>
      <c r="J506" s="80"/>
      <c r="K506" s="80"/>
      <c r="L506" s="2"/>
      <c r="M506" s="18"/>
      <c r="N506" s="2"/>
      <c r="O506" s="2"/>
      <c r="P506" s="2"/>
      <c r="Q506" s="2"/>
      <c r="R506" s="11"/>
      <c r="S506" s="11"/>
      <c r="W506" s="13"/>
      <c r="X506" s="8"/>
      <c r="Y506" s="20"/>
      <c r="Z506" s="20"/>
      <c r="AA506" s="2"/>
      <c r="AB506" s="2"/>
      <c r="AC506" s="2"/>
      <c r="AD506" s="2"/>
      <c r="AE506" s="6"/>
      <c r="AF506" s="137"/>
      <c r="AG506" s="137"/>
      <c r="AH506" s="137"/>
      <c r="AI506" s="137"/>
      <c r="AJ506" s="137"/>
    </row>
    <row r="507" spans="1:36" x14ac:dyDescent="0.25">
      <c r="A507" s="2"/>
      <c r="B507" s="2"/>
      <c r="C507" s="18"/>
      <c r="D507" s="2"/>
      <c r="E507" s="2"/>
      <c r="F507" s="80"/>
      <c r="G507" s="80"/>
      <c r="H507" s="80"/>
      <c r="I507" s="81"/>
      <c r="J507" s="80"/>
      <c r="K507" s="80"/>
      <c r="L507" s="2"/>
      <c r="M507" s="18"/>
      <c r="N507" s="2"/>
      <c r="O507" s="2"/>
      <c r="P507" s="2"/>
      <c r="Q507" s="2"/>
      <c r="R507" s="11"/>
      <c r="S507" s="11"/>
      <c r="W507" s="13"/>
      <c r="X507" s="8"/>
      <c r="Y507" s="20"/>
      <c r="Z507" s="20"/>
      <c r="AA507" s="2"/>
      <c r="AB507" s="2"/>
      <c r="AC507" s="2"/>
      <c r="AD507" s="2"/>
      <c r="AE507" s="6"/>
      <c r="AF507" s="137"/>
      <c r="AG507" s="137"/>
      <c r="AH507" s="137"/>
      <c r="AI507" s="137"/>
      <c r="AJ507" s="137"/>
    </row>
    <row r="508" spans="1:36" x14ac:dyDescent="0.25">
      <c r="A508" s="2"/>
      <c r="B508" s="2"/>
      <c r="C508" s="18"/>
      <c r="D508" s="2"/>
      <c r="E508" s="2"/>
      <c r="F508" s="80"/>
      <c r="G508" s="80"/>
      <c r="H508" s="80"/>
      <c r="I508" s="81"/>
      <c r="J508" s="80"/>
      <c r="K508" s="80"/>
      <c r="L508" s="2"/>
      <c r="M508" s="18"/>
      <c r="N508" s="2"/>
      <c r="O508" s="2"/>
      <c r="P508" s="2"/>
      <c r="Q508" s="2"/>
      <c r="R508" s="11"/>
      <c r="S508" s="11"/>
      <c r="W508" s="13"/>
      <c r="X508" s="8"/>
      <c r="Y508" s="20"/>
      <c r="Z508" s="20"/>
      <c r="AA508" s="2"/>
      <c r="AB508" s="2"/>
      <c r="AC508" s="2"/>
      <c r="AD508" s="2"/>
      <c r="AE508" s="6"/>
      <c r="AF508" s="137"/>
      <c r="AG508" s="137"/>
      <c r="AH508" s="137"/>
      <c r="AI508" s="137"/>
      <c r="AJ508" s="137"/>
    </row>
    <row r="509" spans="1:36" x14ac:dyDescent="0.25">
      <c r="A509" s="2"/>
      <c r="B509" s="2"/>
      <c r="C509" s="18"/>
      <c r="D509" s="2"/>
      <c r="E509" s="2"/>
      <c r="F509" s="80"/>
      <c r="G509" s="80"/>
      <c r="H509" s="80"/>
      <c r="I509" s="81"/>
      <c r="J509" s="80"/>
      <c r="K509" s="80"/>
      <c r="L509" s="2"/>
      <c r="M509" s="18"/>
      <c r="N509" s="2"/>
      <c r="O509" s="2"/>
      <c r="P509" s="2"/>
      <c r="Q509" s="2"/>
      <c r="R509" s="11"/>
      <c r="S509" s="11"/>
      <c r="W509" s="13"/>
      <c r="X509" s="8"/>
      <c r="Y509" s="20"/>
      <c r="Z509" s="20"/>
      <c r="AA509" s="2"/>
      <c r="AB509" s="2"/>
      <c r="AC509" s="2"/>
      <c r="AD509" s="2"/>
      <c r="AE509" s="6"/>
      <c r="AF509" s="137"/>
      <c r="AG509" s="137"/>
      <c r="AH509" s="137"/>
      <c r="AI509" s="137"/>
      <c r="AJ509" s="137"/>
    </row>
    <row r="510" spans="1:36" x14ac:dyDescent="0.25">
      <c r="A510" s="2"/>
      <c r="B510" s="2"/>
      <c r="C510" s="18"/>
      <c r="D510" s="2"/>
      <c r="E510" s="2"/>
      <c r="F510" s="80"/>
      <c r="G510" s="80"/>
      <c r="H510" s="80"/>
      <c r="I510" s="81"/>
      <c r="J510" s="80"/>
      <c r="K510" s="80"/>
      <c r="L510" s="2"/>
      <c r="M510" s="18"/>
      <c r="N510" s="2"/>
      <c r="O510" s="2"/>
      <c r="P510" s="2"/>
      <c r="Q510" s="2"/>
      <c r="R510" s="11"/>
      <c r="S510" s="11"/>
      <c r="W510" s="13"/>
      <c r="X510" s="8"/>
      <c r="Y510" s="20"/>
      <c r="Z510" s="20"/>
      <c r="AA510" s="2"/>
      <c r="AB510" s="2"/>
      <c r="AC510" s="2"/>
      <c r="AD510" s="2"/>
      <c r="AE510" s="6"/>
      <c r="AF510" s="137"/>
      <c r="AG510" s="137"/>
      <c r="AH510" s="137"/>
      <c r="AI510" s="137"/>
      <c r="AJ510" s="137"/>
    </row>
    <row r="511" spans="1:36" x14ac:dyDescent="0.25">
      <c r="A511" s="2"/>
      <c r="B511" s="2"/>
      <c r="C511" s="18"/>
      <c r="D511" s="2"/>
      <c r="E511" s="2"/>
      <c r="F511" s="80"/>
      <c r="G511" s="80"/>
      <c r="H511" s="80"/>
      <c r="I511" s="81"/>
      <c r="J511" s="80"/>
      <c r="K511" s="80"/>
      <c r="L511" s="2"/>
      <c r="M511" s="18"/>
      <c r="N511" s="2"/>
      <c r="O511" s="2"/>
      <c r="P511" s="2"/>
      <c r="Q511" s="2"/>
      <c r="R511" s="11"/>
      <c r="S511" s="11"/>
      <c r="W511" s="13"/>
      <c r="X511" s="8"/>
      <c r="Y511" s="20"/>
      <c r="Z511" s="20"/>
      <c r="AA511" s="2"/>
      <c r="AB511" s="2"/>
      <c r="AC511" s="2"/>
      <c r="AD511" s="2"/>
      <c r="AE511" s="6"/>
      <c r="AF511" s="137"/>
      <c r="AG511" s="137"/>
      <c r="AH511" s="137"/>
      <c r="AI511" s="137"/>
      <c r="AJ511" s="137"/>
    </row>
    <row r="512" spans="1:36" x14ac:dyDescent="0.25">
      <c r="A512" s="2"/>
      <c r="B512" s="2"/>
      <c r="C512" s="18"/>
      <c r="D512" s="2"/>
      <c r="E512" s="2"/>
      <c r="F512" s="80"/>
      <c r="G512" s="80"/>
      <c r="H512" s="80"/>
      <c r="I512" s="81"/>
      <c r="J512" s="80"/>
      <c r="K512" s="80"/>
      <c r="L512" s="2"/>
      <c r="M512" s="18"/>
      <c r="N512" s="2"/>
      <c r="O512" s="2"/>
      <c r="P512" s="2"/>
      <c r="Q512" s="2"/>
      <c r="R512" s="11"/>
      <c r="S512" s="11"/>
      <c r="W512" s="13"/>
      <c r="X512" s="8"/>
      <c r="Y512" s="20"/>
      <c r="Z512" s="20"/>
      <c r="AA512" s="2"/>
      <c r="AB512" s="2"/>
      <c r="AC512" s="2"/>
      <c r="AD512" s="2"/>
      <c r="AE512" s="6"/>
      <c r="AF512" s="137"/>
      <c r="AG512" s="137"/>
      <c r="AH512" s="137"/>
      <c r="AI512" s="137"/>
      <c r="AJ512" s="137"/>
    </row>
    <row r="513" spans="1:36" x14ac:dyDescent="0.25">
      <c r="A513" s="2"/>
      <c r="B513" s="2"/>
      <c r="C513" s="18"/>
      <c r="D513" s="2"/>
      <c r="E513" s="2"/>
      <c r="F513" s="80"/>
      <c r="G513" s="80"/>
      <c r="H513" s="80"/>
      <c r="I513" s="81"/>
      <c r="J513" s="80"/>
      <c r="K513" s="80"/>
      <c r="L513" s="2"/>
      <c r="M513" s="18"/>
      <c r="N513" s="2"/>
      <c r="O513" s="2"/>
      <c r="P513" s="2"/>
      <c r="Q513" s="2"/>
      <c r="R513" s="11"/>
      <c r="S513" s="11"/>
      <c r="W513" s="13"/>
      <c r="X513" s="8"/>
      <c r="Y513" s="20"/>
      <c r="Z513" s="20"/>
      <c r="AA513" s="2"/>
      <c r="AB513" s="2"/>
      <c r="AC513" s="2"/>
      <c r="AD513" s="2"/>
      <c r="AE513" s="6"/>
      <c r="AF513" s="137"/>
      <c r="AG513" s="137"/>
      <c r="AH513" s="137"/>
      <c r="AI513" s="137"/>
      <c r="AJ513" s="137"/>
    </row>
    <row r="514" spans="1:36" x14ac:dyDescent="0.25">
      <c r="A514" s="2"/>
      <c r="B514" s="2"/>
      <c r="C514" s="18"/>
      <c r="D514" s="2"/>
      <c r="E514" s="2"/>
      <c r="F514" s="80"/>
      <c r="G514" s="80"/>
      <c r="H514" s="80"/>
      <c r="I514" s="81"/>
      <c r="J514" s="80"/>
      <c r="K514" s="80"/>
      <c r="L514" s="2"/>
      <c r="M514" s="18"/>
      <c r="N514" s="2"/>
      <c r="O514" s="2"/>
      <c r="P514" s="2"/>
      <c r="Q514" s="2"/>
      <c r="R514" s="11"/>
      <c r="S514" s="11"/>
      <c r="W514" s="13"/>
      <c r="X514" s="8"/>
      <c r="Y514" s="20"/>
      <c r="Z514" s="20"/>
      <c r="AA514" s="2"/>
      <c r="AB514" s="2"/>
      <c r="AC514" s="2"/>
      <c r="AD514" s="2"/>
      <c r="AE514" s="6"/>
      <c r="AF514" s="137"/>
      <c r="AG514" s="137"/>
      <c r="AH514" s="137"/>
      <c r="AI514" s="137"/>
      <c r="AJ514" s="137"/>
    </row>
    <row r="515" spans="1:36" x14ac:dyDescent="0.25">
      <c r="A515" s="2"/>
      <c r="B515" s="2"/>
      <c r="C515" s="18"/>
      <c r="D515" s="2"/>
      <c r="E515" s="2"/>
      <c r="F515" s="80"/>
      <c r="G515" s="80"/>
      <c r="H515" s="80"/>
      <c r="I515" s="81"/>
      <c r="J515" s="80"/>
      <c r="K515" s="80"/>
      <c r="L515" s="2"/>
      <c r="M515" s="18"/>
      <c r="N515" s="2"/>
      <c r="O515" s="2"/>
      <c r="P515" s="2"/>
      <c r="Q515" s="2"/>
      <c r="R515" s="11"/>
      <c r="S515" s="11"/>
      <c r="W515" s="13"/>
      <c r="X515" s="8"/>
      <c r="Y515" s="20"/>
      <c r="Z515" s="20"/>
      <c r="AA515" s="2"/>
      <c r="AB515" s="2"/>
      <c r="AC515" s="2"/>
      <c r="AD515" s="2"/>
      <c r="AE515" s="6"/>
      <c r="AF515" s="137"/>
      <c r="AG515" s="137"/>
      <c r="AH515" s="137"/>
      <c r="AI515" s="137"/>
      <c r="AJ515" s="137"/>
    </row>
    <row r="516" spans="1:36" x14ac:dyDescent="0.25">
      <c r="A516" s="2"/>
      <c r="B516" s="2"/>
      <c r="C516" s="18"/>
      <c r="D516" s="2"/>
      <c r="E516" s="2"/>
      <c r="F516" s="80"/>
      <c r="G516" s="80"/>
      <c r="H516" s="80"/>
      <c r="I516" s="81"/>
      <c r="J516" s="80"/>
      <c r="K516" s="80"/>
      <c r="L516" s="2"/>
      <c r="M516" s="18"/>
      <c r="N516" s="2"/>
      <c r="O516" s="2"/>
      <c r="P516" s="2"/>
      <c r="Q516" s="2"/>
      <c r="R516" s="11"/>
      <c r="S516" s="11"/>
      <c r="W516" s="13"/>
      <c r="X516" s="8"/>
      <c r="Y516" s="20"/>
      <c r="Z516" s="20"/>
      <c r="AA516" s="2"/>
      <c r="AB516" s="2"/>
      <c r="AC516" s="2"/>
      <c r="AD516" s="2"/>
      <c r="AE516" s="6"/>
      <c r="AF516" s="137"/>
      <c r="AG516" s="137"/>
      <c r="AH516" s="137"/>
      <c r="AI516" s="137"/>
      <c r="AJ516" s="137"/>
    </row>
    <row r="517" spans="1:36" x14ac:dyDescent="0.25">
      <c r="A517" s="2"/>
      <c r="B517" s="2"/>
      <c r="C517" s="18"/>
      <c r="D517" s="2"/>
      <c r="E517" s="2"/>
      <c r="F517" s="80"/>
      <c r="G517" s="80"/>
      <c r="H517" s="80"/>
      <c r="I517" s="81"/>
      <c r="J517" s="80"/>
      <c r="K517" s="80"/>
      <c r="L517" s="2"/>
      <c r="M517" s="18"/>
      <c r="N517" s="2"/>
      <c r="O517" s="2"/>
      <c r="P517" s="2"/>
      <c r="Q517" s="2"/>
      <c r="R517" s="11"/>
      <c r="S517" s="11"/>
      <c r="W517" s="13"/>
      <c r="X517" s="8"/>
      <c r="Y517" s="20"/>
      <c r="Z517" s="20"/>
      <c r="AA517" s="2"/>
      <c r="AB517" s="2"/>
      <c r="AC517" s="2"/>
      <c r="AD517" s="2"/>
      <c r="AE517" s="6"/>
      <c r="AF517" s="137"/>
      <c r="AG517" s="137"/>
      <c r="AH517" s="137"/>
      <c r="AI517" s="137"/>
      <c r="AJ517" s="137"/>
    </row>
    <row r="518" spans="1:36" x14ac:dyDescent="0.25">
      <c r="A518" s="2"/>
      <c r="B518" s="2"/>
      <c r="C518" s="18"/>
      <c r="D518" s="2"/>
      <c r="E518" s="2"/>
      <c r="F518" s="80"/>
      <c r="G518" s="80"/>
      <c r="H518" s="80"/>
      <c r="I518" s="81"/>
      <c r="J518" s="80"/>
      <c r="K518" s="80"/>
      <c r="L518" s="2"/>
      <c r="M518" s="18"/>
      <c r="N518" s="2"/>
      <c r="O518" s="2"/>
      <c r="P518" s="2"/>
      <c r="Q518" s="2"/>
      <c r="R518" s="11"/>
      <c r="S518" s="11"/>
      <c r="W518" s="13"/>
      <c r="X518" s="8"/>
      <c r="Y518" s="20"/>
      <c r="Z518" s="20"/>
      <c r="AA518" s="2"/>
      <c r="AB518" s="2"/>
      <c r="AC518" s="2"/>
      <c r="AD518" s="2"/>
      <c r="AE518" s="6"/>
      <c r="AF518" s="137"/>
      <c r="AG518" s="137"/>
      <c r="AH518" s="137"/>
      <c r="AI518" s="137"/>
      <c r="AJ518" s="137"/>
    </row>
    <row r="519" spans="1:36" x14ac:dyDescent="0.25">
      <c r="A519" s="2"/>
      <c r="B519" s="2"/>
      <c r="C519" s="18"/>
      <c r="D519" s="2"/>
      <c r="E519" s="2"/>
      <c r="F519" s="80"/>
      <c r="G519" s="80"/>
      <c r="H519" s="80"/>
      <c r="I519" s="81"/>
      <c r="J519" s="80"/>
      <c r="K519" s="80"/>
      <c r="L519" s="2"/>
      <c r="M519" s="18"/>
      <c r="N519" s="2"/>
      <c r="O519" s="2"/>
      <c r="P519" s="2"/>
      <c r="Q519" s="2"/>
      <c r="R519" s="11"/>
      <c r="S519" s="11"/>
      <c r="W519" s="13"/>
      <c r="X519" s="8"/>
      <c r="Y519" s="20"/>
      <c r="Z519" s="20"/>
      <c r="AA519" s="2"/>
      <c r="AB519" s="2"/>
      <c r="AC519" s="2"/>
      <c r="AD519" s="2"/>
      <c r="AE519" s="6"/>
      <c r="AF519" s="137"/>
      <c r="AG519" s="137"/>
      <c r="AH519" s="137"/>
      <c r="AI519" s="137"/>
      <c r="AJ519" s="137"/>
    </row>
    <row r="520" spans="1:36" x14ac:dyDescent="0.25">
      <c r="A520" s="2"/>
      <c r="B520" s="2"/>
      <c r="C520" s="18"/>
      <c r="D520" s="2"/>
      <c r="E520" s="2"/>
      <c r="F520" s="80"/>
      <c r="G520" s="80"/>
      <c r="H520" s="80"/>
      <c r="I520" s="81"/>
      <c r="J520" s="80"/>
      <c r="K520" s="80"/>
      <c r="L520" s="2"/>
      <c r="M520" s="18"/>
      <c r="N520" s="2"/>
      <c r="O520" s="2"/>
      <c r="P520" s="2"/>
      <c r="Q520" s="2"/>
      <c r="R520" s="11"/>
      <c r="S520" s="11"/>
      <c r="W520" s="13"/>
      <c r="X520" s="8"/>
      <c r="Y520" s="20"/>
      <c r="Z520" s="20"/>
      <c r="AA520" s="2"/>
      <c r="AB520" s="2"/>
      <c r="AC520" s="2"/>
      <c r="AD520" s="2"/>
      <c r="AE520" s="6"/>
      <c r="AF520" s="137"/>
      <c r="AG520" s="137"/>
      <c r="AH520" s="137"/>
      <c r="AI520" s="137"/>
      <c r="AJ520" s="137"/>
    </row>
    <row r="521" spans="1:36" x14ac:dyDescent="0.25">
      <c r="A521" s="2"/>
      <c r="B521" s="2"/>
      <c r="C521" s="18"/>
      <c r="D521" s="2"/>
      <c r="E521" s="2"/>
      <c r="F521" s="80"/>
      <c r="G521" s="80"/>
      <c r="H521" s="80"/>
      <c r="I521" s="81"/>
      <c r="J521" s="80"/>
      <c r="K521" s="80"/>
      <c r="L521" s="2"/>
      <c r="M521" s="18"/>
      <c r="N521" s="2"/>
      <c r="O521" s="2"/>
      <c r="P521" s="2"/>
      <c r="Q521" s="2"/>
      <c r="R521" s="11"/>
      <c r="S521" s="11"/>
      <c r="W521" s="13"/>
      <c r="X521" s="8"/>
      <c r="Y521" s="20"/>
      <c r="Z521" s="20"/>
      <c r="AA521" s="2"/>
      <c r="AB521" s="2"/>
      <c r="AC521" s="2"/>
      <c r="AD521" s="2"/>
      <c r="AE521" s="6"/>
      <c r="AF521" s="137"/>
      <c r="AG521" s="137"/>
      <c r="AH521" s="137"/>
      <c r="AI521" s="137"/>
      <c r="AJ521" s="137"/>
    </row>
    <row r="522" spans="1:36" x14ac:dyDescent="0.25">
      <c r="A522" s="2"/>
      <c r="B522" s="2"/>
      <c r="C522" s="18"/>
      <c r="D522" s="2"/>
      <c r="E522" s="2"/>
      <c r="F522" s="80"/>
      <c r="G522" s="80"/>
      <c r="H522" s="80"/>
      <c r="I522" s="81"/>
      <c r="J522" s="80"/>
      <c r="K522" s="80"/>
      <c r="L522" s="2"/>
      <c r="M522" s="18"/>
      <c r="N522" s="2"/>
      <c r="O522" s="2"/>
      <c r="P522" s="2"/>
      <c r="Q522" s="2"/>
      <c r="R522" s="11"/>
      <c r="S522" s="11"/>
      <c r="W522" s="13"/>
      <c r="X522" s="8"/>
      <c r="Y522" s="20"/>
      <c r="Z522" s="20"/>
      <c r="AA522" s="2"/>
      <c r="AB522" s="2"/>
      <c r="AC522" s="2"/>
      <c r="AD522" s="2"/>
      <c r="AE522" s="6"/>
      <c r="AF522" s="137"/>
      <c r="AG522" s="137"/>
      <c r="AH522" s="137"/>
      <c r="AI522" s="137"/>
      <c r="AJ522" s="137"/>
    </row>
    <row r="523" spans="1:36" x14ac:dyDescent="0.25">
      <c r="A523" s="2"/>
      <c r="B523" s="2"/>
      <c r="C523" s="18"/>
      <c r="D523" s="2"/>
      <c r="E523" s="2"/>
      <c r="F523" s="80"/>
      <c r="G523" s="80"/>
      <c r="H523" s="80"/>
      <c r="I523" s="81"/>
      <c r="J523" s="80"/>
      <c r="K523" s="80"/>
      <c r="L523" s="2"/>
      <c r="M523" s="18"/>
      <c r="N523" s="2"/>
      <c r="O523" s="2"/>
      <c r="P523" s="2"/>
      <c r="Q523" s="2"/>
      <c r="R523" s="11"/>
      <c r="S523" s="11"/>
      <c r="W523" s="13"/>
      <c r="X523" s="8"/>
      <c r="Y523" s="20"/>
      <c r="Z523" s="20"/>
      <c r="AA523" s="2"/>
      <c r="AB523" s="2"/>
      <c r="AC523" s="2"/>
      <c r="AD523" s="2"/>
      <c r="AE523" s="6"/>
      <c r="AF523" s="137"/>
      <c r="AG523" s="137"/>
      <c r="AH523" s="137"/>
      <c r="AI523" s="137"/>
      <c r="AJ523" s="137"/>
    </row>
    <row r="524" spans="1:36" x14ac:dyDescent="0.25">
      <c r="A524" s="2"/>
      <c r="B524" s="2"/>
      <c r="C524" s="18"/>
      <c r="D524" s="2"/>
      <c r="E524" s="2"/>
      <c r="F524" s="80"/>
      <c r="G524" s="80"/>
      <c r="H524" s="80"/>
      <c r="I524" s="81"/>
      <c r="J524" s="80"/>
      <c r="K524" s="80"/>
      <c r="L524" s="2"/>
      <c r="M524" s="18"/>
      <c r="N524" s="2"/>
      <c r="O524" s="2"/>
      <c r="P524" s="2"/>
      <c r="Q524" s="2"/>
      <c r="R524" s="11"/>
      <c r="S524" s="11"/>
      <c r="W524" s="13"/>
      <c r="X524" s="8"/>
      <c r="Y524" s="20"/>
      <c r="Z524" s="20"/>
      <c r="AA524" s="2"/>
      <c r="AB524" s="2"/>
      <c r="AC524" s="2"/>
      <c r="AD524" s="2"/>
      <c r="AE524" s="6"/>
      <c r="AF524" s="137"/>
      <c r="AG524" s="137"/>
      <c r="AH524" s="137"/>
      <c r="AI524" s="137"/>
      <c r="AJ524" s="137"/>
    </row>
    <row r="525" spans="1:36" x14ac:dyDescent="0.25">
      <c r="A525" s="2"/>
      <c r="B525" s="2"/>
      <c r="C525" s="18"/>
      <c r="D525" s="2"/>
      <c r="E525" s="2"/>
      <c r="F525" s="80"/>
      <c r="G525" s="80"/>
      <c r="H525" s="80"/>
      <c r="I525" s="81"/>
      <c r="J525" s="80"/>
      <c r="K525" s="80"/>
      <c r="L525" s="2"/>
      <c r="M525" s="18"/>
      <c r="N525" s="2"/>
      <c r="O525" s="2"/>
      <c r="P525" s="2"/>
      <c r="Q525" s="2"/>
      <c r="R525" s="11"/>
      <c r="S525" s="11"/>
      <c r="W525" s="13"/>
      <c r="X525" s="8"/>
      <c r="Y525" s="20"/>
      <c r="Z525" s="20"/>
      <c r="AA525" s="2"/>
      <c r="AB525" s="2"/>
      <c r="AC525" s="2"/>
      <c r="AD525" s="2"/>
      <c r="AE525" s="6"/>
      <c r="AF525" s="137"/>
      <c r="AG525" s="137"/>
      <c r="AH525" s="137"/>
      <c r="AI525" s="137"/>
      <c r="AJ525" s="137"/>
    </row>
    <row r="526" spans="1:36" x14ac:dyDescent="0.25">
      <c r="A526" s="2"/>
      <c r="B526" s="2"/>
      <c r="C526" s="18"/>
      <c r="D526" s="2"/>
      <c r="E526" s="2"/>
      <c r="F526" s="80"/>
      <c r="G526" s="80"/>
      <c r="H526" s="80"/>
      <c r="I526" s="81"/>
      <c r="J526" s="80"/>
      <c r="K526" s="80"/>
      <c r="L526" s="2"/>
      <c r="M526" s="18"/>
      <c r="N526" s="2"/>
      <c r="O526" s="2"/>
      <c r="P526" s="2"/>
      <c r="Q526" s="2"/>
      <c r="R526" s="11"/>
      <c r="S526" s="11"/>
      <c r="W526" s="13"/>
      <c r="X526" s="8"/>
      <c r="Y526" s="20"/>
      <c r="Z526" s="20"/>
      <c r="AA526" s="2"/>
      <c r="AB526" s="2"/>
      <c r="AC526" s="2"/>
      <c r="AD526" s="2"/>
      <c r="AE526" s="6"/>
      <c r="AF526" s="137"/>
      <c r="AG526" s="137"/>
      <c r="AH526" s="137"/>
      <c r="AI526" s="137"/>
      <c r="AJ526" s="137"/>
    </row>
    <row r="527" spans="1:36" x14ac:dyDescent="0.25">
      <c r="A527" s="2"/>
      <c r="B527" s="2"/>
      <c r="C527" s="18"/>
      <c r="D527" s="2"/>
      <c r="E527" s="2"/>
      <c r="F527" s="80"/>
      <c r="G527" s="80"/>
      <c r="H527" s="80"/>
      <c r="I527" s="81"/>
      <c r="J527" s="80"/>
      <c r="K527" s="80"/>
      <c r="L527" s="2"/>
      <c r="M527" s="18"/>
      <c r="N527" s="2"/>
      <c r="O527" s="2"/>
      <c r="P527" s="2"/>
      <c r="Q527" s="2"/>
      <c r="R527" s="11"/>
      <c r="S527" s="11"/>
      <c r="W527" s="13"/>
      <c r="X527" s="8"/>
      <c r="Y527" s="20"/>
      <c r="Z527" s="20"/>
      <c r="AA527" s="2"/>
      <c r="AB527" s="2"/>
      <c r="AC527" s="2"/>
      <c r="AD527" s="2"/>
      <c r="AE527" s="6"/>
      <c r="AF527" s="137"/>
      <c r="AG527" s="137"/>
      <c r="AH527" s="137"/>
      <c r="AI527" s="137"/>
      <c r="AJ527" s="137"/>
    </row>
    <row r="528" spans="1:36" x14ac:dyDescent="0.25">
      <c r="A528" s="2"/>
      <c r="B528" s="2"/>
      <c r="C528" s="18"/>
      <c r="D528" s="2"/>
      <c r="E528" s="2"/>
      <c r="F528" s="80"/>
      <c r="G528" s="80"/>
      <c r="H528" s="80"/>
      <c r="I528" s="81"/>
      <c r="J528" s="80"/>
      <c r="K528" s="80"/>
      <c r="L528" s="2"/>
      <c r="M528" s="18"/>
      <c r="N528" s="2"/>
      <c r="O528" s="2"/>
      <c r="P528" s="2"/>
      <c r="Q528" s="2"/>
      <c r="R528" s="11"/>
      <c r="S528" s="11"/>
      <c r="W528" s="13"/>
      <c r="X528" s="8"/>
      <c r="Y528" s="20"/>
      <c r="Z528" s="20"/>
      <c r="AA528" s="2"/>
      <c r="AB528" s="2"/>
      <c r="AC528" s="2"/>
      <c r="AD528" s="2"/>
      <c r="AE528" s="6"/>
      <c r="AF528" s="137"/>
      <c r="AG528" s="137"/>
      <c r="AH528" s="137"/>
      <c r="AI528" s="137"/>
      <c r="AJ528" s="137"/>
    </row>
    <row r="529" spans="1:36" x14ac:dyDescent="0.25">
      <c r="A529" s="2"/>
      <c r="B529" s="2"/>
      <c r="C529" s="18"/>
      <c r="D529" s="2"/>
      <c r="E529" s="2"/>
      <c r="F529" s="80"/>
      <c r="G529" s="80"/>
      <c r="H529" s="80"/>
      <c r="I529" s="81"/>
      <c r="J529" s="80"/>
      <c r="K529" s="80"/>
      <c r="L529" s="2"/>
      <c r="M529" s="18"/>
      <c r="N529" s="2"/>
      <c r="O529" s="2"/>
      <c r="P529" s="2"/>
      <c r="Q529" s="2"/>
      <c r="R529" s="11"/>
      <c r="S529" s="11"/>
      <c r="W529" s="13"/>
      <c r="X529" s="8"/>
      <c r="Y529" s="20"/>
      <c r="Z529" s="20"/>
      <c r="AA529" s="2"/>
      <c r="AB529" s="2"/>
      <c r="AC529" s="2"/>
      <c r="AD529" s="2"/>
      <c r="AE529" s="6"/>
      <c r="AF529" s="137"/>
      <c r="AG529" s="137"/>
      <c r="AH529" s="137"/>
      <c r="AI529" s="137"/>
      <c r="AJ529" s="137"/>
    </row>
    <row r="530" spans="1:36" x14ac:dyDescent="0.25">
      <c r="A530" s="2"/>
      <c r="B530" s="2"/>
      <c r="C530" s="18"/>
      <c r="D530" s="2"/>
      <c r="E530" s="2"/>
      <c r="F530" s="80"/>
      <c r="G530" s="80"/>
      <c r="H530" s="80"/>
      <c r="I530" s="81"/>
      <c r="J530" s="80"/>
      <c r="K530" s="80"/>
      <c r="L530" s="2"/>
      <c r="M530" s="18"/>
      <c r="N530" s="2"/>
      <c r="O530" s="2"/>
      <c r="P530" s="2"/>
      <c r="Q530" s="2"/>
      <c r="R530" s="11"/>
      <c r="S530" s="11"/>
      <c r="W530" s="13"/>
      <c r="X530" s="8"/>
      <c r="Y530" s="20"/>
      <c r="Z530" s="20"/>
      <c r="AA530" s="2"/>
      <c r="AB530" s="2"/>
      <c r="AC530" s="2"/>
      <c r="AD530" s="2"/>
      <c r="AE530" s="6"/>
      <c r="AF530" s="137"/>
      <c r="AG530" s="137"/>
      <c r="AH530" s="137"/>
      <c r="AI530" s="137"/>
      <c r="AJ530" s="137"/>
    </row>
    <row r="531" spans="1:36" x14ac:dyDescent="0.25">
      <c r="A531" s="2"/>
      <c r="B531" s="2"/>
      <c r="C531" s="18"/>
      <c r="D531" s="2"/>
      <c r="E531" s="2"/>
      <c r="F531" s="80"/>
      <c r="G531" s="80"/>
      <c r="H531" s="80"/>
      <c r="I531" s="81"/>
      <c r="J531" s="80"/>
      <c r="K531" s="80"/>
      <c r="L531" s="2"/>
      <c r="M531" s="18"/>
      <c r="N531" s="2"/>
      <c r="O531" s="2"/>
      <c r="P531" s="2"/>
      <c r="Q531" s="2"/>
      <c r="R531" s="11"/>
      <c r="S531" s="11"/>
      <c r="W531" s="13"/>
      <c r="X531" s="8"/>
      <c r="Y531" s="20"/>
      <c r="Z531" s="20"/>
      <c r="AA531" s="2"/>
      <c r="AB531" s="2"/>
      <c r="AC531" s="2"/>
      <c r="AD531" s="2"/>
      <c r="AE531" s="6"/>
      <c r="AF531" s="137"/>
      <c r="AG531" s="137"/>
      <c r="AH531" s="137"/>
      <c r="AI531" s="137"/>
      <c r="AJ531" s="137"/>
    </row>
    <row r="532" spans="1:36" x14ac:dyDescent="0.25">
      <c r="A532" s="2"/>
      <c r="B532" s="2"/>
      <c r="C532" s="18"/>
      <c r="D532" s="2"/>
      <c r="E532" s="2"/>
      <c r="F532" s="80"/>
      <c r="G532" s="80"/>
      <c r="H532" s="80"/>
      <c r="I532" s="81"/>
      <c r="J532" s="80"/>
      <c r="K532" s="80"/>
      <c r="L532" s="2"/>
      <c r="M532" s="18"/>
      <c r="N532" s="2"/>
      <c r="O532" s="2"/>
      <c r="P532" s="2"/>
      <c r="Q532" s="2"/>
      <c r="R532" s="11"/>
      <c r="S532" s="11"/>
      <c r="W532" s="13"/>
      <c r="X532" s="8"/>
      <c r="Y532" s="20"/>
      <c r="Z532" s="20"/>
      <c r="AA532" s="2"/>
      <c r="AB532" s="2"/>
      <c r="AC532" s="2"/>
      <c r="AD532" s="2"/>
      <c r="AE532" s="6"/>
      <c r="AF532" s="137"/>
      <c r="AG532" s="137"/>
      <c r="AH532" s="137"/>
      <c r="AI532" s="137"/>
      <c r="AJ532" s="137"/>
    </row>
    <row r="533" spans="1:36" x14ac:dyDescent="0.25">
      <c r="A533" s="2"/>
      <c r="B533" s="2"/>
      <c r="C533" s="18"/>
      <c r="D533" s="2"/>
      <c r="E533" s="2"/>
      <c r="F533" s="80"/>
      <c r="G533" s="80"/>
      <c r="H533" s="80"/>
      <c r="I533" s="81"/>
      <c r="J533" s="80"/>
      <c r="K533" s="80"/>
      <c r="L533" s="2"/>
      <c r="M533" s="18"/>
      <c r="N533" s="2"/>
      <c r="O533" s="2"/>
      <c r="P533" s="2"/>
      <c r="Q533" s="2"/>
      <c r="R533" s="11"/>
      <c r="S533" s="11"/>
      <c r="W533" s="13"/>
      <c r="X533" s="8"/>
      <c r="Y533" s="20"/>
      <c r="Z533" s="20"/>
      <c r="AA533" s="2"/>
      <c r="AB533" s="2"/>
      <c r="AC533" s="2"/>
      <c r="AD533" s="2"/>
      <c r="AE533" s="6"/>
      <c r="AF533" s="137"/>
      <c r="AG533" s="137"/>
      <c r="AH533" s="137"/>
      <c r="AI533" s="137"/>
      <c r="AJ533" s="137"/>
    </row>
    <row r="534" spans="1:36" x14ac:dyDescent="0.25">
      <c r="A534" s="2"/>
      <c r="B534" s="2"/>
      <c r="C534" s="18"/>
      <c r="D534" s="2"/>
      <c r="E534" s="2"/>
      <c r="F534" s="80"/>
      <c r="G534" s="80"/>
      <c r="H534" s="80"/>
      <c r="I534" s="81"/>
      <c r="J534" s="80"/>
      <c r="K534" s="80"/>
      <c r="L534" s="2"/>
      <c r="M534" s="18"/>
      <c r="N534" s="2"/>
      <c r="O534" s="2"/>
      <c r="P534" s="2"/>
      <c r="Q534" s="2"/>
      <c r="R534" s="11"/>
      <c r="S534" s="11"/>
      <c r="W534" s="13"/>
      <c r="X534" s="8"/>
      <c r="Y534" s="20"/>
      <c r="Z534" s="20"/>
      <c r="AA534" s="2"/>
      <c r="AB534" s="2"/>
      <c r="AC534" s="2"/>
      <c r="AD534" s="2"/>
      <c r="AE534" s="6"/>
      <c r="AF534" s="137"/>
      <c r="AG534" s="137"/>
      <c r="AH534" s="137"/>
      <c r="AI534" s="137"/>
      <c r="AJ534" s="137"/>
    </row>
    <row r="535" spans="1:36" x14ac:dyDescent="0.25">
      <c r="A535" s="2"/>
      <c r="B535" s="2"/>
      <c r="C535" s="18"/>
      <c r="D535" s="2"/>
      <c r="E535" s="2"/>
      <c r="F535" s="80"/>
      <c r="G535" s="80"/>
      <c r="H535" s="80"/>
      <c r="I535" s="81"/>
      <c r="J535" s="80"/>
      <c r="K535" s="80"/>
      <c r="L535" s="2"/>
      <c r="M535" s="18"/>
      <c r="N535" s="2"/>
      <c r="O535" s="2"/>
      <c r="P535" s="2"/>
      <c r="Q535" s="2"/>
      <c r="R535" s="11"/>
      <c r="S535" s="11"/>
      <c r="W535" s="13"/>
      <c r="X535" s="8"/>
      <c r="Y535" s="20"/>
      <c r="Z535" s="20"/>
      <c r="AA535" s="2"/>
      <c r="AB535" s="2"/>
      <c r="AC535" s="2"/>
      <c r="AD535" s="2"/>
      <c r="AE535" s="6"/>
      <c r="AF535" s="137"/>
      <c r="AG535" s="137"/>
      <c r="AH535" s="137"/>
      <c r="AI535" s="137"/>
      <c r="AJ535" s="137"/>
    </row>
    <row r="536" spans="1:36" x14ac:dyDescent="0.25">
      <c r="A536" s="2"/>
      <c r="B536" s="2"/>
      <c r="C536" s="18"/>
      <c r="D536" s="2"/>
      <c r="E536" s="2"/>
      <c r="F536" s="80"/>
      <c r="G536" s="80"/>
      <c r="H536" s="80"/>
      <c r="I536" s="81"/>
      <c r="J536" s="80"/>
      <c r="K536" s="80"/>
      <c r="L536" s="2"/>
      <c r="M536" s="18"/>
      <c r="N536" s="2"/>
      <c r="O536" s="2"/>
      <c r="P536" s="2"/>
      <c r="Q536" s="2"/>
      <c r="R536" s="11"/>
      <c r="S536" s="11"/>
      <c r="W536" s="13"/>
      <c r="X536" s="8"/>
      <c r="Y536" s="20"/>
      <c r="Z536" s="20"/>
      <c r="AA536" s="2"/>
      <c r="AB536" s="2"/>
      <c r="AC536" s="2"/>
      <c r="AD536" s="2"/>
      <c r="AE536" s="6"/>
      <c r="AF536" s="137"/>
      <c r="AG536" s="137"/>
      <c r="AH536" s="137"/>
      <c r="AI536" s="137"/>
      <c r="AJ536" s="137"/>
    </row>
    <row r="537" spans="1:36" x14ac:dyDescent="0.25">
      <c r="A537" s="2"/>
      <c r="B537" s="2"/>
      <c r="C537" s="18"/>
      <c r="D537" s="2"/>
      <c r="E537" s="2"/>
      <c r="F537" s="80"/>
      <c r="G537" s="80"/>
      <c r="H537" s="80"/>
      <c r="I537" s="81"/>
      <c r="J537" s="80"/>
      <c r="K537" s="80"/>
      <c r="L537" s="2"/>
      <c r="M537" s="18"/>
      <c r="N537" s="2"/>
      <c r="O537" s="2"/>
      <c r="P537" s="2"/>
      <c r="Q537" s="2"/>
      <c r="R537" s="11"/>
      <c r="S537" s="11"/>
      <c r="W537" s="13"/>
      <c r="X537" s="8"/>
      <c r="Y537" s="20"/>
      <c r="Z537" s="20"/>
      <c r="AA537" s="2"/>
      <c r="AB537" s="2"/>
      <c r="AC537" s="2"/>
      <c r="AD537" s="2"/>
      <c r="AE537" s="6"/>
      <c r="AF537" s="137"/>
      <c r="AG537" s="137"/>
      <c r="AH537" s="137"/>
      <c r="AI537" s="137"/>
      <c r="AJ537" s="137"/>
    </row>
    <row r="538" spans="1:36" x14ac:dyDescent="0.25">
      <c r="A538" s="2"/>
      <c r="B538" s="2"/>
      <c r="C538" s="18"/>
      <c r="D538" s="2"/>
      <c r="E538" s="2"/>
      <c r="F538" s="80"/>
      <c r="G538" s="80"/>
      <c r="H538" s="80"/>
      <c r="I538" s="81"/>
      <c r="J538" s="80"/>
      <c r="K538" s="80"/>
      <c r="L538" s="2"/>
      <c r="M538" s="18"/>
      <c r="N538" s="2"/>
      <c r="O538" s="2"/>
      <c r="P538" s="2"/>
      <c r="Q538" s="2"/>
      <c r="R538" s="11"/>
      <c r="S538" s="11"/>
      <c r="W538" s="13"/>
      <c r="X538" s="8"/>
      <c r="Y538" s="20"/>
      <c r="Z538" s="20"/>
      <c r="AA538" s="2"/>
      <c r="AB538" s="2"/>
      <c r="AC538" s="2"/>
      <c r="AD538" s="2"/>
      <c r="AE538" s="6"/>
      <c r="AF538" s="137"/>
      <c r="AG538" s="137"/>
      <c r="AH538" s="137"/>
      <c r="AI538" s="137"/>
      <c r="AJ538" s="137"/>
    </row>
    <row r="539" spans="1:36" x14ac:dyDescent="0.25">
      <c r="A539" s="2"/>
      <c r="B539" s="2"/>
      <c r="C539" s="18"/>
      <c r="D539" s="2"/>
      <c r="E539" s="2"/>
      <c r="F539" s="80"/>
      <c r="G539" s="80"/>
      <c r="H539" s="80"/>
      <c r="I539" s="81"/>
      <c r="J539" s="80"/>
      <c r="K539" s="80"/>
      <c r="L539" s="2"/>
      <c r="M539" s="18"/>
      <c r="N539" s="2"/>
      <c r="O539" s="2"/>
      <c r="P539" s="2"/>
      <c r="Q539" s="2"/>
      <c r="R539" s="11"/>
      <c r="S539" s="11"/>
      <c r="W539" s="13"/>
      <c r="X539" s="8"/>
      <c r="Y539" s="20"/>
      <c r="Z539" s="20"/>
      <c r="AA539" s="2"/>
      <c r="AB539" s="2"/>
      <c r="AC539" s="2"/>
      <c r="AD539" s="2"/>
      <c r="AE539" s="6"/>
      <c r="AF539" s="137"/>
      <c r="AG539" s="137"/>
      <c r="AH539" s="137"/>
      <c r="AI539" s="137"/>
      <c r="AJ539" s="137"/>
    </row>
    <row r="540" spans="1:36" x14ac:dyDescent="0.25">
      <c r="A540" s="2"/>
      <c r="B540" s="2"/>
      <c r="C540" s="18"/>
      <c r="D540" s="2"/>
      <c r="E540" s="2"/>
      <c r="F540" s="80"/>
      <c r="G540" s="80"/>
      <c r="H540" s="80"/>
      <c r="I540" s="81"/>
      <c r="J540" s="80"/>
      <c r="K540" s="80"/>
      <c r="L540" s="2"/>
      <c r="M540" s="18"/>
      <c r="N540" s="2"/>
      <c r="O540" s="2"/>
      <c r="P540" s="2"/>
      <c r="Q540" s="2"/>
      <c r="R540" s="11"/>
      <c r="S540" s="11"/>
      <c r="W540" s="13"/>
      <c r="X540" s="8"/>
      <c r="Y540" s="20"/>
      <c r="Z540" s="20"/>
      <c r="AA540" s="2"/>
      <c r="AB540" s="2"/>
      <c r="AC540" s="2"/>
      <c r="AD540" s="2"/>
      <c r="AE540" s="6"/>
      <c r="AF540" s="137"/>
      <c r="AG540" s="137"/>
      <c r="AH540" s="137"/>
      <c r="AI540" s="137"/>
      <c r="AJ540" s="137"/>
    </row>
    <row r="541" spans="1:36" x14ac:dyDescent="0.25">
      <c r="A541" s="2"/>
      <c r="B541" s="2"/>
      <c r="C541" s="18"/>
      <c r="D541" s="2"/>
      <c r="E541" s="2"/>
      <c r="F541" s="80"/>
      <c r="G541" s="80"/>
      <c r="H541" s="80"/>
      <c r="I541" s="81"/>
      <c r="J541" s="80"/>
      <c r="K541" s="80"/>
      <c r="L541" s="2"/>
      <c r="M541" s="18"/>
      <c r="N541" s="2"/>
      <c r="O541" s="2"/>
      <c r="P541" s="2"/>
      <c r="Q541" s="2"/>
      <c r="R541" s="11"/>
      <c r="S541" s="11"/>
      <c r="W541" s="13"/>
      <c r="X541" s="8"/>
      <c r="Y541" s="20"/>
      <c r="Z541" s="20"/>
      <c r="AA541" s="2"/>
      <c r="AB541" s="2"/>
      <c r="AC541" s="2"/>
      <c r="AD541" s="2"/>
      <c r="AE541" s="6"/>
      <c r="AF541" s="137"/>
      <c r="AG541" s="137"/>
      <c r="AH541" s="137"/>
      <c r="AI541" s="137"/>
      <c r="AJ541" s="137"/>
    </row>
    <row r="542" spans="1:36" x14ac:dyDescent="0.25">
      <c r="A542" s="2"/>
      <c r="B542" s="2"/>
      <c r="C542" s="18"/>
      <c r="D542" s="2"/>
      <c r="E542" s="2"/>
      <c r="F542" s="80"/>
      <c r="G542" s="80"/>
      <c r="H542" s="80"/>
      <c r="I542" s="81"/>
      <c r="J542" s="80"/>
      <c r="K542" s="80"/>
      <c r="L542" s="2"/>
      <c r="M542" s="18"/>
      <c r="N542" s="2"/>
      <c r="O542" s="2"/>
      <c r="P542" s="2"/>
      <c r="Q542" s="2"/>
      <c r="R542" s="11"/>
      <c r="S542" s="11"/>
      <c r="W542" s="13"/>
      <c r="X542" s="8"/>
      <c r="Y542" s="20"/>
      <c r="Z542" s="20"/>
      <c r="AA542" s="2"/>
      <c r="AB542" s="2"/>
      <c r="AC542" s="2"/>
      <c r="AD542" s="2"/>
      <c r="AE542" s="6"/>
      <c r="AF542" s="137"/>
      <c r="AG542" s="137"/>
      <c r="AH542" s="137"/>
      <c r="AI542" s="137"/>
      <c r="AJ542" s="137"/>
    </row>
    <row r="543" spans="1:36" x14ac:dyDescent="0.25">
      <c r="A543" s="2"/>
      <c r="B543" s="2"/>
      <c r="C543" s="18"/>
      <c r="D543" s="2"/>
      <c r="E543" s="2"/>
      <c r="F543" s="80"/>
      <c r="G543" s="80"/>
      <c r="H543" s="80"/>
      <c r="I543" s="81"/>
      <c r="J543" s="80"/>
      <c r="K543" s="80"/>
      <c r="L543" s="2"/>
      <c r="M543" s="18"/>
      <c r="N543" s="2"/>
      <c r="O543" s="2"/>
      <c r="P543" s="2"/>
      <c r="Q543" s="2"/>
      <c r="R543" s="11"/>
      <c r="S543" s="11"/>
      <c r="W543" s="13"/>
      <c r="X543" s="8"/>
      <c r="Y543" s="20"/>
      <c r="Z543" s="20"/>
      <c r="AA543" s="2"/>
      <c r="AB543" s="2"/>
      <c r="AC543" s="2"/>
      <c r="AD543" s="2"/>
      <c r="AE543" s="6"/>
      <c r="AF543" s="137"/>
      <c r="AG543" s="137"/>
      <c r="AH543" s="137"/>
      <c r="AI543" s="137"/>
      <c r="AJ543" s="137"/>
    </row>
    <row r="544" spans="1:36" x14ac:dyDescent="0.25">
      <c r="A544" s="2"/>
      <c r="B544" s="2"/>
      <c r="C544" s="18"/>
      <c r="D544" s="2"/>
      <c r="E544" s="2"/>
      <c r="F544" s="80"/>
      <c r="G544" s="80"/>
      <c r="H544" s="80"/>
      <c r="I544" s="81"/>
      <c r="J544" s="80"/>
      <c r="K544" s="80"/>
      <c r="L544" s="2"/>
      <c r="M544" s="18"/>
      <c r="N544" s="2"/>
      <c r="O544" s="2"/>
      <c r="P544" s="2"/>
      <c r="Q544" s="2"/>
      <c r="R544" s="11"/>
      <c r="S544" s="11"/>
      <c r="W544" s="13"/>
      <c r="X544" s="8"/>
      <c r="Y544" s="20"/>
      <c r="Z544" s="20"/>
      <c r="AA544" s="2"/>
      <c r="AB544" s="2"/>
      <c r="AC544" s="2"/>
      <c r="AD544" s="2"/>
      <c r="AE544" s="6"/>
      <c r="AF544" s="137"/>
      <c r="AG544" s="137"/>
      <c r="AH544" s="137"/>
      <c r="AI544" s="137"/>
      <c r="AJ544" s="137"/>
    </row>
    <row r="545" spans="1:36" x14ac:dyDescent="0.25">
      <c r="A545" s="2"/>
      <c r="B545" s="2"/>
      <c r="C545" s="18"/>
      <c r="D545" s="2"/>
      <c r="E545" s="2"/>
      <c r="F545" s="80"/>
      <c r="G545" s="80"/>
      <c r="H545" s="80"/>
      <c r="I545" s="81"/>
      <c r="J545" s="80"/>
      <c r="K545" s="80"/>
      <c r="L545" s="2"/>
      <c r="M545" s="18"/>
      <c r="N545" s="2"/>
      <c r="O545" s="2"/>
      <c r="P545" s="2"/>
      <c r="Q545" s="2"/>
      <c r="R545" s="11"/>
      <c r="S545" s="11"/>
      <c r="W545" s="13"/>
      <c r="X545" s="8"/>
      <c r="Y545" s="20"/>
      <c r="Z545" s="20"/>
      <c r="AA545" s="2"/>
      <c r="AB545" s="2"/>
      <c r="AC545" s="2"/>
      <c r="AD545" s="2"/>
      <c r="AE545" s="6"/>
      <c r="AF545" s="137"/>
      <c r="AG545" s="137"/>
      <c r="AH545" s="137"/>
      <c r="AI545" s="137"/>
      <c r="AJ545" s="137"/>
    </row>
    <row r="546" spans="1:36" x14ac:dyDescent="0.25">
      <c r="A546" s="2"/>
      <c r="B546" s="2"/>
      <c r="C546" s="18"/>
      <c r="D546" s="2"/>
      <c r="E546" s="2"/>
      <c r="F546" s="80"/>
      <c r="G546" s="80"/>
      <c r="H546" s="80"/>
      <c r="I546" s="81"/>
      <c r="J546" s="80"/>
      <c r="K546" s="80"/>
      <c r="L546" s="2"/>
      <c r="M546" s="18"/>
      <c r="N546" s="2"/>
      <c r="O546" s="2"/>
      <c r="P546" s="2"/>
      <c r="Q546" s="2"/>
      <c r="R546" s="11"/>
      <c r="S546" s="11"/>
      <c r="W546" s="13"/>
      <c r="X546" s="8"/>
      <c r="Y546" s="20"/>
      <c r="Z546" s="20"/>
      <c r="AA546" s="2"/>
      <c r="AB546" s="2"/>
      <c r="AC546" s="2"/>
      <c r="AD546" s="2"/>
      <c r="AE546" s="6"/>
      <c r="AF546" s="137"/>
      <c r="AG546" s="137"/>
      <c r="AH546" s="137"/>
      <c r="AI546" s="137"/>
      <c r="AJ546" s="137"/>
    </row>
    <row r="547" spans="1:36" x14ac:dyDescent="0.25">
      <c r="A547" s="2"/>
      <c r="B547" s="2"/>
      <c r="C547" s="18"/>
      <c r="D547" s="2"/>
      <c r="E547" s="2"/>
      <c r="F547" s="80"/>
      <c r="G547" s="80"/>
      <c r="H547" s="80"/>
      <c r="I547" s="81"/>
      <c r="J547" s="80"/>
      <c r="K547" s="80"/>
      <c r="L547" s="2"/>
      <c r="M547" s="18"/>
      <c r="N547" s="2"/>
      <c r="O547" s="2"/>
      <c r="P547" s="2"/>
      <c r="Q547" s="2"/>
      <c r="R547" s="11"/>
      <c r="S547" s="11"/>
      <c r="W547" s="13"/>
      <c r="X547" s="8"/>
      <c r="Y547" s="20"/>
      <c r="Z547" s="20"/>
      <c r="AA547" s="2"/>
      <c r="AB547" s="2"/>
      <c r="AC547" s="2"/>
      <c r="AD547" s="2"/>
      <c r="AE547" s="6"/>
      <c r="AF547" s="137"/>
      <c r="AG547" s="137"/>
      <c r="AH547" s="137"/>
      <c r="AI547" s="137"/>
      <c r="AJ547" s="137"/>
    </row>
    <row r="548" spans="1:36" x14ac:dyDescent="0.25">
      <c r="A548" s="2"/>
      <c r="B548" s="2"/>
      <c r="C548" s="18"/>
      <c r="D548" s="2"/>
      <c r="E548" s="2"/>
      <c r="F548" s="80"/>
      <c r="G548" s="80"/>
      <c r="H548" s="80"/>
      <c r="I548" s="81"/>
      <c r="J548" s="80"/>
      <c r="K548" s="80"/>
      <c r="L548" s="2"/>
      <c r="M548" s="18"/>
      <c r="N548" s="2"/>
      <c r="O548" s="2"/>
      <c r="P548" s="2"/>
      <c r="Q548" s="2"/>
      <c r="R548" s="11"/>
      <c r="S548" s="11"/>
      <c r="W548" s="13"/>
      <c r="X548" s="8"/>
      <c r="Y548" s="20"/>
      <c r="Z548" s="20"/>
      <c r="AA548" s="2"/>
      <c r="AB548" s="2"/>
      <c r="AC548" s="2"/>
      <c r="AD548" s="2"/>
      <c r="AE548" s="6"/>
      <c r="AF548" s="137"/>
      <c r="AG548" s="137"/>
      <c r="AH548" s="137"/>
      <c r="AI548" s="137"/>
      <c r="AJ548" s="137"/>
    </row>
    <row r="549" spans="1:36" x14ac:dyDescent="0.25">
      <c r="A549" s="2"/>
      <c r="B549" s="2"/>
      <c r="C549" s="18"/>
      <c r="D549" s="2"/>
      <c r="E549" s="2"/>
      <c r="F549" s="80"/>
      <c r="G549" s="80"/>
      <c r="H549" s="80"/>
      <c r="I549" s="81"/>
      <c r="J549" s="80"/>
      <c r="K549" s="80"/>
      <c r="L549" s="2"/>
      <c r="M549" s="18"/>
      <c r="N549" s="2"/>
      <c r="O549" s="2"/>
      <c r="P549" s="2"/>
      <c r="Q549" s="2"/>
      <c r="R549" s="11"/>
      <c r="S549" s="11"/>
      <c r="W549" s="13"/>
      <c r="X549" s="8"/>
      <c r="Y549" s="20"/>
      <c r="Z549" s="20"/>
      <c r="AA549" s="2"/>
      <c r="AB549" s="2"/>
      <c r="AC549" s="2"/>
      <c r="AD549" s="2"/>
      <c r="AE549" s="6"/>
      <c r="AF549" s="137"/>
      <c r="AG549" s="137"/>
      <c r="AH549" s="137"/>
      <c r="AI549" s="137"/>
      <c r="AJ549" s="137"/>
    </row>
    <row r="550" spans="1:36" x14ac:dyDescent="0.25">
      <c r="A550" s="2"/>
      <c r="B550" s="2"/>
      <c r="C550" s="18"/>
      <c r="D550" s="2"/>
      <c r="E550" s="2"/>
      <c r="F550" s="80"/>
      <c r="G550" s="80"/>
      <c r="H550" s="80"/>
      <c r="I550" s="81"/>
      <c r="J550" s="80"/>
      <c r="K550" s="80"/>
      <c r="L550" s="2"/>
      <c r="M550" s="18"/>
      <c r="N550" s="2"/>
      <c r="O550" s="2"/>
      <c r="P550" s="2"/>
      <c r="Q550" s="2"/>
      <c r="R550" s="11"/>
      <c r="S550" s="11"/>
      <c r="W550" s="13"/>
      <c r="X550" s="8"/>
      <c r="Y550" s="20"/>
      <c r="Z550" s="20"/>
      <c r="AA550" s="2"/>
      <c r="AB550" s="2"/>
      <c r="AC550" s="2"/>
      <c r="AD550" s="2"/>
      <c r="AE550" s="6"/>
      <c r="AF550" s="137"/>
      <c r="AG550" s="137"/>
      <c r="AH550" s="137"/>
      <c r="AI550" s="137"/>
      <c r="AJ550" s="137"/>
    </row>
    <row r="551" spans="1:36" x14ac:dyDescent="0.25">
      <c r="A551" s="2"/>
      <c r="B551" s="2"/>
      <c r="C551" s="18"/>
      <c r="D551" s="2"/>
      <c r="E551" s="2"/>
      <c r="F551" s="80"/>
      <c r="G551" s="80"/>
      <c r="H551" s="80"/>
      <c r="I551" s="81"/>
      <c r="J551" s="80"/>
      <c r="K551" s="80"/>
      <c r="L551" s="2"/>
      <c r="M551" s="18"/>
      <c r="N551" s="2"/>
      <c r="O551" s="2"/>
      <c r="P551" s="2"/>
      <c r="Q551" s="2"/>
      <c r="R551" s="11"/>
      <c r="S551" s="11"/>
      <c r="W551" s="13"/>
      <c r="X551" s="8"/>
      <c r="Y551" s="20"/>
      <c r="Z551" s="20"/>
      <c r="AA551" s="2"/>
      <c r="AB551" s="2"/>
      <c r="AC551" s="2"/>
      <c r="AD551" s="2"/>
      <c r="AE551" s="6"/>
      <c r="AF551" s="137"/>
      <c r="AG551" s="137"/>
      <c r="AH551" s="137"/>
      <c r="AI551" s="137"/>
      <c r="AJ551" s="137"/>
    </row>
    <row r="552" spans="1:36" x14ac:dyDescent="0.25">
      <c r="A552" s="2"/>
      <c r="B552" s="2"/>
      <c r="C552" s="18"/>
      <c r="D552" s="2"/>
      <c r="E552" s="2"/>
      <c r="F552" s="80"/>
      <c r="G552" s="80"/>
      <c r="H552" s="80"/>
      <c r="I552" s="81"/>
      <c r="J552" s="80"/>
      <c r="K552" s="80"/>
      <c r="L552" s="2"/>
      <c r="M552" s="18"/>
      <c r="N552" s="2"/>
      <c r="O552" s="2"/>
      <c r="P552" s="2"/>
      <c r="Q552" s="2"/>
      <c r="R552" s="11"/>
      <c r="S552" s="11"/>
      <c r="W552" s="13"/>
      <c r="X552" s="8"/>
      <c r="Y552" s="20"/>
      <c r="Z552" s="20"/>
      <c r="AA552" s="2"/>
      <c r="AB552" s="2"/>
      <c r="AC552" s="2"/>
      <c r="AD552" s="2"/>
      <c r="AE552" s="6"/>
      <c r="AF552" s="137"/>
      <c r="AG552" s="137"/>
      <c r="AH552" s="137"/>
      <c r="AI552" s="137"/>
      <c r="AJ552" s="137"/>
    </row>
    <row r="553" spans="1:36" x14ac:dyDescent="0.25">
      <c r="A553" s="2"/>
      <c r="B553" s="2"/>
      <c r="C553" s="18"/>
      <c r="D553" s="2"/>
      <c r="E553" s="2"/>
      <c r="F553" s="80"/>
      <c r="G553" s="80"/>
      <c r="H553" s="80"/>
      <c r="I553" s="81"/>
      <c r="J553" s="80"/>
      <c r="K553" s="80"/>
      <c r="L553" s="2"/>
      <c r="M553" s="18"/>
      <c r="N553" s="2"/>
      <c r="O553" s="2"/>
      <c r="P553" s="2"/>
      <c r="Q553" s="2"/>
      <c r="R553" s="11"/>
      <c r="S553" s="11"/>
      <c r="W553" s="13"/>
      <c r="X553" s="8"/>
      <c r="Y553" s="20"/>
      <c r="Z553" s="20"/>
      <c r="AA553" s="2"/>
      <c r="AB553" s="2"/>
      <c r="AC553" s="2"/>
      <c r="AD553" s="2"/>
      <c r="AE553" s="6"/>
      <c r="AF553" s="137"/>
      <c r="AG553" s="137"/>
      <c r="AH553" s="137"/>
      <c r="AI553" s="137"/>
      <c r="AJ553" s="137"/>
    </row>
    <row r="554" spans="1:36" x14ac:dyDescent="0.25">
      <c r="A554" s="2"/>
      <c r="B554" s="2"/>
      <c r="C554" s="18"/>
      <c r="D554" s="2"/>
      <c r="E554" s="2"/>
      <c r="F554" s="80"/>
      <c r="G554" s="80"/>
      <c r="H554" s="80"/>
      <c r="I554" s="81"/>
      <c r="J554" s="80"/>
      <c r="K554" s="80"/>
      <c r="L554" s="2"/>
      <c r="M554" s="18"/>
      <c r="N554" s="2"/>
      <c r="O554" s="2"/>
      <c r="P554" s="2"/>
      <c r="Q554" s="2"/>
      <c r="R554" s="11"/>
      <c r="S554" s="11"/>
      <c r="W554" s="13"/>
      <c r="X554" s="8"/>
      <c r="Y554" s="20"/>
      <c r="Z554" s="20"/>
      <c r="AA554" s="2"/>
      <c r="AB554" s="2"/>
      <c r="AC554" s="2"/>
      <c r="AD554" s="2"/>
      <c r="AE554" s="6"/>
      <c r="AF554" s="137"/>
      <c r="AG554" s="137"/>
      <c r="AH554" s="137"/>
      <c r="AI554" s="137"/>
      <c r="AJ554" s="137"/>
    </row>
    <row r="555" spans="1:36" x14ac:dyDescent="0.25">
      <c r="A555" s="2"/>
      <c r="B555" s="2"/>
      <c r="C555" s="18"/>
      <c r="D555" s="2"/>
      <c r="E555" s="2"/>
      <c r="F555" s="80"/>
      <c r="G555" s="80"/>
      <c r="H555" s="80"/>
      <c r="I555" s="81"/>
      <c r="J555" s="80"/>
      <c r="K555" s="80"/>
      <c r="L555" s="2"/>
      <c r="M555" s="18"/>
      <c r="N555" s="2"/>
      <c r="O555" s="2"/>
      <c r="P555" s="2"/>
      <c r="Q555" s="2"/>
      <c r="R555" s="11"/>
      <c r="S555" s="11"/>
      <c r="W555" s="13"/>
      <c r="X555" s="8"/>
      <c r="Y555" s="20"/>
      <c r="Z555" s="20"/>
      <c r="AA555" s="2"/>
      <c r="AB555" s="2"/>
      <c r="AC555" s="2"/>
      <c r="AD555" s="2"/>
      <c r="AE555" s="6"/>
      <c r="AF555" s="137"/>
      <c r="AG555" s="137"/>
      <c r="AH555" s="137"/>
      <c r="AI555" s="137"/>
      <c r="AJ555" s="137"/>
    </row>
    <row r="556" spans="1:36" x14ac:dyDescent="0.25">
      <c r="A556" s="2"/>
      <c r="B556" s="2"/>
      <c r="C556" s="18"/>
      <c r="D556" s="2"/>
      <c r="E556" s="2"/>
      <c r="F556" s="80"/>
      <c r="G556" s="80"/>
      <c r="H556" s="80"/>
      <c r="I556" s="81"/>
      <c r="J556" s="80"/>
      <c r="K556" s="80"/>
      <c r="L556" s="2"/>
      <c r="M556" s="18"/>
      <c r="N556" s="2"/>
      <c r="O556" s="2"/>
      <c r="P556" s="2"/>
      <c r="Q556" s="2"/>
      <c r="R556" s="11"/>
      <c r="S556" s="11"/>
      <c r="W556" s="13"/>
      <c r="X556" s="8"/>
      <c r="Y556" s="20"/>
      <c r="Z556" s="20"/>
      <c r="AA556" s="2"/>
      <c r="AB556" s="2"/>
      <c r="AC556" s="2"/>
      <c r="AD556" s="2"/>
      <c r="AE556" s="6"/>
      <c r="AF556" s="137"/>
      <c r="AG556" s="137"/>
      <c r="AH556" s="137"/>
      <c r="AI556" s="137"/>
      <c r="AJ556" s="137"/>
    </row>
    <row r="557" spans="1:36" x14ac:dyDescent="0.25">
      <c r="A557" s="2"/>
      <c r="B557" s="2"/>
      <c r="C557" s="18"/>
      <c r="D557" s="2"/>
      <c r="E557" s="2"/>
      <c r="F557" s="80"/>
      <c r="G557" s="80"/>
      <c r="H557" s="80"/>
      <c r="I557" s="81"/>
      <c r="J557" s="80"/>
      <c r="K557" s="80"/>
      <c r="L557" s="2"/>
      <c r="M557" s="18"/>
      <c r="N557" s="2"/>
      <c r="O557" s="2"/>
      <c r="P557" s="2"/>
      <c r="Q557" s="2"/>
      <c r="R557" s="11"/>
      <c r="S557" s="11"/>
      <c r="W557" s="13"/>
      <c r="X557" s="8"/>
      <c r="Y557" s="20"/>
      <c r="Z557" s="20"/>
      <c r="AA557" s="2"/>
      <c r="AB557" s="2"/>
      <c r="AC557" s="2"/>
      <c r="AD557" s="2"/>
      <c r="AE557" s="6"/>
      <c r="AF557" s="137"/>
      <c r="AG557" s="137"/>
      <c r="AH557" s="137"/>
      <c r="AI557" s="137"/>
      <c r="AJ557" s="137"/>
    </row>
    <row r="558" spans="1:36" x14ac:dyDescent="0.25">
      <c r="A558" s="2"/>
      <c r="B558" s="2"/>
      <c r="C558" s="18"/>
      <c r="D558" s="2"/>
      <c r="E558" s="2"/>
      <c r="F558" s="80"/>
      <c r="G558" s="80"/>
      <c r="H558" s="80"/>
      <c r="I558" s="81"/>
      <c r="J558" s="80"/>
      <c r="K558" s="80"/>
      <c r="L558" s="2"/>
      <c r="M558" s="18"/>
      <c r="N558" s="2"/>
      <c r="O558" s="2"/>
      <c r="P558" s="2"/>
      <c r="Q558" s="2"/>
      <c r="R558" s="11"/>
      <c r="S558" s="11"/>
      <c r="W558" s="13"/>
      <c r="X558" s="8"/>
      <c r="Y558" s="20"/>
      <c r="Z558" s="20"/>
      <c r="AA558" s="2"/>
      <c r="AB558" s="2"/>
      <c r="AC558" s="2"/>
      <c r="AD558" s="2"/>
      <c r="AE558" s="6"/>
      <c r="AF558" s="137"/>
      <c r="AG558" s="137"/>
      <c r="AH558" s="137"/>
      <c r="AI558" s="137"/>
      <c r="AJ558" s="137"/>
    </row>
    <row r="559" spans="1:36" x14ac:dyDescent="0.25">
      <c r="A559" s="2"/>
      <c r="B559" s="2"/>
      <c r="C559" s="18"/>
      <c r="D559" s="2"/>
      <c r="E559" s="2"/>
      <c r="F559" s="80"/>
      <c r="G559" s="80"/>
      <c r="H559" s="80"/>
      <c r="I559" s="81"/>
      <c r="J559" s="80"/>
      <c r="K559" s="80"/>
      <c r="L559" s="2"/>
      <c r="M559" s="18"/>
      <c r="N559" s="2"/>
      <c r="O559" s="2"/>
      <c r="P559" s="2"/>
      <c r="Q559" s="2"/>
      <c r="R559" s="11"/>
      <c r="S559" s="11"/>
      <c r="W559" s="13"/>
      <c r="X559" s="8"/>
      <c r="Y559" s="20"/>
      <c r="Z559" s="20"/>
      <c r="AA559" s="2"/>
      <c r="AB559" s="2"/>
      <c r="AC559" s="2"/>
      <c r="AD559" s="2"/>
      <c r="AE559" s="6"/>
      <c r="AF559" s="137"/>
      <c r="AG559" s="137"/>
      <c r="AH559" s="137"/>
      <c r="AI559" s="137"/>
      <c r="AJ559" s="137"/>
    </row>
    <row r="560" spans="1:36" x14ac:dyDescent="0.25">
      <c r="A560" s="2"/>
      <c r="B560" s="2"/>
      <c r="C560" s="18"/>
      <c r="D560" s="2"/>
      <c r="E560" s="2"/>
      <c r="F560" s="80"/>
      <c r="G560" s="80"/>
      <c r="H560" s="80"/>
      <c r="I560" s="81"/>
      <c r="J560" s="80"/>
      <c r="K560" s="80"/>
      <c r="L560" s="2"/>
      <c r="M560" s="18"/>
      <c r="N560" s="2"/>
      <c r="O560" s="2"/>
      <c r="P560" s="2"/>
      <c r="Q560" s="2"/>
      <c r="R560" s="11"/>
      <c r="S560" s="11"/>
      <c r="W560" s="13"/>
      <c r="X560" s="8"/>
      <c r="Y560" s="20"/>
      <c r="Z560" s="20"/>
      <c r="AA560" s="2"/>
      <c r="AB560" s="2"/>
      <c r="AC560" s="2"/>
      <c r="AD560" s="2"/>
      <c r="AE560" s="6"/>
      <c r="AF560" s="137"/>
      <c r="AG560" s="137"/>
      <c r="AH560" s="137"/>
      <c r="AI560" s="137"/>
      <c r="AJ560" s="137"/>
    </row>
    <row r="561" spans="1:36" x14ac:dyDescent="0.25">
      <c r="A561" s="2"/>
      <c r="B561" s="2"/>
      <c r="C561" s="18"/>
      <c r="D561" s="2"/>
      <c r="E561" s="2"/>
      <c r="F561" s="80"/>
      <c r="G561" s="80"/>
      <c r="H561" s="80"/>
      <c r="I561" s="81"/>
      <c r="J561" s="80"/>
      <c r="K561" s="80"/>
      <c r="L561" s="2"/>
      <c r="M561" s="18"/>
      <c r="N561" s="2"/>
      <c r="O561" s="2"/>
      <c r="P561" s="2"/>
      <c r="Q561" s="2"/>
      <c r="R561" s="11"/>
      <c r="S561" s="11"/>
      <c r="W561" s="13"/>
      <c r="X561" s="8"/>
      <c r="Y561" s="20"/>
      <c r="Z561" s="20"/>
      <c r="AA561" s="2"/>
      <c r="AB561" s="2"/>
      <c r="AC561" s="2"/>
      <c r="AD561" s="2"/>
      <c r="AE561" s="6"/>
      <c r="AF561" s="137"/>
      <c r="AG561" s="137"/>
      <c r="AH561" s="137"/>
      <c r="AI561" s="137"/>
      <c r="AJ561" s="137"/>
    </row>
    <row r="562" spans="1:36" x14ac:dyDescent="0.25">
      <c r="A562" s="2"/>
      <c r="B562" s="2"/>
      <c r="C562" s="18"/>
      <c r="D562" s="2"/>
      <c r="E562" s="2"/>
      <c r="F562" s="80"/>
      <c r="G562" s="80"/>
      <c r="H562" s="80"/>
      <c r="I562" s="81"/>
      <c r="J562" s="80"/>
      <c r="K562" s="80"/>
      <c r="L562" s="2"/>
      <c r="M562" s="18"/>
      <c r="N562" s="2"/>
      <c r="O562" s="2"/>
      <c r="P562" s="2"/>
      <c r="Q562" s="2"/>
      <c r="R562" s="11"/>
      <c r="S562" s="11"/>
      <c r="W562" s="13"/>
      <c r="X562" s="8"/>
      <c r="Y562" s="20"/>
      <c r="Z562" s="20"/>
      <c r="AA562" s="2"/>
      <c r="AB562" s="2"/>
      <c r="AC562" s="2"/>
      <c r="AD562" s="2"/>
      <c r="AE562" s="6"/>
      <c r="AF562" s="137"/>
      <c r="AG562" s="137"/>
      <c r="AH562" s="137"/>
      <c r="AI562" s="137"/>
      <c r="AJ562" s="137"/>
    </row>
    <row r="563" spans="1:36" x14ac:dyDescent="0.25">
      <c r="A563" s="2"/>
      <c r="B563" s="2"/>
      <c r="C563" s="18"/>
      <c r="D563" s="2"/>
      <c r="E563" s="2"/>
      <c r="F563" s="80"/>
      <c r="G563" s="80"/>
      <c r="H563" s="80"/>
      <c r="I563" s="81"/>
      <c r="J563" s="80"/>
      <c r="K563" s="80"/>
      <c r="L563" s="2"/>
      <c r="M563" s="18"/>
      <c r="N563" s="2"/>
      <c r="O563" s="2"/>
      <c r="P563" s="2"/>
      <c r="Q563" s="2"/>
      <c r="R563" s="11"/>
      <c r="S563" s="11"/>
      <c r="W563" s="13"/>
      <c r="X563" s="8"/>
      <c r="Y563" s="20"/>
      <c r="Z563" s="20"/>
      <c r="AA563" s="2"/>
      <c r="AB563" s="2"/>
      <c r="AC563" s="2"/>
      <c r="AD563" s="2"/>
      <c r="AE563" s="6"/>
      <c r="AF563" s="137"/>
      <c r="AG563" s="137"/>
      <c r="AH563" s="137"/>
      <c r="AI563" s="137"/>
      <c r="AJ563" s="137"/>
    </row>
    <row r="564" spans="1:36" x14ac:dyDescent="0.25">
      <c r="A564" s="2"/>
      <c r="B564" s="2"/>
      <c r="C564" s="18"/>
      <c r="D564" s="2"/>
      <c r="E564" s="2"/>
      <c r="F564" s="80"/>
      <c r="G564" s="80"/>
      <c r="H564" s="80"/>
      <c r="I564" s="81"/>
      <c r="J564" s="80"/>
      <c r="K564" s="80"/>
      <c r="L564" s="2"/>
      <c r="M564" s="18"/>
      <c r="N564" s="2"/>
      <c r="O564" s="2"/>
      <c r="P564" s="2"/>
      <c r="Q564" s="2"/>
      <c r="R564" s="11"/>
      <c r="S564" s="11"/>
      <c r="W564" s="13"/>
      <c r="X564" s="8"/>
      <c r="Y564" s="20"/>
      <c r="Z564" s="20"/>
      <c r="AA564" s="2"/>
      <c r="AB564" s="2"/>
      <c r="AC564" s="2"/>
      <c r="AD564" s="2"/>
      <c r="AE564" s="6"/>
      <c r="AF564" s="137"/>
      <c r="AG564" s="137"/>
      <c r="AH564" s="137"/>
      <c r="AI564" s="137"/>
      <c r="AJ564" s="137"/>
    </row>
    <row r="565" spans="1:36" x14ac:dyDescent="0.25">
      <c r="A565" s="2"/>
      <c r="B565" s="2"/>
      <c r="C565" s="18"/>
      <c r="D565" s="2"/>
      <c r="E565" s="2"/>
      <c r="F565" s="80"/>
      <c r="G565" s="80"/>
      <c r="H565" s="80"/>
      <c r="I565" s="81"/>
      <c r="J565" s="80"/>
      <c r="K565" s="80"/>
      <c r="L565" s="2"/>
      <c r="M565" s="18"/>
      <c r="N565" s="2"/>
      <c r="O565" s="2"/>
      <c r="P565" s="2"/>
      <c r="Q565" s="2"/>
      <c r="R565" s="11"/>
      <c r="S565" s="11"/>
      <c r="W565" s="13"/>
      <c r="X565" s="8"/>
      <c r="Y565" s="20"/>
      <c r="Z565" s="20"/>
      <c r="AA565" s="2"/>
      <c r="AB565" s="2"/>
      <c r="AC565" s="2"/>
      <c r="AD565" s="2"/>
      <c r="AE565" s="6"/>
      <c r="AF565" s="137"/>
      <c r="AG565" s="137"/>
      <c r="AH565" s="137"/>
      <c r="AI565" s="137"/>
      <c r="AJ565" s="137"/>
    </row>
    <row r="566" spans="1:36" x14ac:dyDescent="0.25">
      <c r="A566" s="2"/>
      <c r="B566" s="2"/>
      <c r="C566" s="18"/>
      <c r="D566" s="2"/>
      <c r="E566" s="2"/>
      <c r="F566" s="80"/>
      <c r="G566" s="80"/>
      <c r="H566" s="80"/>
      <c r="I566" s="81"/>
      <c r="J566" s="80"/>
      <c r="K566" s="80"/>
      <c r="L566" s="2"/>
      <c r="M566" s="18"/>
      <c r="N566" s="2"/>
      <c r="O566" s="2"/>
      <c r="P566" s="2"/>
      <c r="Q566" s="2"/>
      <c r="R566" s="11"/>
      <c r="S566" s="11"/>
      <c r="W566" s="13"/>
      <c r="X566" s="8"/>
      <c r="Y566" s="20"/>
      <c r="Z566" s="20"/>
      <c r="AA566" s="2"/>
      <c r="AB566" s="2"/>
      <c r="AC566" s="2"/>
      <c r="AD566" s="2"/>
      <c r="AE566" s="6"/>
      <c r="AF566" s="137"/>
      <c r="AG566" s="137"/>
      <c r="AH566" s="137"/>
      <c r="AI566" s="137"/>
      <c r="AJ566" s="137"/>
    </row>
    <row r="567" spans="1:36" x14ac:dyDescent="0.25">
      <c r="A567" s="2"/>
      <c r="B567" s="2"/>
      <c r="C567" s="18"/>
      <c r="D567" s="2"/>
      <c r="E567" s="2"/>
      <c r="F567" s="80"/>
      <c r="G567" s="80"/>
      <c r="H567" s="80"/>
      <c r="I567" s="81"/>
      <c r="J567" s="80"/>
      <c r="K567" s="80"/>
      <c r="L567" s="2"/>
      <c r="M567" s="18"/>
      <c r="N567" s="2"/>
      <c r="O567" s="2"/>
      <c r="P567" s="2"/>
      <c r="Q567" s="2"/>
      <c r="R567" s="11"/>
      <c r="S567" s="11"/>
      <c r="W567" s="13"/>
      <c r="X567" s="8"/>
      <c r="Y567" s="20"/>
      <c r="Z567" s="20"/>
      <c r="AA567" s="2"/>
      <c r="AB567" s="2"/>
      <c r="AC567" s="2"/>
      <c r="AD567" s="2"/>
      <c r="AE567" s="6"/>
      <c r="AF567" s="137"/>
      <c r="AG567" s="137"/>
      <c r="AH567" s="137"/>
      <c r="AI567" s="137"/>
      <c r="AJ567" s="137"/>
    </row>
    <row r="568" spans="1:36" x14ac:dyDescent="0.25">
      <c r="A568" s="2"/>
      <c r="B568" s="2"/>
      <c r="C568" s="18"/>
      <c r="D568" s="2"/>
      <c r="E568" s="2"/>
      <c r="F568" s="80"/>
      <c r="G568" s="80"/>
      <c r="H568" s="80"/>
      <c r="I568" s="81"/>
      <c r="J568" s="80"/>
      <c r="K568" s="80"/>
      <c r="L568" s="2"/>
      <c r="M568" s="18"/>
      <c r="N568" s="2"/>
      <c r="O568" s="2"/>
      <c r="P568" s="2"/>
      <c r="Q568" s="2"/>
      <c r="R568" s="11"/>
      <c r="S568" s="11"/>
      <c r="W568" s="13"/>
      <c r="X568" s="8"/>
      <c r="Y568" s="20"/>
      <c r="Z568" s="20"/>
      <c r="AA568" s="2"/>
      <c r="AB568" s="2"/>
      <c r="AC568" s="2"/>
      <c r="AD568" s="2"/>
      <c r="AE568" s="6"/>
      <c r="AF568" s="137"/>
      <c r="AG568" s="137"/>
      <c r="AH568" s="137"/>
      <c r="AI568" s="137"/>
      <c r="AJ568" s="137"/>
    </row>
    <row r="569" spans="1:36" x14ac:dyDescent="0.25">
      <c r="A569" s="2"/>
      <c r="B569" s="2"/>
      <c r="C569" s="18"/>
      <c r="D569" s="2"/>
      <c r="E569" s="2"/>
      <c r="F569" s="80"/>
      <c r="G569" s="80"/>
      <c r="H569" s="80"/>
      <c r="I569" s="81"/>
      <c r="J569" s="80"/>
      <c r="K569" s="80"/>
      <c r="L569" s="2"/>
      <c r="M569" s="18"/>
      <c r="N569" s="2"/>
      <c r="O569" s="2"/>
      <c r="P569" s="2"/>
      <c r="Q569" s="2"/>
      <c r="R569" s="11"/>
      <c r="S569" s="11"/>
      <c r="W569" s="13"/>
      <c r="X569" s="8"/>
      <c r="Y569" s="20"/>
      <c r="Z569" s="20"/>
      <c r="AA569" s="2"/>
      <c r="AB569" s="2"/>
      <c r="AC569" s="2"/>
      <c r="AD569" s="2"/>
      <c r="AE569" s="6"/>
      <c r="AF569" s="137"/>
      <c r="AG569" s="137"/>
      <c r="AH569" s="137"/>
      <c r="AI569" s="137"/>
      <c r="AJ569" s="137"/>
    </row>
    <row r="570" spans="1:36" x14ac:dyDescent="0.25">
      <c r="A570" s="2"/>
      <c r="B570" s="2"/>
      <c r="C570" s="18"/>
      <c r="D570" s="2"/>
      <c r="E570" s="2"/>
      <c r="F570" s="80"/>
      <c r="G570" s="80"/>
      <c r="H570" s="80"/>
      <c r="I570" s="81"/>
      <c r="J570" s="80"/>
      <c r="K570" s="80"/>
      <c r="L570" s="2"/>
      <c r="M570" s="18"/>
      <c r="N570" s="2"/>
      <c r="O570" s="2"/>
      <c r="P570" s="2"/>
      <c r="Q570" s="2"/>
      <c r="R570" s="11"/>
      <c r="S570" s="11"/>
      <c r="W570" s="13"/>
      <c r="X570" s="8"/>
      <c r="Y570" s="20"/>
      <c r="Z570" s="20"/>
      <c r="AA570" s="2"/>
      <c r="AB570" s="2"/>
      <c r="AC570" s="2"/>
      <c r="AD570" s="2"/>
      <c r="AE570" s="6"/>
      <c r="AF570" s="137"/>
      <c r="AG570" s="137"/>
      <c r="AH570" s="137"/>
      <c r="AI570" s="137"/>
      <c r="AJ570" s="137"/>
    </row>
    <row r="571" spans="1:36" x14ac:dyDescent="0.25">
      <c r="A571" s="2"/>
      <c r="B571" s="2"/>
      <c r="C571" s="18"/>
      <c r="D571" s="2"/>
      <c r="E571" s="2"/>
      <c r="F571" s="80"/>
      <c r="G571" s="80"/>
      <c r="H571" s="80"/>
      <c r="I571" s="81"/>
      <c r="J571" s="80"/>
      <c r="K571" s="80"/>
      <c r="L571" s="2"/>
      <c r="M571" s="18"/>
      <c r="N571" s="2"/>
      <c r="O571" s="2"/>
      <c r="P571" s="2"/>
      <c r="Q571" s="2"/>
      <c r="R571" s="11"/>
      <c r="S571" s="11"/>
      <c r="W571" s="13"/>
      <c r="X571" s="8"/>
      <c r="Y571" s="20"/>
      <c r="Z571" s="20"/>
      <c r="AA571" s="2"/>
      <c r="AB571" s="2"/>
      <c r="AC571" s="2"/>
      <c r="AD571" s="2"/>
      <c r="AE571" s="6"/>
      <c r="AF571" s="137"/>
      <c r="AG571" s="137"/>
      <c r="AH571" s="137"/>
      <c r="AI571" s="137"/>
      <c r="AJ571" s="137"/>
    </row>
    <row r="572" spans="1:36" x14ac:dyDescent="0.25">
      <c r="A572" s="2"/>
      <c r="B572" s="2"/>
      <c r="C572" s="18"/>
      <c r="D572" s="2"/>
      <c r="E572" s="2"/>
      <c r="F572" s="80"/>
      <c r="G572" s="80"/>
      <c r="H572" s="80"/>
      <c r="I572" s="81"/>
      <c r="J572" s="80"/>
      <c r="K572" s="80"/>
      <c r="L572" s="2"/>
      <c r="M572" s="18"/>
      <c r="N572" s="2"/>
      <c r="O572" s="2"/>
      <c r="P572" s="2"/>
      <c r="Q572" s="2"/>
      <c r="R572" s="11"/>
      <c r="S572" s="11"/>
      <c r="W572" s="13"/>
      <c r="X572" s="8"/>
      <c r="Y572" s="20"/>
      <c r="Z572" s="20"/>
      <c r="AA572" s="2"/>
      <c r="AB572" s="2"/>
      <c r="AC572" s="2"/>
      <c r="AD572" s="2"/>
      <c r="AE572" s="6"/>
      <c r="AF572" s="137"/>
      <c r="AG572" s="137"/>
      <c r="AH572" s="137"/>
      <c r="AI572" s="137"/>
      <c r="AJ572" s="137"/>
    </row>
    <row r="573" spans="1:36" x14ac:dyDescent="0.25">
      <c r="A573" s="2"/>
      <c r="B573" s="2"/>
      <c r="C573" s="18"/>
      <c r="D573" s="2"/>
      <c r="E573" s="2"/>
      <c r="F573" s="80"/>
      <c r="G573" s="80"/>
      <c r="H573" s="80"/>
      <c r="I573" s="81"/>
      <c r="J573" s="80"/>
      <c r="K573" s="80"/>
      <c r="L573" s="2"/>
      <c r="M573" s="18"/>
      <c r="N573" s="2"/>
      <c r="O573" s="2"/>
      <c r="P573" s="2"/>
      <c r="Q573" s="2"/>
      <c r="R573" s="11"/>
      <c r="S573" s="11"/>
      <c r="W573" s="13"/>
      <c r="X573" s="8"/>
      <c r="Y573" s="20"/>
      <c r="Z573" s="20"/>
      <c r="AA573" s="2"/>
      <c r="AB573" s="2"/>
      <c r="AC573" s="2"/>
      <c r="AD573" s="2"/>
      <c r="AE573" s="6"/>
      <c r="AF573" s="137"/>
      <c r="AG573" s="137"/>
      <c r="AH573" s="137"/>
      <c r="AI573" s="137"/>
      <c r="AJ573" s="137"/>
    </row>
    <row r="574" spans="1:36" x14ac:dyDescent="0.25">
      <c r="A574" s="2"/>
      <c r="B574" s="2"/>
      <c r="C574" s="18"/>
      <c r="D574" s="2"/>
      <c r="E574" s="2"/>
      <c r="F574" s="80"/>
      <c r="G574" s="80"/>
      <c r="H574" s="80"/>
      <c r="I574" s="81"/>
      <c r="J574" s="80"/>
      <c r="K574" s="80"/>
      <c r="L574" s="2"/>
      <c r="M574" s="18"/>
      <c r="N574" s="2"/>
      <c r="O574" s="2"/>
      <c r="P574" s="2"/>
      <c r="Q574" s="2"/>
      <c r="R574" s="11"/>
      <c r="S574" s="11"/>
      <c r="W574" s="13"/>
      <c r="X574" s="8"/>
      <c r="Y574" s="20"/>
      <c r="Z574" s="20"/>
      <c r="AA574" s="2"/>
      <c r="AB574" s="2"/>
      <c r="AC574" s="2"/>
      <c r="AD574" s="2"/>
      <c r="AE574" s="6"/>
      <c r="AF574" s="137"/>
      <c r="AG574" s="137"/>
      <c r="AH574" s="137"/>
      <c r="AI574" s="137"/>
      <c r="AJ574" s="137"/>
    </row>
    <row r="575" spans="1:36" x14ac:dyDescent="0.25">
      <c r="A575" s="2"/>
      <c r="B575" s="2"/>
      <c r="C575" s="18"/>
      <c r="D575" s="2"/>
      <c r="E575" s="2"/>
      <c r="F575" s="80"/>
      <c r="G575" s="80"/>
      <c r="H575" s="80"/>
      <c r="I575" s="81"/>
      <c r="J575" s="80"/>
      <c r="K575" s="80"/>
      <c r="L575" s="2"/>
      <c r="M575" s="18"/>
      <c r="N575" s="2"/>
      <c r="O575" s="2"/>
      <c r="P575" s="2"/>
      <c r="Q575" s="2"/>
      <c r="R575" s="11"/>
      <c r="S575" s="11"/>
      <c r="W575" s="13"/>
      <c r="X575" s="8"/>
      <c r="Y575" s="20"/>
      <c r="Z575" s="20"/>
      <c r="AA575" s="2"/>
      <c r="AB575" s="2"/>
      <c r="AC575" s="2"/>
      <c r="AD575" s="2"/>
      <c r="AE575" s="6"/>
      <c r="AF575" s="137"/>
      <c r="AG575" s="137"/>
      <c r="AH575" s="137"/>
      <c r="AI575" s="137"/>
      <c r="AJ575" s="137"/>
    </row>
    <row r="576" spans="1:36" x14ac:dyDescent="0.25">
      <c r="A576" s="2"/>
      <c r="B576" s="2"/>
      <c r="C576" s="18"/>
      <c r="D576" s="2"/>
      <c r="E576" s="2"/>
      <c r="F576" s="80"/>
      <c r="G576" s="80"/>
      <c r="H576" s="80"/>
      <c r="I576" s="81"/>
      <c r="J576" s="80"/>
      <c r="K576" s="80"/>
      <c r="L576" s="2"/>
      <c r="M576" s="18"/>
      <c r="N576" s="2"/>
      <c r="O576" s="2"/>
      <c r="P576" s="2"/>
      <c r="Q576" s="2"/>
      <c r="R576" s="11"/>
      <c r="S576" s="11"/>
      <c r="W576" s="13"/>
      <c r="X576" s="8"/>
      <c r="Y576" s="20"/>
      <c r="Z576" s="20"/>
      <c r="AA576" s="2"/>
      <c r="AB576" s="2"/>
      <c r="AC576" s="2"/>
      <c r="AD576" s="2"/>
      <c r="AE576" s="6"/>
      <c r="AF576" s="137"/>
      <c r="AG576" s="137"/>
      <c r="AH576" s="137"/>
      <c r="AI576" s="137"/>
      <c r="AJ576" s="137"/>
    </row>
    <row r="577" spans="1:36" x14ac:dyDescent="0.25">
      <c r="A577" s="2"/>
      <c r="B577" s="2"/>
      <c r="C577" s="18"/>
      <c r="D577" s="2"/>
      <c r="E577" s="2"/>
      <c r="F577" s="80"/>
      <c r="G577" s="80"/>
      <c r="H577" s="80"/>
      <c r="I577" s="81"/>
      <c r="J577" s="80"/>
      <c r="K577" s="80"/>
      <c r="L577" s="2"/>
      <c r="M577" s="18"/>
      <c r="N577" s="2"/>
      <c r="O577" s="2"/>
      <c r="P577" s="2"/>
      <c r="Q577" s="2"/>
      <c r="R577" s="11"/>
      <c r="S577" s="11"/>
      <c r="W577" s="13"/>
      <c r="X577" s="8"/>
      <c r="Y577" s="20"/>
      <c r="Z577" s="20"/>
      <c r="AA577" s="2"/>
      <c r="AB577" s="2"/>
      <c r="AC577" s="2"/>
      <c r="AD577" s="2"/>
      <c r="AE577" s="6"/>
      <c r="AF577" s="137"/>
      <c r="AG577" s="137"/>
      <c r="AH577" s="137"/>
      <c r="AI577" s="137"/>
      <c r="AJ577" s="137"/>
    </row>
    <row r="578" spans="1:36" x14ac:dyDescent="0.25">
      <c r="A578" s="2"/>
      <c r="B578" s="2"/>
      <c r="C578" s="18"/>
      <c r="D578" s="2"/>
      <c r="E578" s="2"/>
      <c r="F578" s="80"/>
      <c r="G578" s="80"/>
      <c r="H578" s="80"/>
      <c r="I578" s="81"/>
      <c r="J578" s="80"/>
      <c r="K578" s="80"/>
      <c r="L578" s="2"/>
      <c r="M578" s="18"/>
      <c r="N578" s="2"/>
      <c r="O578" s="2"/>
      <c r="P578" s="2"/>
      <c r="Q578" s="2"/>
      <c r="R578" s="11"/>
      <c r="S578" s="11"/>
      <c r="W578" s="13"/>
      <c r="X578" s="8"/>
      <c r="Y578" s="20"/>
      <c r="Z578" s="20"/>
      <c r="AA578" s="2"/>
      <c r="AB578" s="2"/>
      <c r="AC578" s="2"/>
      <c r="AD578" s="2"/>
      <c r="AE578" s="6"/>
      <c r="AF578" s="137"/>
      <c r="AG578" s="137"/>
      <c r="AH578" s="137"/>
      <c r="AI578" s="137"/>
      <c r="AJ578" s="137"/>
    </row>
    <row r="579" spans="1:36" x14ac:dyDescent="0.25">
      <c r="A579" s="2"/>
      <c r="B579" s="2"/>
      <c r="C579" s="18"/>
      <c r="D579" s="2"/>
      <c r="E579" s="2"/>
      <c r="F579" s="80"/>
      <c r="G579" s="80"/>
      <c r="H579" s="80"/>
      <c r="I579" s="81"/>
      <c r="J579" s="80"/>
      <c r="K579" s="80"/>
      <c r="L579" s="2"/>
      <c r="M579" s="18"/>
      <c r="N579" s="2"/>
      <c r="O579" s="2"/>
      <c r="P579" s="2"/>
      <c r="Q579" s="2"/>
      <c r="R579" s="11"/>
      <c r="S579" s="11"/>
      <c r="W579" s="13"/>
      <c r="X579" s="8"/>
      <c r="Y579" s="20"/>
      <c r="Z579" s="20"/>
      <c r="AA579" s="2"/>
      <c r="AB579" s="2"/>
      <c r="AC579" s="2"/>
      <c r="AD579" s="2"/>
      <c r="AE579" s="6"/>
      <c r="AF579" s="137"/>
      <c r="AG579" s="137"/>
      <c r="AH579" s="137"/>
      <c r="AI579" s="137"/>
      <c r="AJ579" s="137"/>
    </row>
    <row r="580" spans="1:36" x14ac:dyDescent="0.25">
      <c r="A580" s="2"/>
      <c r="B580" s="2"/>
      <c r="C580" s="18"/>
      <c r="D580" s="2"/>
      <c r="E580" s="2"/>
      <c r="F580" s="80"/>
      <c r="G580" s="80"/>
      <c r="H580" s="80"/>
      <c r="I580" s="81"/>
      <c r="J580" s="80"/>
      <c r="K580" s="80"/>
      <c r="L580" s="2"/>
      <c r="M580" s="18"/>
      <c r="N580" s="2"/>
      <c r="O580" s="2"/>
      <c r="P580" s="2"/>
      <c r="Q580" s="2"/>
      <c r="R580" s="11"/>
      <c r="S580" s="11"/>
      <c r="W580" s="13"/>
      <c r="X580" s="8"/>
      <c r="Y580" s="20"/>
      <c r="Z580" s="20"/>
      <c r="AA580" s="2"/>
      <c r="AB580" s="2"/>
      <c r="AC580" s="2"/>
      <c r="AD580" s="2"/>
      <c r="AE580" s="6"/>
      <c r="AF580" s="137"/>
      <c r="AG580" s="137"/>
      <c r="AH580" s="137"/>
      <c r="AI580" s="137"/>
      <c r="AJ580" s="137"/>
    </row>
    <row r="581" spans="1:36" x14ac:dyDescent="0.25">
      <c r="A581" s="2"/>
      <c r="B581" s="2"/>
      <c r="C581" s="18"/>
      <c r="D581" s="2"/>
      <c r="E581" s="2"/>
      <c r="F581" s="80"/>
      <c r="G581" s="80"/>
      <c r="H581" s="80"/>
      <c r="I581" s="81"/>
      <c r="J581" s="80"/>
      <c r="K581" s="80"/>
      <c r="L581" s="2"/>
      <c r="M581" s="18"/>
      <c r="N581" s="2"/>
      <c r="O581" s="2"/>
      <c r="P581" s="2"/>
      <c r="Q581" s="2"/>
      <c r="R581" s="11"/>
      <c r="S581" s="11"/>
      <c r="W581" s="13"/>
      <c r="X581" s="8"/>
      <c r="Y581" s="20"/>
      <c r="Z581" s="20"/>
      <c r="AA581" s="2"/>
      <c r="AB581" s="2"/>
      <c r="AC581" s="2"/>
      <c r="AD581" s="2"/>
      <c r="AE581" s="6"/>
      <c r="AF581" s="137"/>
      <c r="AG581" s="137"/>
      <c r="AH581" s="137"/>
      <c r="AI581" s="137"/>
      <c r="AJ581" s="137"/>
    </row>
    <row r="582" spans="1:36" x14ac:dyDescent="0.25">
      <c r="A582" s="2"/>
      <c r="B582" s="2"/>
      <c r="C582" s="18"/>
      <c r="D582" s="2"/>
      <c r="E582" s="2"/>
      <c r="F582" s="80"/>
      <c r="G582" s="80"/>
      <c r="H582" s="80"/>
      <c r="I582" s="81"/>
      <c r="J582" s="80"/>
      <c r="K582" s="80"/>
      <c r="L582" s="2"/>
      <c r="M582" s="18"/>
      <c r="N582" s="2"/>
      <c r="O582" s="2"/>
      <c r="P582" s="2"/>
      <c r="Q582" s="2"/>
      <c r="R582" s="11"/>
      <c r="S582" s="11"/>
      <c r="W582" s="13"/>
      <c r="X582" s="8"/>
      <c r="Y582" s="20"/>
      <c r="Z582" s="20"/>
      <c r="AA582" s="2"/>
      <c r="AB582" s="2"/>
      <c r="AC582" s="2"/>
      <c r="AD582" s="2"/>
      <c r="AE582" s="6"/>
      <c r="AF582" s="137"/>
      <c r="AG582" s="137"/>
      <c r="AH582" s="137"/>
      <c r="AI582" s="137"/>
      <c r="AJ582" s="137"/>
    </row>
    <row r="583" spans="1:36" x14ac:dyDescent="0.25">
      <c r="A583" s="2"/>
      <c r="B583" s="2"/>
      <c r="C583" s="18"/>
      <c r="D583" s="2"/>
      <c r="E583" s="2"/>
      <c r="F583" s="80"/>
      <c r="G583" s="80"/>
      <c r="H583" s="80"/>
      <c r="I583" s="81"/>
      <c r="J583" s="80"/>
      <c r="K583" s="80"/>
      <c r="L583" s="2"/>
      <c r="M583" s="18"/>
      <c r="N583" s="2"/>
      <c r="O583" s="2"/>
      <c r="P583" s="2"/>
      <c r="Q583" s="2"/>
      <c r="R583" s="11"/>
      <c r="S583" s="11"/>
      <c r="W583" s="13"/>
      <c r="X583" s="8"/>
      <c r="Y583" s="20"/>
      <c r="Z583" s="20"/>
      <c r="AA583" s="2"/>
      <c r="AB583" s="2"/>
      <c r="AC583" s="2"/>
      <c r="AD583" s="2"/>
      <c r="AE583" s="6"/>
      <c r="AF583" s="137"/>
      <c r="AG583" s="137"/>
      <c r="AH583" s="137"/>
      <c r="AI583" s="137"/>
      <c r="AJ583" s="137"/>
    </row>
    <row r="584" spans="1:36" x14ac:dyDescent="0.25">
      <c r="A584" s="2"/>
      <c r="B584" s="2"/>
      <c r="C584" s="18"/>
      <c r="D584" s="2"/>
      <c r="E584" s="2"/>
      <c r="F584" s="80"/>
      <c r="G584" s="80"/>
      <c r="H584" s="80"/>
      <c r="I584" s="81"/>
      <c r="J584" s="80"/>
      <c r="K584" s="80"/>
      <c r="L584" s="2"/>
      <c r="M584" s="18"/>
      <c r="N584" s="2"/>
      <c r="O584" s="2"/>
      <c r="P584" s="2"/>
      <c r="Q584" s="2"/>
      <c r="R584" s="11"/>
      <c r="S584" s="11"/>
      <c r="W584" s="13"/>
      <c r="X584" s="8"/>
      <c r="Y584" s="20"/>
      <c r="Z584" s="20"/>
      <c r="AA584" s="2"/>
      <c r="AB584" s="2"/>
      <c r="AC584" s="2"/>
      <c r="AD584" s="2"/>
      <c r="AE584" s="6"/>
      <c r="AF584" s="137"/>
      <c r="AG584" s="137"/>
      <c r="AH584" s="137"/>
      <c r="AI584" s="137"/>
      <c r="AJ584" s="137"/>
    </row>
    <row r="585" spans="1:36" x14ac:dyDescent="0.25">
      <c r="A585" s="2"/>
      <c r="B585" s="2"/>
      <c r="C585" s="18"/>
      <c r="D585" s="2"/>
      <c r="E585" s="2"/>
      <c r="F585" s="80"/>
      <c r="G585" s="80"/>
      <c r="H585" s="80"/>
      <c r="I585" s="81"/>
      <c r="J585" s="80"/>
      <c r="K585" s="80"/>
      <c r="L585" s="2"/>
      <c r="M585" s="18"/>
      <c r="N585" s="2"/>
      <c r="O585" s="2"/>
      <c r="P585" s="2"/>
      <c r="Q585" s="2"/>
      <c r="R585" s="11"/>
      <c r="S585" s="11"/>
      <c r="W585" s="13"/>
      <c r="X585" s="8"/>
      <c r="Y585" s="20"/>
      <c r="Z585" s="20"/>
      <c r="AA585" s="2"/>
      <c r="AB585" s="2"/>
      <c r="AC585" s="2"/>
      <c r="AD585" s="2"/>
      <c r="AE585" s="6"/>
      <c r="AF585" s="137"/>
      <c r="AG585" s="137"/>
      <c r="AH585" s="137"/>
      <c r="AI585" s="137"/>
      <c r="AJ585" s="137"/>
    </row>
    <row r="586" spans="1:36" x14ac:dyDescent="0.25">
      <c r="A586" s="2"/>
      <c r="B586" s="2"/>
      <c r="C586" s="18"/>
      <c r="D586" s="2"/>
      <c r="E586" s="2"/>
      <c r="F586" s="80"/>
      <c r="G586" s="80"/>
      <c r="H586" s="80"/>
      <c r="I586" s="81"/>
      <c r="J586" s="80"/>
      <c r="K586" s="80"/>
      <c r="L586" s="2"/>
      <c r="M586" s="18"/>
      <c r="N586" s="2"/>
      <c r="O586" s="2"/>
      <c r="P586" s="2"/>
      <c r="Q586" s="2"/>
      <c r="R586" s="11"/>
      <c r="S586" s="11"/>
      <c r="W586" s="13"/>
      <c r="X586" s="8"/>
      <c r="Y586" s="20"/>
      <c r="Z586" s="20"/>
      <c r="AA586" s="2"/>
      <c r="AB586" s="2"/>
      <c r="AC586" s="2"/>
      <c r="AD586" s="2"/>
      <c r="AE586" s="6"/>
      <c r="AF586" s="137"/>
      <c r="AG586" s="137"/>
      <c r="AH586" s="137"/>
      <c r="AI586" s="137"/>
      <c r="AJ586" s="137"/>
    </row>
    <row r="587" spans="1:36" x14ac:dyDescent="0.25">
      <c r="A587" s="2"/>
      <c r="B587" s="2"/>
      <c r="C587" s="18"/>
      <c r="D587" s="2"/>
      <c r="E587" s="2"/>
      <c r="F587" s="80"/>
      <c r="G587" s="80"/>
      <c r="H587" s="80"/>
      <c r="I587" s="81"/>
      <c r="J587" s="80"/>
      <c r="K587" s="80"/>
      <c r="L587" s="2"/>
      <c r="M587" s="18"/>
      <c r="N587" s="2"/>
      <c r="O587" s="2"/>
      <c r="P587" s="2"/>
      <c r="Q587" s="2"/>
      <c r="R587" s="11"/>
      <c r="S587" s="11"/>
      <c r="W587" s="13"/>
      <c r="X587" s="8"/>
      <c r="Y587" s="20"/>
      <c r="Z587" s="20"/>
      <c r="AA587" s="2"/>
      <c r="AB587" s="2"/>
      <c r="AC587" s="2"/>
      <c r="AD587" s="2"/>
      <c r="AE587" s="6"/>
      <c r="AF587" s="137"/>
      <c r="AG587" s="137"/>
      <c r="AH587" s="137"/>
      <c r="AI587" s="137"/>
      <c r="AJ587" s="137"/>
    </row>
    <row r="588" spans="1:36" x14ac:dyDescent="0.25">
      <c r="A588" s="2"/>
      <c r="B588" s="2"/>
      <c r="C588" s="18"/>
      <c r="D588" s="2"/>
      <c r="E588" s="2"/>
      <c r="F588" s="80"/>
      <c r="G588" s="80"/>
      <c r="H588" s="80"/>
      <c r="I588" s="81"/>
      <c r="J588" s="80"/>
      <c r="K588" s="80"/>
      <c r="L588" s="2"/>
      <c r="M588" s="18"/>
      <c r="N588" s="2"/>
      <c r="O588" s="2"/>
      <c r="P588" s="2"/>
      <c r="Q588" s="2"/>
      <c r="R588" s="11"/>
      <c r="S588" s="11"/>
      <c r="W588" s="13"/>
      <c r="X588" s="8"/>
      <c r="Y588" s="20"/>
      <c r="Z588" s="20"/>
      <c r="AA588" s="2"/>
      <c r="AB588" s="2"/>
      <c r="AC588" s="2"/>
      <c r="AD588" s="2"/>
      <c r="AE588" s="6"/>
      <c r="AF588" s="137"/>
      <c r="AG588" s="137"/>
      <c r="AH588" s="137"/>
      <c r="AI588" s="137"/>
      <c r="AJ588" s="137"/>
    </row>
    <row r="589" spans="1:36" x14ac:dyDescent="0.25">
      <c r="A589" s="2"/>
      <c r="B589" s="2"/>
      <c r="C589" s="18"/>
      <c r="D589" s="2"/>
      <c r="E589" s="2"/>
      <c r="F589" s="80"/>
      <c r="G589" s="80"/>
      <c r="H589" s="80"/>
      <c r="I589" s="81"/>
      <c r="J589" s="80"/>
      <c r="K589" s="80"/>
      <c r="L589" s="2"/>
      <c r="M589" s="18"/>
      <c r="N589" s="2"/>
      <c r="O589" s="2"/>
      <c r="P589" s="2"/>
      <c r="Q589" s="2"/>
      <c r="R589" s="11"/>
      <c r="S589" s="11"/>
      <c r="W589" s="13"/>
      <c r="X589" s="8"/>
      <c r="Y589" s="20"/>
      <c r="Z589" s="20"/>
      <c r="AA589" s="2"/>
      <c r="AB589" s="2"/>
      <c r="AC589" s="2"/>
      <c r="AD589" s="2"/>
      <c r="AE589" s="6"/>
      <c r="AF589" s="137"/>
      <c r="AG589" s="137"/>
      <c r="AH589" s="137"/>
      <c r="AI589" s="137"/>
      <c r="AJ589" s="137"/>
    </row>
    <row r="590" spans="1:36" x14ac:dyDescent="0.25">
      <c r="A590" s="2"/>
      <c r="B590" s="2"/>
      <c r="C590" s="18"/>
      <c r="D590" s="2"/>
      <c r="E590" s="2"/>
      <c r="F590" s="80"/>
      <c r="G590" s="80"/>
      <c r="H590" s="80"/>
      <c r="I590" s="81"/>
      <c r="J590" s="80"/>
      <c r="K590" s="80"/>
      <c r="L590" s="2"/>
      <c r="M590" s="18"/>
      <c r="N590" s="2"/>
      <c r="O590" s="2"/>
      <c r="P590" s="2"/>
      <c r="Q590" s="2"/>
      <c r="R590" s="11"/>
      <c r="S590" s="11"/>
      <c r="W590" s="13"/>
      <c r="X590" s="8"/>
      <c r="Y590" s="20"/>
      <c r="Z590" s="20"/>
      <c r="AA590" s="2"/>
      <c r="AB590" s="2"/>
      <c r="AC590" s="2"/>
      <c r="AD590" s="2"/>
      <c r="AE590" s="6"/>
      <c r="AF590" s="137"/>
      <c r="AG590" s="137"/>
      <c r="AH590" s="137"/>
      <c r="AI590" s="137"/>
      <c r="AJ590" s="137"/>
    </row>
    <row r="591" spans="1:36" x14ac:dyDescent="0.25">
      <c r="A591" s="2"/>
      <c r="B591" s="2"/>
      <c r="C591" s="18"/>
      <c r="D591" s="2"/>
      <c r="E591" s="2"/>
      <c r="F591" s="80"/>
      <c r="G591" s="80"/>
      <c r="H591" s="80"/>
      <c r="I591" s="81"/>
      <c r="J591" s="80"/>
      <c r="K591" s="80"/>
      <c r="L591" s="2"/>
      <c r="M591" s="18"/>
      <c r="N591" s="2"/>
      <c r="O591" s="2"/>
      <c r="P591" s="2"/>
      <c r="Q591" s="2"/>
      <c r="R591" s="11"/>
      <c r="S591" s="11"/>
      <c r="W591" s="13"/>
      <c r="X591" s="8"/>
      <c r="Y591" s="20"/>
      <c r="Z591" s="20"/>
      <c r="AA591" s="2"/>
      <c r="AB591" s="2"/>
      <c r="AC591" s="2"/>
      <c r="AD591" s="2"/>
      <c r="AE591" s="6"/>
      <c r="AF591" s="137"/>
      <c r="AG591" s="137"/>
      <c r="AH591" s="137"/>
      <c r="AI591" s="137"/>
      <c r="AJ591" s="137"/>
    </row>
    <row r="592" spans="1:36" x14ac:dyDescent="0.25">
      <c r="A592" s="2"/>
      <c r="B592" s="2"/>
      <c r="C592" s="18"/>
      <c r="D592" s="2"/>
      <c r="E592" s="2"/>
      <c r="F592" s="80"/>
      <c r="G592" s="80"/>
      <c r="H592" s="80"/>
      <c r="I592" s="81"/>
      <c r="J592" s="80"/>
      <c r="K592" s="80"/>
      <c r="L592" s="2"/>
      <c r="M592" s="18"/>
      <c r="N592" s="2"/>
      <c r="O592" s="2"/>
      <c r="P592" s="2"/>
      <c r="Q592" s="2"/>
      <c r="R592" s="11"/>
      <c r="S592" s="11"/>
      <c r="W592" s="13"/>
      <c r="X592" s="8"/>
      <c r="Y592" s="20"/>
      <c r="Z592" s="20"/>
      <c r="AA592" s="2"/>
      <c r="AB592" s="2"/>
      <c r="AC592" s="2"/>
      <c r="AD592" s="2"/>
      <c r="AE592" s="6"/>
      <c r="AF592" s="137"/>
      <c r="AG592" s="137"/>
      <c r="AH592" s="137"/>
      <c r="AI592" s="137"/>
      <c r="AJ592" s="137"/>
    </row>
    <row r="593" spans="1:36" x14ac:dyDescent="0.25">
      <c r="A593" s="2"/>
      <c r="B593" s="2"/>
      <c r="C593" s="18"/>
      <c r="D593" s="2"/>
      <c r="E593" s="2"/>
      <c r="F593" s="80"/>
      <c r="G593" s="80"/>
      <c r="H593" s="80"/>
      <c r="I593" s="81"/>
      <c r="J593" s="80"/>
      <c r="K593" s="80"/>
      <c r="L593" s="2"/>
      <c r="M593" s="18"/>
      <c r="N593" s="2"/>
      <c r="O593" s="2"/>
      <c r="P593" s="2"/>
      <c r="Q593" s="2"/>
      <c r="R593" s="11"/>
      <c r="S593" s="11"/>
      <c r="W593" s="13"/>
      <c r="X593" s="8"/>
      <c r="Y593" s="20"/>
      <c r="Z593" s="20"/>
      <c r="AA593" s="2"/>
      <c r="AB593" s="2"/>
      <c r="AC593" s="2"/>
      <c r="AD593" s="2"/>
      <c r="AE593" s="6"/>
      <c r="AF593" s="137"/>
      <c r="AG593" s="137"/>
      <c r="AH593" s="137"/>
      <c r="AI593" s="137"/>
      <c r="AJ593" s="137"/>
    </row>
    <row r="594" spans="1:36" x14ac:dyDescent="0.25">
      <c r="A594" s="2"/>
      <c r="B594" s="2"/>
      <c r="C594" s="18"/>
      <c r="D594" s="2"/>
      <c r="E594" s="2"/>
      <c r="F594" s="80"/>
      <c r="G594" s="80"/>
      <c r="H594" s="80"/>
      <c r="I594" s="81"/>
      <c r="J594" s="80"/>
      <c r="K594" s="80"/>
      <c r="L594" s="2"/>
      <c r="M594" s="18"/>
      <c r="N594" s="2"/>
      <c r="O594" s="2"/>
      <c r="P594" s="2"/>
      <c r="Q594" s="2"/>
      <c r="R594" s="11"/>
      <c r="S594" s="11"/>
      <c r="W594" s="13"/>
      <c r="X594" s="8"/>
      <c r="Y594" s="20"/>
      <c r="Z594" s="20"/>
      <c r="AA594" s="2"/>
      <c r="AB594" s="2"/>
      <c r="AC594" s="2"/>
      <c r="AD594" s="2"/>
      <c r="AE594" s="6"/>
      <c r="AF594" s="137"/>
      <c r="AG594" s="137"/>
      <c r="AH594" s="137"/>
      <c r="AI594" s="137"/>
      <c r="AJ594" s="137"/>
    </row>
    <row r="595" spans="1:36" x14ac:dyDescent="0.25">
      <c r="A595" s="2"/>
      <c r="B595" s="2"/>
      <c r="C595" s="18"/>
      <c r="D595" s="2"/>
      <c r="E595" s="2"/>
      <c r="F595" s="80"/>
      <c r="G595" s="80"/>
      <c r="H595" s="80"/>
      <c r="I595" s="81"/>
      <c r="J595" s="80"/>
      <c r="K595" s="80"/>
      <c r="L595" s="2"/>
      <c r="M595" s="18"/>
      <c r="N595" s="2"/>
      <c r="O595" s="2"/>
      <c r="P595" s="2"/>
      <c r="Q595" s="2"/>
      <c r="R595" s="11"/>
      <c r="S595" s="11"/>
      <c r="W595" s="13"/>
      <c r="X595" s="8"/>
      <c r="Y595" s="20"/>
      <c r="Z595" s="20"/>
      <c r="AA595" s="2"/>
      <c r="AB595" s="2"/>
      <c r="AC595" s="2"/>
      <c r="AD595" s="2"/>
      <c r="AE595" s="6"/>
      <c r="AF595" s="137"/>
      <c r="AG595" s="137"/>
      <c r="AH595" s="137"/>
      <c r="AI595" s="137"/>
      <c r="AJ595" s="137"/>
    </row>
    <row r="596" spans="1:36" x14ac:dyDescent="0.25">
      <c r="A596" s="2"/>
      <c r="B596" s="2"/>
      <c r="C596" s="18"/>
      <c r="D596" s="2"/>
      <c r="E596" s="2"/>
      <c r="F596" s="80"/>
      <c r="G596" s="80"/>
      <c r="H596" s="80"/>
      <c r="I596" s="81"/>
      <c r="J596" s="80"/>
      <c r="K596" s="80"/>
      <c r="L596" s="2"/>
      <c r="M596" s="18"/>
      <c r="N596" s="2"/>
      <c r="O596" s="2"/>
      <c r="P596" s="2"/>
      <c r="Q596" s="2"/>
      <c r="R596" s="11"/>
      <c r="S596" s="11"/>
      <c r="W596" s="13"/>
      <c r="X596" s="8"/>
      <c r="Y596" s="20"/>
      <c r="Z596" s="20"/>
      <c r="AA596" s="2"/>
      <c r="AB596" s="2"/>
      <c r="AC596" s="2"/>
      <c r="AD596" s="2"/>
      <c r="AE596" s="6"/>
      <c r="AF596" s="137"/>
      <c r="AG596" s="137"/>
      <c r="AH596" s="137"/>
      <c r="AI596" s="137"/>
      <c r="AJ596" s="137"/>
    </row>
    <row r="597" spans="1:36" x14ac:dyDescent="0.25">
      <c r="A597" s="2"/>
      <c r="B597" s="2"/>
      <c r="C597" s="18"/>
      <c r="D597" s="2"/>
      <c r="E597" s="2"/>
      <c r="F597" s="80"/>
      <c r="G597" s="80"/>
      <c r="H597" s="80"/>
      <c r="I597" s="81"/>
      <c r="J597" s="80"/>
      <c r="K597" s="80"/>
      <c r="L597" s="2"/>
      <c r="M597" s="18"/>
      <c r="N597" s="2"/>
      <c r="O597" s="2"/>
      <c r="P597" s="2"/>
      <c r="Q597" s="2"/>
      <c r="R597" s="11"/>
      <c r="S597" s="11"/>
      <c r="W597" s="13"/>
      <c r="X597" s="8"/>
      <c r="Y597" s="20"/>
      <c r="Z597" s="20"/>
      <c r="AA597" s="2"/>
      <c r="AB597" s="2"/>
      <c r="AC597" s="2"/>
      <c r="AD597" s="2"/>
      <c r="AE597" s="6"/>
      <c r="AF597" s="137"/>
      <c r="AG597" s="137"/>
      <c r="AH597" s="137"/>
      <c r="AI597" s="137"/>
      <c r="AJ597" s="137"/>
    </row>
    <row r="598" spans="1:36" x14ac:dyDescent="0.25">
      <c r="A598" s="2"/>
      <c r="B598" s="2"/>
      <c r="C598" s="18"/>
      <c r="D598" s="2"/>
      <c r="E598" s="2"/>
      <c r="F598" s="80"/>
      <c r="G598" s="80"/>
      <c r="H598" s="80"/>
      <c r="I598" s="81"/>
      <c r="J598" s="80"/>
      <c r="K598" s="80"/>
      <c r="L598" s="2"/>
      <c r="M598" s="18"/>
      <c r="N598" s="2"/>
      <c r="O598" s="2"/>
      <c r="P598" s="2"/>
      <c r="Q598" s="2"/>
      <c r="R598" s="11"/>
      <c r="S598" s="11"/>
      <c r="W598" s="13"/>
      <c r="X598" s="8"/>
      <c r="Y598" s="20"/>
      <c r="Z598" s="20"/>
      <c r="AA598" s="2"/>
      <c r="AB598" s="2"/>
      <c r="AC598" s="2"/>
      <c r="AD598" s="2"/>
      <c r="AE598" s="6"/>
      <c r="AF598" s="137"/>
      <c r="AG598" s="137"/>
      <c r="AH598" s="137"/>
      <c r="AI598" s="137"/>
      <c r="AJ598" s="137"/>
    </row>
    <row r="599" spans="1:36" x14ac:dyDescent="0.25">
      <c r="A599" s="2"/>
      <c r="B599" s="2"/>
      <c r="C599" s="18"/>
      <c r="D599" s="2"/>
      <c r="E599" s="2"/>
      <c r="F599" s="80"/>
      <c r="G599" s="80"/>
      <c r="H599" s="80"/>
      <c r="I599" s="81"/>
      <c r="J599" s="80"/>
      <c r="K599" s="80"/>
      <c r="L599" s="2"/>
      <c r="M599" s="18"/>
      <c r="N599" s="2"/>
      <c r="O599" s="2"/>
      <c r="P599" s="2"/>
      <c r="Q599" s="2"/>
      <c r="R599" s="11"/>
      <c r="S599" s="11"/>
      <c r="W599" s="13"/>
      <c r="X599" s="8"/>
      <c r="Y599" s="20"/>
      <c r="Z599" s="20"/>
      <c r="AA599" s="2"/>
      <c r="AB599" s="2"/>
      <c r="AC599" s="2"/>
      <c r="AD599" s="2"/>
      <c r="AE599" s="6"/>
      <c r="AF599" s="137"/>
      <c r="AG599" s="137"/>
      <c r="AH599" s="137"/>
      <c r="AI599" s="137"/>
      <c r="AJ599" s="137"/>
    </row>
    <row r="600" spans="1:36" x14ac:dyDescent="0.25">
      <c r="A600" s="2"/>
      <c r="B600" s="2"/>
      <c r="C600" s="18"/>
      <c r="D600" s="2"/>
      <c r="E600" s="2"/>
      <c r="F600" s="80"/>
      <c r="G600" s="80"/>
      <c r="H600" s="80"/>
      <c r="I600" s="81"/>
      <c r="J600" s="80"/>
      <c r="K600" s="80"/>
      <c r="L600" s="2"/>
      <c r="M600" s="18"/>
      <c r="N600" s="2"/>
      <c r="O600" s="2"/>
      <c r="P600" s="2"/>
      <c r="Q600" s="2"/>
      <c r="R600" s="11"/>
      <c r="S600" s="11"/>
      <c r="W600" s="13"/>
      <c r="X600" s="8"/>
      <c r="Y600" s="20"/>
      <c r="Z600" s="20"/>
      <c r="AA600" s="2"/>
      <c r="AB600" s="2"/>
      <c r="AC600" s="2"/>
      <c r="AD600" s="2"/>
      <c r="AE600" s="6"/>
      <c r="AF600" s="137"/>
      <c r="AG600" s="137"/>
      <c r="AH600" s="137"/>
      <c r="AI600" s="137"/>
      <c r="AJ600" s="137"/>
    </row>
    <row r="601" spans="1:36" x14ac:dyDescent="0.25">
      <c r="A601" s="2"/>
      <c r="B601" s="2"/>
      <c r="C601" s="18"/>
      <c r="D601" s="2"/>
      <c r="E601" s="2"/>
      <c r="F601" s="80"/>
      <c r="G601" s="80"/>
      <c r="H601" s="80"/>
      <c r="I601" s="81"/>
      <c r="J601" s="80"/>
      <c r="K601" s="80"/>
      <c r="L601" s="2"/>
      <c r="M601" s="18"/>
      <c r="N601" s="2"/>
      <c r="O601" s="2"/>
      <c r="P601" s="2"/>
      <c r="Q601" s="2"/>
      <c r="R601" s="11"/>
      <c r="S601" s="11"/>
      <c r="W601" s="13"/>
      <c r="X601" s="8"/>
      <c r="Y601" s="20"/>
      <c r="Z601" s="20"/>
      <c r="AA601" s="2"/>
      <c r="AB601" s="2"/>
      <c r="AC601" s="2"/>
      <c r="AD601" s="2"/>
      <c r="AE601" s="6"/>
      <c r="AF601" s="137"/>
      <c r="AG601" s="137"/>
      <c r="AH601" s="137"/>
      <c r="AI601" s="137"/>
      <c r="AJ601" s="137"/>
    </row>
    <row r="602" spans="1:36" x14ac:dyDescent="0.25">
      <c r="A602" s="2"/>
      <c r="B602" s="2"/>
      <c r="C602" s="18"/>
      <c r="D602" s="2"/>
      <c r="E602" s="2"/>
      <c r="F602" s="80"/>
      <c r="G602" s="80"/>
      <c r="H602" s="80"/>
      <c r="I602" s="81"/>
      <c r="J602" s="80"/>
      <c r="K602" s="80"/>
      <c r="L602" s="2"/>
      <c r="M602" s="18"/>
      <c r="N602" s="2"/>
      <c r="O602" s="2"/>
      <c r="P602" s="2"/>
      <c r="Q602" s="2"/>
      <c r="R602" s="11"/>
      <c r="S602" s="11"/>
      <c r="W602" s="13"/>
      <c r="X602" s="8"/>
      <c r="Y602" s="20"/>
      <c r="Z602" s="20"/>
      <c r="AA602" s="2"/>
      <c r="AB602" s="2"/>
      <c r="AC602" s="2"/>
      <c r="AD602" s="2"/>
      <c r="AE602" s="6"/>
      <c r="AF602" s="137"/>
      <c r="AG602" s="137"/>
      <c r="AH602" s="137"/>
      <c r="AI602" s="137"/>
      <c r="AJ602" s="137"/>
    </row>
    <row r="603" spans="1:36" x14ac:dyDescent="0.25">
      <c r="A603" s="2"/>
      <c r="B603" s="2"/>
      <c r="C603" s="18"/>
      <c r="D603" s="2"/>
      <c r="E603" s="2"/>
      <c r="F603" s="80"/>
      <c r="G603" s="80"/>
      <c r="H603" s="80"/>
      <c r="I603" s="81"/>
      <c r="J603" s="80"/>
      <c r="K603" s="80"/>
      <c r="L603" s="2"/>
      <c r="M603" s="18"/>
      <c r="N603" s="2"/>
      <c r="O603" s="2"/>
      <c r="P603" s="2"/>
      <c r="Q603" s="2"/>
      <c r="R603" s="11"/>
      <c r="S603" s="11"/>
      <c r="W603" s="13"/>
      <c r="X603" s="8"/>
      <c r="Y603" s="20"/>
      <c r="Z603" s="20"/>
      <c r="AA603" s="2"/>
      <c r="AB603" s="2"/>
      <c r="AC603" s="2"/>
      <c r="AD603" s="2"/>
      <c r="AE603" s="6"/>
      <c r="AF603" s="137"/>
      <c r="AG603" s="137"/>
      <c r="AH603" s="137"/>
      <c r="AI603" s="137"/>
      <c r="AJ603" s="137"/>
    </row>
    <row r="604" spans="1:36" x14ac:dyDescent="0.25">
      <c r="A604" s="2"/>
      <c r="B604" s="2"/>
      <c r="C604" s="18"/>
      <c r="D604" s="2"/>
      <c r="E604" s="2"/>
      <c r="F604" s="80"/>
      <c r="G604" s="80"/>
      <c r="H604" s="80"/>
      <c r="I604" s="81"/>
      <c r="J604" s="80"/>
      <c r="K604" s="80"/>
      <c r="L604" s="2"/>
      <c r="M604" s="18"/>
      <c r="N604" s="2"/>
      <c r="O604" s="2"/>
      <c r="P604" s="2"/>
      <c r="Q604" s="2"/>
      <c r="R604" s="11"/>
      <c r="S604" s="11"/>
      <c r="W604" s="13"/>
      <c r="X604" s="8"/>
      <c r="Y604" s="20"/>
      <c r="Z604" s="20"/>
      <c r="AA604" s="2"/>
      <c r="AB604" s="2"/>
      <c r="AC604" s="2"/>
      <c r="AD604" s="2"/>
      <c r="AE604" s="6"/>
      <c r="AF604" s="137"/>
      <c r="AG604" s="137"/>
      <c r="AH604" s="137"/>
      <c r="AI604" s="137"/>
      <c r="AJ604" s="137"/>
    </row>
    <row r="605" spans="1:36" x14ac:dyDescent="0.25">
      <c r="A605" s="2"/>
      <c r="B605" s="2"/>
      <c r="C605" s="18"/>
      <c r="D605" s="2"/>
      <c r="E605" s="2"/>
      <c r="F605" s="80"/>
      <c r="G605" s="80"/>
      <c r="H605" s="80"/>
      <c r="I605" s="81"/>
      <c r="J605" s="80"/>
      <c r="K605" s="80"/>
      <c r="L605" s="2"/>
      <c r="M605" s="18"/>
      <c r="N605" s="2"/>
      <c r="O605" s="2"/>
      <c r="P605" s="2"/>
      <c r="Q605" s="2"/>
      <c r="R605" s="11"/>
      <c r="S605" s="11"/>
      <c r="W605" s="13"/>
      <c r="X605" s="8"/>
      <c r="Y605" s="20"/>
      <c r="Z605" s="20"/>
      <c r="AA605" s="2"/>
      <c r="AB605" s="2"/>
      <c r="AC605" s="2"/>
      <c r="AD605" s="2"/>
      <c r="AE605" s="6"/>
      <c r="AF605" s="137"/>
      <c r="AG605" s="137"/>
      <c r="AH605" s="137"/>
      <c r="AI605" s="137"/>
      <c r="AJ605" s="137"/>
    </row>
    <row r="606" spans="1:36" x14ac:dyDescent="0.25">
      <c r="A606" s="2"/>
      <c r="B606" s="2"/>
      <c r="C606" s="18"/>
      <c r="D606" s="2"/>
      <c r="E606" s="2"/>
      <c r="F606" s="80"/>
      <c r="G606" s="80"/>
      <c r="H606" s="80"/>
      <c r="I606" s="81"/>
      <c r="J606" s="80"/>
      <c r="K606" s="80"/>
      <c r="L606" s="2"/>
      <c r="M606" s="18"/>
      <c r="N606" s="2"/>
      <c r="O606" s="2"/>
      <c r="P606" s="2"/>
      <c r="Q606" s="2"/>
      <c r="R606" s="11"/>
      <c r="S606" s="11"/>
      <c r="W606" s="13"/>
      <c r="X606" s="8"/>
      <c r="Y606" s="20"/>
      <c r="Z606" s="20"/>
      <c r="AA606" s="2"/>
      <c r="AB606" s="2"/>
      <c r="AC606" s="2"/>
      <c r="AD606" s="2"/>
      <c r="AE606" s="6"/>
      <c r="AF606" s="137"/>
      <c r="AG606" s="137"/>
      <c r="AH606" s="137"/>
      <c r="AI606" s="137"/>
      <c r="AJ606" s="137"/>
    </row>
    <row r="607" spans="1:36" x14ac:dyDescent="0.25">
      <c r="A607" s="2"/>
      <c r="B607" s="2"/>
      <c r="C607" s="18"/>
      <c r="D607" s="2"/>
      <c r="E607" s="2"/>
      <c r="F607" s="80"/>
      <c r="G607" s="80"/>
      <c r="H607" s="80"/>
      <c r="I607" s="81"/>
      <c r="J607" s="80"/>
      <c r="K607" s="80"/>
      <c r="L607" s="2"/>
      <c r="M607" s="18"/>
      <c r="N607" s="2"/>
      <c r="O607" s="2"/>
      <c r="P607" s="2"/>
      <c r="Q607" s="2"/>
      <c r="R607" s="11"/>
      <c r="S607" s="11"/>
      <c r="W607" s="13"/>
      <c r="X607" s="8"/>
      <c r="Y607" s="20"/>
      <c r="Z607" s="20"/>
      <c r="AA607" s="2"/>
      <c r="AB607" s="2"/>
      <c r="AC607" s="2"/>
      <c r="AD607" s="2"/>
      <c r="AE607" s="6"/>
      <c r="AF607" s="137"/>
      <c r="AG607" s="137"/>
      <c r="AH607" s="137"/>
      <c r="AI607" s="137"/>
      <c r="AJ607" s="137"/>
    </row>
    <row r="608" spans="1:36" x14ac:dyDescent="0.25">
      <c r="A608" s="2"/>
      <c r="B608" s="2"/>
      <c r="C608" s="18"/>
      <c r="D608" s="2"/>
      <c r="E608" s="2"/>
      <c r="F608" s="80"/>
      <c r="G608" s="80"/>
      <c r="H608" s="80"/>
      <c r="I608" s="81"/>
      <c r="J608" s="80"/>
      <c r="K608" s="80"/>
      <c r="L608" s="2"/>
      <c r="M608" s="18"/>
      <c r="N608" s="2"/>
      <c r="O608" s="2"/>
      <c r="P608" s="2"/>
      <c r="Q608" s="2"/>
      <c r="R608" s="11"/>
      <c r="S608" s="11"/>
      <c r="W608" s="13"/>
      <c r="X608" s="8"/>
      <c r="Y608" s="20"/>
      <c r="Z608" s="20"/>
      <c r="AA608" s="2"/>
      <c r="AB608" s="2"/>
      <c r="AC608" s="2"/>
      <c r="AD608" s="2"/>
      <c r="AE608" s="6"/>
      <c r="AF608" s="137"/>
      <c r="AG608" s="137"/>
      <c r="AH608" s="137"/>
      <c r="AI608" s="137"/>
      <c r="AJ608" s="137"/>
    </row>
    <row r="609" spans="1:36" x14ac:dyDescent="0.25">
      <c r="A609" s="2"/>
      <c r="B609" s="2"/>
      <c r="C609" s="18"/>
      <c r="D609" s="2"/>
      <c r="E609" s="2"/>
      <c r="F609" s="80"/>
      <c r="G609" s="80"/>
      <c r="H609" s="80"/>
      <c r="I609" s="81"/>
      <c r="J609" s="80"/>
      <c r="K609" s="80"/>
      <c r="L609" s="2"/>
      <c r="M609" s="18"/>
      <c r="N609" s="2"/>
      <c r="O609" s="2"/>
      <c r="P609" s="2"/>
      <c r="Q609" s="2"/>
      <c r="R609" s="11"/>
      <c r="S609" s="11"/>
      <c r="W609" s="13"/>
      <c r="X609" s="8"/>
      <c r="Y609" s="20"/>
      <c r="Z609" s="20"/>
      <c r="AA609" s="2"/>
      <c r="AB609" s="2"/>
      <c r="AC609" s="2"/>
      <c r="AD609" s="2"/>
      <c r="AE609" s="6"/>
      <c r="AF609" s="137"/>
      <c r="AG609" s="137"/>
      <c r="AH609" s="137"/>
      <c r="AI609" s="137"/>
      <c r="AJ609" s="137"/>
    </row>
    <row r="610" spans="1:36" x14ac:dyDescent="0.25">
      <c r="A610" s="2"/>
      <c r="B610" s="2"/>
      <c r="C610" s="18"/>
      <c r="D610" s="2"/>
      <c r="E610" s="2"/>
      <c r="F610" s="80"/>
      <c r="G610" s="80"/>
      <c r="H610" s="80"/>
      <c r="I610" s="81"/>
      <c r="J610" s="80"/>
      <c r="K610" s="80"/>
      <c r="L610" s="2"/>
      <c r="M610" s="18"/>
      <c r="N610" s="2"/>
      <c r="O610" s="2"/>
      <c r="P610" s="2"/>
      <c r="Q610" s="2"/>
      <c r="R610" s="11"/>
      <c r="S610" s="11"/>
      <c r="W610" s="13"/>
      <c r="X610" s="8"/>
      <c r="Y610" s="20"/>
      <c r="Z610" s="20"/>
      <c r="AA610" s="2"/>
      <c r="AB610" s="2"/>
      <c r="AC610" s="2"/>
      <c r="AD610" s="2"/>
      <c r="AE610" s="6"/>
      <c r="AF610" s="137"/>
      <c r="AG610" s="137"/>
      <c r="AH610" s="137"/>
      <c r="AI610" s="137"/>
      <c r="AJ610" s="137"/>
    </row>
    <row r="611" spans="1:36" x14ac:dyDescent="0.25">
      <c r="A611" s="2"/>
      <c r="B611" s="2"/>
      <c r="C611" s="18"/>
      <c r="D611" s="2"/>
      <c r="E611" s="2"/>
      <c r="F611" s="80"/>
      <c r="G611" s="80"/>
      <c r="H611" s="80"/>
      <c r="I611" s="81"/>
      <c r="J611" s="80"/>
      <c r="K611" s="80"/>
      <c r="L611" s="2"/>
      <c r="M611" s="18"/>
      <c r="N611" s="2"/>
      <c r="O611" s="2"/>
      <c r="P611" s="2"/>
      <c r="Q611" s="2"/>
      <c r="R611" s="11"/>
      <c r="S611" s="11"/>
      <c r="W611" s="13"/>
      <c r="X611" s="8"/>
      <c r="Y611" s="20"/>
      <c r="Z611" s="20"/>
      <c r="AA611" s="2"/>
      <c r="AB611" s="2"/>
      <c r="AC611" s="2"/>
      <c r="AD611" s="2"/>
      <c r="AE611" s="6"/>
      <c r="AF611" s="137"/>
      <c r="AG611" s="137"/>
      <c r="AH611" s="137"/>
      <c r="AI611" s="137"/>
      <c r="AJ611" s="137"/>
    </row>
    <row r="612" spans="1:36" x14ac:dyDescent="0.25">
      <c r="A612" s="2"/>
      <c r="B612" s="2"/>
      <c r="C612" s="18"/>
      <c r="D612" s="2"/>
      <c r="E612" s="2"/>
      <c r="F612" s="80"/>
      <c r="G612" s="80"/>
      <c r="H612" s="80"/>
      <c r="I612" s="81"/>
      <c r="J612" s="80"/>
      <c r="K612" s="80"/>
      <c r="L612" s="2"/>
      <c r="M612" s="18"/>
      <c r="N612" s="2"/>
      <c r="O612" s="2"/>
      <c r="P612" s="2"/>
      <c r="Q612" s="2"/>
      <c r="R612" s="11"/>
      <c r="S612" s="11"/>
      <c r="W612" s="13"/>
      <c r="X612" s="8"/>
      <c r="Y612" s="20"/>
      <c r="Z612" s="20"/>
      <c r="AA612" s="2"/>
      <c r="AB612" s="2"/>
      <c r="AC612" s="2"/>
      <c r="AD612" s="2"/>
      <c r="AE612" s="6"/>
      <c r="AF612" s="137"/>
      <c r="AG612" s="137"/>
      <c r="AH612" s="137"/>
      <c r="AI612" s="137"/>
      <c r="AJ612" s="137"/>
    </row>
    <row r="613" spans="1:36" x14ac:dyDescent="0.25">
      <c r="A613" s="2"/>
      <c r="B613" s="2"/>
      <c r="C613" s="18"/>
      <c r="D613" s="2"/>
      <c r="E613" s="2"/>
      <c r="F613" s="80"/>
      <c r="G613" s="80"/>
      <c r="H613" s="80"/>
      <c r="I613" s="81"/>
      <c r="J613" s="80"/>
      <c r="K613" s="80"/>
      <c r="L613" s="2"/>
      <c r="M613" s="18"/>
      <c r="N613" s="2"/>
      <c r="O613" s="2"/>
      <c r="P613" s="2"/>
      <c r="Q613" s="2"/>
      <c r="R613" s="11"/>
      <c r="S613" s="11"/>
      <c r="W613" s="13"/>
      <c r="X613" s="8"/>
      <c r="Y613" s="20"/>
      <c r="Z613" s="20"/>
      <c r="AA613" s="2"/>
      <c r="AB613" s="2"/>
      <c r="AC613" s="2"/>
      <c r="AD613" s="2"/>
      <c r="AE613" s="6"/>
      <c r="AF613" s="137"/>
      <c r="AG613" s="137"/>
      <c r="AH613" s="137"/>
      <c r="AI613" s="137"/>
      <c r="AJ613" s="137"/>
    </row>
    <row r="614" spans="1:36" x14ac:dyDescent="0.25">
      <c r="A614" s="2"/>
      <c r="B614" s="2"/>
      <c r="C614" s="18"/>
      <c r="D614" s="2"/>
      <c r="E614" s="2"/>
      <c r="F614" s="80"/>
      <c r="G614" s="80"/>
      <c r="H614" s="80"/>
      <c r="I614" s="81"/>
      <c r="J614" s="80"/>
      <c r="K614" s="80"/>
      <c r="L614" s="2"/>
      <c r="M614" s="18"/>
      <c r="N614" s="2"/>
      <c r="O614" s="2"/>
      <c r="P614" s="2"/>
      <c r="Q614" s="2"/>
      <c r="R614" s="11"/>
      <c r="S614" s="11"/>
      <c r="W614" s="13"/>
      <c r="X614" s="8"/>
      <c r="Y614" s="20"/>
      <c r="Z614" s="20"/>
      <c r="AA614" s="2"/>
      <c r="AB614" s="2"/>
      <c r="AC614" s="2"/>
      <c r="AD614" s="2"/>
      <c r="AE614" s="6"/>
      <c r="AF614" s="137"/>
      <c r="AG614" s="137"/>
      <c r="AH614" s="137"/>
      <c r="AI614" s="137"/>
      <c r="AJ614" s="137"/>
    </row>
    <row r="615" spans="1:36" x14ac:dyDescent="0.25">
      <c r="A615" s="2"/>
      <c r="B615" s="2"/>
      <c r="C615" s="18"/>
      <c r="D615" s="2"/>
      <c r="E615" s="2"/>
      <c r="F615" s="80"/>
      <c r="G615" s="80"/>
      <c r="H615" s="80"/>
      <c r="I615" s="81"/>
      <c r="J615" s="80"/>
      <c r="K615" s="80"/>
      <c r="L615" s="2"/>
      <c r="M615" s="18"/>
      <c r="N615" s="2"/>
      <c r="O615" s="2"/>
      <c r="P615" s="2"/>
      <c r="Q615" s="2"/>
      <c r="R615" s="11"/>
      <c r="S615" s="11"/>
      <c r="W615" s="13"/>
      <c r="X615" s="8"/>
      <c r="Y615" s="20"/>
      <c r="Z615" s="20"/>
      <c r="AA615" s="2"/>
      <c r="AB615" s="2"/>
      <c r="AC615" s="2"/>
      <c r="AD615" s="2"/>
      <c r="AE615" s="6"/>
      <c r="AF615" s="137"/>
      <c r="AG615" s="137"/>
      <c r="AH615" s="137"/>
      <c r="AI615" s="137"/>
      <c r="AJ615" s="137"/>
    </row>
    <row r="616" spans="1:36" x14ac:dyDescent="0.25">
      <c r="A616" s="2"/>
      <c r="B616" s="2"/>
      <c r="C616" s="18"/>
      <c r="D616" s="2"/>
      <c r="E616" s="2"/>
      <c r="F616" s="80"/>
      <c r="G616" s="80"/>
      <c r="H616" s="80"/>
      <c r="I616" s="81"/>
      <c r="J616" s="80"/>
      <c r="K616" s="80"/>
      <c r="L616" s="2"/>
      <c r="M616" s="18"/>
      <c r="N616" s="2"/>
      <c r="O616" s="2"/>
      <c r="P616" s="2"/>
      <c r="Q616" s="2"/>
      <c r="R616" s="11"/>
      <c r="S616" s="11"/>
      <c r="W616" s="13"/>
      <c r="X616" s="8"/>
      <c r="Y616" s="20"/>
      <c r="Z616" s="20"/>
      <c r="AA616" s="2"/>
      <c r="AB616" s="2"/>
      <c r="AC616" s="2"/>
      <c r="AD616" s="2"/>
      <c r="AE616" s="6"/>
      <c r="AF616" s="137"/>
      <c r="AG616" s="137"/>
      <c r="AH616" s="137"/>
      <c r="AI616" s="137"/>
      <c r="AJ616" s="137"/>
    </row>
    <row r="617" spans="1:36" x14ac:dyDescent="0.25">
      <c r="A617" s="2"/>
      <c r="B617" s="2"/>
      <c r="C617" s="18"/>
      <c r="D617" s="2"/>
      <c r="E617" s="2"/>
      <c r="F617" s="80"/>
      <c r="G617" s="80"/>
      <c r="H617" s="80"/>
      <c r="I617" s="81"/>
      <c r="J617" s="80"/>
      <c r="K617" s="80"/>
      <c r="L617" s="2"/>
      <c r="M617" s="18"/>
      <c r="N617" s="2"/>
      <c r="O617" s="2"/>
      <c r="P617" s="2"/>
      <c r="Q617" s="2"/>
      <c r="R617" s="11"/>
      <c r="S617" s="11"/>
      <c r="W617" s="13"/>
      <c r="X617" s="8"/>
      <c r="Y617" s="20"/>
      <c r="Z617" s="20"/>
      <c r="AA617" s="2"/>
      <c r="AB617" s="2"/>
      <c r="AC617" s="2"/>
      <c r="AD617" s="2"/>
      <c r="AE617" s="6"/>
      <c r="AF617" s="137"/>
      <c r="AG617" s="137"/>
      <c r="AH617" s="137"/>
      <c r="AI617" s="137"/>
      <c r="AJ617" s="137"/>
    </row>
    <row r="618" spans="1:36" x14ac:dyDescent="0.25">
      <c r="A618" s="2"/>
      <c r="B618" s="2"/>
      <c r="C618" s="18"/>
      <c r="D618" s="2"/>
      <c r="E618" s="2"/>
      <c r="F618" s="80"/>
      <c r="G618" s="80"/>
      <c r="H618" s="80"/>
      <c r="I618" s="81"/>
      <c r="J618" s="80"/>
      <c r="K618" s="80"/>
      <c r="L618" s="2"/>
      <c r="M618" s="18"/>
      <c r="N618" s="2"/>
      <c r="O618" s="2"/>
      <c r="P618" s="2"/>
      <c r="Q618" s="2"/>
      <c r="R618" s="11"/>
      <c r="S618" s="11"/>
      <c r="W618" s="13"/>
      <c r="X618" s="8"/>
      <c r="Y618" s="20"/>
      <c r="Z618" s="20"/>
      <c r="AA618" s="2"/>
      <c r="AB618" s="2"/>
      <c r="AC618" s="2"/>
      <c r="AD618" s="2"/>
      <c r="AE618" s="6"/>
      <c r="AF618" s="137"/>
      <c r="AG618" s="137"/>
      <c r="AH618" s="137"/>
      <c r="AI618" s="137"/>
      <c r="AJ618" s="137"/>
    </row>
    <row r="619" spans="1:36" x14ac:dyDescent="0.25">
      <c r="A619" s="2"/>
      <c r="B619" s="2"/>
      <c r="C619" s="18"/>
      <c r="D619" s="2"/>
      <c r="E619" s="2"/>
      <c r="F619" s="80"/>
      <c r="G619" s="80"/>
      <c r="H619" s="80"/>
      <c r="I619" s="81"/>
      <c r="J619" s="80"/>
      <c r="K619" s="80"/>
      <c r="L619" s="2"/>
      <c r="M619" s="18"/>
      <c r="N619" s="2"/>
      <c r="O619" s="2"/>
      <c r="P619" s="2"/>
      <c r="Q619" s="2"/>
      <c r="R619" s="11"/>
      <c r="S619" s="11"/>
      <c r="W619" s="13"/>
      <c r="X619" s="8"/>
      <c r="Y619" s="20"/>
      <c r="Z619" s="20"/>
      <c r="AA619" s="2"/>
      <c r="AB619" s="2"/>
      <c r="AC619" s="2"/>
      <c r="AD619" s="2"/>
      <c r="AE619" s="6"/>
      <c r="AF619" s="137"/>
      <c r="AG619" s="137"/>
      <c r="AH619" s="137"/>
      <c r="AI619" s="137"/>
      <c r="AJ619" s="137"/>
    </row>
    <row r="620" spans="1:36" x14ac:dyDescent="0.25">
      <c r="A620" s="2"/>
      <c r="B620" s="2"/>
      <c r="C620" s="18"/>
      <c r="D620" s="2"/>
      <c r="E620" s="2"/>
      <c r="F620" s="80"/>
      <c r="G620" s="80"/>
      <c r="H620" s="80"/>
      <c r="I620" s="81"/>
      <c r="J620" s="80"/>
      <c r="K620" s="80"/>
      <c r="L620" s="2"/>
      <c r="M620" s="18"/>
      <c r="N620" s="2"/>
      <c r="O620" s="2"/>
      <c r="P620" s="2"/>
      <c r="Q620" s="2"/>
      <c r="R620" s="11"/>
      <c r="S620" s="11"/>
      <c r="W620" s="13"/>
      <c r="X620" s="8"/>
      <c r="Y620" s="20"/>
      <c r="Z620" s="20"/>
      <c r="AA620" s="2"/>
      <c r="AB620" s="2"/>
      <c r="AC620" s="2"/>
      <c r="AD620" s="2"/>
      <c r="AE620" s="6"/>
      <c r="AF620" s="137"/>
      <c r="AG620" s="137"/>
      <c r="AH620" s="137"/>
      <c r="AI620" s="137"/>
      <c r="AJ620" s="137"/>
    </row>
    <row r="621" spans="1:36" x14ac:dyDescent="0.25">
      <c r="A621" s="2"/>
      <c r="B621" s="2"/>
      <c r="C621" s="18"/>
      <c r="D621" s="2"/>
      <c r="E621" s="2"/>
      <c r="F621" s="80"/>
      <c r="G621" s="80"/>
      <c r="H621" s="80"/>
      <c r="I621" s="81"/>
      <c r="J621" s="80"/>
      <c r="K621" s="80"/>
      <c r="L621" s="2"/>
      <c r="M621" s="18"/>
      <c r="N621" s="2"/>
      <c r="O621" s="2"/>
      <c r="P621" s="2"/>
      <c r="Q621" s="2"/>
      <c r="R621" s="11"/>
      <c r="S621" s="11"/>
      <c r="W621" s="13"/>
      <c r="X621" s="8"/>
      <c r="Y621" s="20"/>
      <c r="Z621" s="20"/>
      <c r="AA621" s="2"/>
      <c r="AB621" s="2"/>
      <c r="AC621" s="2"/>
      <c r="AD621" s="2"/>
      <c r="AE621" s="6"/>
      <c r="AF621" s="137"/>
      <c r="AG621" s="137"/>
      <c r="AH621" s="137"/>
      <c r="AI621" s="137"/>
      <c r="AJ621" s="137"/>
    </row>
    <row r="622" spans="1:36" x14ac:dyDescent="0.25">
      <c r="A622" s="2"/>
      <c r="B622" s="2"/>
      <c r="C622" s="18"/>
      <c r="D622" s="2"/>
      <c r="E622" s="2"/>
      <c r="F622" s="80"/>
      <c r="G622" s="80"/>
      <c r="H622" s="80"/>
      <c r="I622" s="81"/>
      <c r="J622" s="80"/>
      <c r="K622" s="80"/>
      <c r="L622" s="2"/>
      <c r="M622" s="18"/>
      <c r="N622" s="2"/>
      <c r="O622" s="2"/>
      <c r="P622" s="2"/>
      <c r="Q622" s="2"/>
      <c r="R622" s="11"/>
      <c r="S622" s="11"/>
      <c r="W622" s="13"/>
      <c r="X622" s="8"/>
      <c r="Y622" s="20"/>
      <c r="Z622" s="20"/>
      <c r="AA622" s="2"/>
      <c r="AB622" s="2"/>
      <c r="AC622" s="2"/>
      <c r="AD622" s="2"/>
      <c r="AE622" s="6"/>
      <c r="AF622" s="137"/>
      <c r="AG622" s="137"/>
      <c r="AH622" s="137"/>
      <c r="AI622" s="137"/>
      <c r="AJ622" s="137"/>
    </row>
    <row r="623" spans="1:36" x14ac:dyDescent="0.25">
      <c r="A623" s="2"/>
      <c r="B623" s="2"/>
      <c r="C623" s="18"/>
      <c r="D623" s="2"/>
      <c r="E623" s="2"/>
      <c r="F623" s="80"/>
      <c r="G623" s="80"/>
      <c r="H623" s="80"/>
      <c r="I623" s="81"/>
      <c r="J623" s="80"/>
      <c r="K623" s="80"/>
      <c r="L623" s="2"/>
      <c r="M623" s="18"/>
      <c r="N623" s="2"/>
      <c r="O623" s="2"/>
      <c r="P623" s="2"/>
      <c r="Q623" s="2"/>
      <c r="R623" s="11"/>
      <c r="S623" s="11"/>
      <c r="W623" s="13"/>
      <c r="X623" s="8"/>
      <c r="Y623" s="20"/>
      <c r="Z623" s="20"/>
      <c r="AA623" s="2"/>
      <c r="AB623" s="2"/>
      <c r="AC623" s="2"/>
      <c r="AD623" s="2"/>
      <c r="AE623" s="6"/>
      <c r="AF623" s="137"/>
      <c r="AG623" s="137"/>
      <c r="AH623" s="137"/>
      <c r="AI623" s="137"/>
      <c r="AJ623" s="137"/>
    </row>
    <row r="624" spans="1:36" x14ac:dyDescent="0.25">
      <c r="A624" s="2"/>
      <c r="B624" s="2"/>
      <c r="C624" s="18"/>
      <c r="D624" s="2"/>
      <c r="E624" s="2"/>
      <c r="F624" s="80"/>
      <c r="G624" s="80"/>
      <c r="H624" s="80"/>
      <c r="I624" s="81"/>
      <c r="J624" s="80"/>
      <c r="K624" s="80"/>
      <c r="L624" s="2"/>
      <c r="M624" s="18"/>
      <c r="N624" s="2"/>
      <c r="O624" s="2"/>
      <c r="P624" s="2"/>
      <c r="Q624" s="2"/>
      <c r="R624" s="11"/>
      <c r="S624" s="11"/>
      <c r="W624" s="13"/>
      <c r="X624" s="8"/>
      <c r="Y624" s="20"/>
      <c r="Z624" s="20"/>
      <c r="AA624" s="2"/>
      <c r="AB624" s="2"/>
      <c r="AC624" s="2"/>
      <c r="AD624" s="2"/>
      <c r="AE624" s="6"/>
      <c r="AF624" s="137"/>
      <c r="AG624" s="137"/>
      <c r="AH624" s="137"/>
      <c r="AI624" s="137"/>
      <c r="AJ624" s="137"/>
    </row>
    <row r="625" spans="1:36" x14ac:dyDescent="0.25">
      <c r="A625" s="2"/>
      <c r="B625" s="2"/>
      <c r="C625" s="18"/>
      <c r="D625" s="2"/>
      <c r="E625" s="2"/>
      <c r="F625" s="80"/>
      <c r="G625" s="80"/>
      <c r="H625" s="80"/>
      <c r="I625" s="81"/>
      <c r="J625" s="80"/>
      <c r="K625" s="80"/>
      <c r="L625" s="2"/>
      <c r="M625" s="18"/>
      <c r="N625" s="2"/>
      <c r="O625" s="2"/>
      <c r="P625" s="2"/>
      <c r="Q625" s="2"/>
      <c r="R625" s="11"/>
      <c r="S625" s="11"/>
      <c r="W625" s="13"/>
      <c r="X625" s="8"/>
      <c r="Y625" s="20"/>
      <c r="Z625" s="20"/>
      <c r="AA625" s="2"/>
      <c r="AB625" s="2"/>
      <c r="AC625" s="2"/>
      <c r="AD625" s="2"/>
      <c r="AE625" s="6"/>
      <c r="AF625" s="137"/>
      <c r="AG625" s="137"/>
      <c r="AH625" s="137"/>
      <c r="AI625" s="137"/>
      <c r="AJ625" s="137"/>
    </row>
    <row r="626" spans="1:36" x14ac:dyDescent="0.25">
      <c r="A626" s="2"/>
      <c r="B626" s="2"/>
      <c r="C626" s="18"/>
      <c r="D626" s="2"/>
      <c r="E626" s="2"/>
      <c r="F626" s="80"/>
      <c r="G626" s="80"/>
      <c r="H626" s="80"/>
      <c r="I626" s="81"/>
      <c r="J626" s="80"/>
      <c r="K626" s="80"/>
      <c r="L626" s="2"/>
      <c r="M626" s="18"/>
      <c r="N626" s="2"/>
      <c r="O626" s="2"/>
      <c r="P626" s="2"/>
      <c r="Q626" s="2"/>
      <c r="R626" s="11"/>
      <c r="S626" s="11"/>
      <c r="W626" s="13"/>
      <c r="X626" s="8"/>
      <c r="Y626" s="20"/>
      <c r="Z626" s="20"/>
      <c r="AA626" s="2"/>
      <c r="AB626" s="2"/>
      <c r="AC626" s="2"/>
      <c r="AD626" s="2"/>
      <c r="AE626" s="6"/>
      <c r="AF626" s="137"/>
      <c r="AG626" s="137"/>
      <c r="AH626" s="137"/>
      <c r="AI626" s="137"/>
      <c r="AJ626" s="137"/>
    </row>
    <row r="627" spans="1:36" x14ac:dyDescent="0.25">
      <c r="A627" s="2"/>
      <c r="B627" s="2"/>
      <c r="C627" s="18"/>
      <c r="D627" s="2"/>
      <c r="E627" s="2"/>
      <c r="F627" s="80"/>
      <c r="G627" s="80"/>
      <c r="H627" s="80"/>
      <c r="I627" s="81"/>
      <c r="J627" s="80"/>
      <c r="K627" s="80"/>
      <c r="L627" s="2"/>
      <c r="M627" s="18"/>
      <c r="N627" s="2"/>
      <c r="O627" s="2"/>
      <c r="P627" s="2"/>
      <c r="Q627" s="2"/>
      <c r="R627" s="11"/>
      <c r="S627" s="11"/>
      <c r="W627" s="13"/>
      <c r="X627" s="8"/>
      <c r="Y627" s="20"/>
      <c r="Z627" s="20"/>
      <c r="AA627" s="2"/>
      <c r="AB627" s="2"/>
      <c r="AC627" s="2"/>
      <c r="AD627" s="2"/>
      <c r="AE627" s="6"/>
      <c r="AF627" s="137"/>
      <c r="AG627" s="137"/>
      <c r="AH627" s="137"/>
      <c r="AI627" s="137"/>
      <c r="AJ627" s="137"/>
    </row>
    <row r="628" spans="1:36" x14ac:dyDescent="0.25">
      <c r="A628" s="2"/>
      <c r="B628" s="2"/>
      <c r="C628" s="18"/>
      <c r="D628" s="2"/>
      <c r="E628" s="2"/>
      <c r="F628" s="80"/>
      <c r="G628" s="80"/>
      <c r="H628" s="80"/>
      <c r="I628" s="81"/>
      <c r="J628" s="80"/>
      <c r="K628" s="80"/>
      <c r="L628" s="2"/>
      <c r="M628" s="18"/>
      <c r="N628" s="2"/>
      <c r="O628" s="2"/>
      <c r="P628" s="2"/>
      <c r="Q628" s="2"/>
      <c r="R628" s="11"/>
      <c r="S628" s="11"/>
      <c r="W628" s="13"/>
      <c r="X628" s="8"/>
      <c r="Y628" s="20"/>
      <c r="Z628" s="20"/>
      <c r="AA628" s="2"/>
      <c r="AB628" s="2"/>
      <c r="AC628" s="2"/>
      <c r="AD628" s="2"/>
      <c r="AE628" s="6"/>
      <c r="AF628" s="137"/>
      <c r="AG628" s="137"/>
      <c r="AH628" s="137"/>
      <c r="AI628" s="137"/>
      <c r="AJ628" s="137"/>
    </row>
    <row r="629" spans="1:36" x14ac:dyDescent="0.25">
      <c r="A629" s="2"/>
      <c r="B629" s="2"/>
      <c r="C629" s="18"/>
      <c r="D629" s="2"/>
      <c r="E629" s="2"/>
      <c r="F629" s="80"/>
      <c r="G629" s="80"/>
      <c r="H629" s="80"/>
      <c r="I629" s="81"/>
      <c r="J629" s="80"/>
      <c r="K629" s="80"/>
      <c r="L629" s="2"/>
      <c r="M629" s="18"/>
      <c r="N629" s="2"/>
      <c r="O629" s="2"/>
      <c r="P629" s="2"/>
      <c r="Q629" s="2"/>
      <c r="R629" s="11"/>
      <c r="S629" s="11"/>
      <c r="W629" s="13"/>
      <c r="X629" s="8"/>
      <c r="Y629" s="20"/>
      <c r="Z629" s="20"/>
      <c r="AA629" s="2"/>
      <c r="AB629" s="2"/>
      <c r="AC629" s="2"/>
      <c r="AD629" s="2"/>
      <c r="AE629" s="6"/>
      <c r="AF629" s="137"/>
      <c r="AG629" s="137"/>
      <c r="AH629" s="137"/>
      <c r="AI629" s="137"/>
      <c r="AJ629" s="137"/>
    </row>
    <row r="630" spans="1:36" x14ac:dyDescent="0.25">
      <c r="A630" s="2"/>
      <c r="B630" s="2"/>
      <c r="C630" s="18"/>
      <c r="D630" s="2"/>
      <c r="E630" s="2"/>
      <c r="F630" s="80"/>
      <c r="G630" s="80"/>
      <c r="H630" s="80"/>
      <c r="I630" s="81"/>
      <c r="J630" s="80"/>
      <c r="K630" s="80"/>
      <c r="L630" s="2"/>
      <c r="M630" s="18"/>
      <c r="N630" s="2"/>
      <c r="O630" s="2"/>
      <c r="P630" s="2"/>
      <c r="Q630" s="2"/>
      <c r="R630" s="11"/>
      <c r="S630" s="11"/>
      <c r="W630" s="13"/>
      <c r="X630" s="8"/>
      <c r="Y630" s="20"/>
      <c r="Z630" s="20"/>
      <c r="AA630" s="2"/>
      <c r="AB630" s="2"/>
      <c r="AC630" s="2"/>
      <c r="AD630" s="2"/>
      <c r="AE630" s="6"/>
      <c r="AF630" s="137"/>
      <c r="AG630" s="137"/>
      <c r="AH630" s="137"/>
      <c r="AI630" s="137"/>
      <c r="AJ630" s="137"/>
    </row>
    <row r="631" spans="1:36" x14ac:dyDescent="0.25">
      <c r="A631" s="2"/>
      <c r="B631" s="2"/>
      <c r="C631" s="18"/>
      <c r="D631" s="2"/>
      <c r="E631" s="2"/>
      <c r="F631" s="80"/>
      <c r="G631" s="80"/>
      <c r="H631" s="80"/>
      <c r="I631" s="81"/>
      <c r="J631" s="80"/>
      <c r="K631" s="80"/>
      <c r="L631" s="2"/>
      <c r="M631" s="18"/>
      <c r="N631" s="2"/>
      <c r="O631" s="2"/>
      <c r="P631" s="2"/>
      <c r="Q631" s="2"/>
      <c r="R631" s="11"/>
      <c r="S631" s="11"/>
      <c r="W631" s="13"/>
      <c r="X631" s="8"/>
      <c r="Y631" s="20"/>
      <c r="Z631" s="20"/>
      <c r="AA631" s="2"/>
      <c r="AB631" s="2"/>
      <c r="AC631" s="2"/>
      <c r="AD631" s="2"/>
      <c r="AE631" s="6"/>
      <c r="AF631" s="137"/>
      <c r="AG631" s="137"/>
      <c r="AH631" s="137"/>
      <c r="AI631" s="137"/>
      <c r="AJ631" s="137"/>
    </row>
    <row r="632" spans="1:36" x14ac:dyDescent="0.25">
      <c r="A632" s="2"/>
      <c r="B632" s="2"/>
      <c r="C632" s="18"/>
      <c r="D632" s="2"/>
      <c r="E632" s="2"/>
      <c r="F632" s="80"/>
      <c r="G632" s="80"/>
      <c r="H632" s="80"/>
      <c r="I632" s="81"/>
      <c r="J632" s="80"/>
      <c r="K632" s="80"/>
      <c r="L632" s="2"/>
      <c r="M632" s="18"/>
      <c r="N632" s="2"/>
      <c r="O632" s="2"/>
      <c r="P632" s="2"/>
      <c r="Q632" s="2"/>
      <c r="R632" s="11"/>
      <c r="S632" s="11"/>
      <c r="W632" s="13"/>
      <c r="X632" s="8"/>
      <c r="Y632" s="20"/>
      <c r="Z632" s="20"/>
      <c r="AA632" s="2"/>
      <c r="AB632" s="2"/>
      <c r="AC632" s="2"/>
      <c r="AD632" s="2"/>
      <c r="AE632" s="6"/>
      <c r="AF632" s="137"/>
      <c r="AG632" s="137"/>
      <c r="AH632" s="137"/>
      <c r="AI632" s="137"/>
      <c r="AJ632" s="137"/>
    </row>
    <row r="633" spans="1:36" x14ac:dyDescent="0.25">
      <c r="A633" s="2"/>
      <c r="B633" s="2"/>
      <c r="C633" s="18"/>
      <c r="D633" s="2"/>
      <c r="E633" s="2"/>
      <c r="F633" s="80"/>
      <c r="G633" s="80"/>
      <c r="H633" s="80"/>
      <c r="I633" s="81"/>
      <c r="J633" s="80"/>
      <c r="K633" s="80"/>
      <c r="L633" s="2"/>
      <c r="M633" s="18"/>
      <c r="N633" s="2"/>
      <c r="O633" s="2"/>
      <c r="P633" s="2"/>
      <c r="Q633" s="2"/>
      <c r="R633" s="11"/>
      <c r="S633" s="11"/>
      <c r="W633" s="13"/>
      <c r="X633" s="8"/>
      <c r="Y633" s="20"/>
      <c r="Z633" s="20"/>
      <c r="AA633" s="2"/>
      <c r="AB633" s="2"/>
      <c r="AC633" s="2"/>
      <c r="AD633" s="2"/>
      <c r="AE633" s="6"/>
      <c r="AF633" s="137"/>
      <c r="AG633" s="137"/>
      <c r="AH633" s="137"/>
      <c r="AI633" s="137"/>
      <c r="AJ633" s="137"/>
    </row>
    <row r="634" spans="1:36" x14ac:dyDescent="0.25">
      <c r="A634" s="2"/>
      <c r="B634" s="2"/>
      <c r="C634" s="18"/>
      <c r="D634" s="2"/>
      <c r="E634" s="2"/>
      <c r="F634" s="80"/>
      <c r="G634" s="80"/>
      <c r="H634" s="80"/>
      <c r="I634" s="81"/>
      <c r="J634" s="80"/>
      <c r="K634" s="80"/>
      <c r="L634" s="2"/>
      <c r="M634" s="18"/>
      <c r="N634" s="2"/>
      <c r="O634" s="2"/>
      <c r="P634" s="2"/>
      <c r="Q634" s="2"/>
      <c r="R634" s="11"/>
      <c r="S634" s="11"/>
      <c r="W634" s="13"/>
      <c r="X634" s="8"/>
      <c r="Y634" s="20"/>
      <c r="Z634" s="20"/>
      <c r="AA634" s="2"/>
      <c r="AB634" s="2"/>
      <c r="AC634" s="2"/>
      <c r="AD634" s="2"/>
      <c r="AE634" s="6"/>
      <c r="AF634" s="137"/>
      <c r="AG634" s="137"/>
      <c r="AH634" s="137"/>
      <c r="AI634" s="137"/>
      <c r="AJ634" s="137"/>
    </row>
    <row r="635" spans="1:36" x14ac:dyDescent="0.25">
      <c r="A635" s="2"/>
      <c r="B635" s="2"/>
      <c r="C635" s="18"/>
      <c r="D635" s="2"/>
      <c r="E635" s="2"/>
      <c r="F635" s="80"/>
      <c r="G635" s="80"/>
      <c r="H635" s="80"/>
      <c r="I635" s="81"/>
      <c r="J635" s="80"/>
      <c r="K635" s="80"/>
      <c r="L635" s="2"/>
      <c r="M635" s="18"/>
      <c r="N635" s="2"/>
      <c r="O635" s="2"/>
      <c r="P635" s="2"/>
      <c r="Q635" s="2"/>
      <c r="R635" s="11"/>
      <c r="S635" s="11"/>
      <c r="W635" s="13"/>
      <c r="X635" s="8"/>
      <c r="Y635" s="20"/>
      <c r="Z635" s="20"/>
      <c r="AA635" s="2"/>
      <c r="AB635" s="2"/>
      <c r="AC635" s="2"/>
      <c r="AD635" s="2"/>
      <c r="AE635" s="6"/>
      <c r="AF635" s="137"/>
      <c r="AG635" s="137"/>
      <c r="AH635" s="137"/>
      <c r="AI635" s="137"/>
      <c r="AJ635" s="137"/>
    </row>
    <row r="636" spans="1:36" x14ac:dyDescent="0.25">
      <c r="A636" s="2"/>
      <c r="B636" s="2"/>
      <c r="C636" s="18"/>
      <c r="D636" s="2"/>
      <c r="E636" s="2"/>
      <c r="F636" s="80"/>
      <c r="G636" s="80"/>
      <c r="H636" s="80"/>
      <c r="I636" s="81"/>
      <c r="J636" s="80"/>
      <c r="K636" s="80"/>
      <c r="L636" s="2"/>
      <c r="M636" s="18"/>
      <c r="N636" s="2"/>
      <c r="O636" s="2"/>
      <c r="P636" s="2"/>
      <c r="Q636" s="2"/>
      <c r="R636" s="11"/>
      <c r="S636" s="11"/>
      <c r="W636" s="13"/>
      <c r="X636" s="8"/>
      <c r="Y636" s="20"/>
      <c r="Z636" s="20"/>
      <c r="AA636" s="2"/>
      <c r="AB636" s="2"/>
      <c r="AC636" s="2"/>
      <c r="AD636" s="2"/>
      <c r="AE636" s="6"/>
      <c r="AF636" s="137"/>
      <c r="AG636" s="137"/>
      <c r="AH636" s="137"/>
      <c r="AI636" s="137"/>
      <c r="AJ636" s="137"/>
    </row>
    <row r="637" spans="1:36" x14ac:dyDescent="0.25">
      <c r="A637" s="2"/>
      <c r="B637" s="2"/>
      <c r="C637" s="18"/>
      <c r="D637" s="2"/>
      <c r="E637" s="2"/>
      <c r="F637" s="80"/>
      <c r="G637" s="80"/>
      <c r="H637" s="80"/>
      <c r="I637" s="81"/>
      <c r="J637" s="80"/>
      <c r="K637" s="80"/>
      <c r="L637" s="2"/>
      <c r="M637" s="18"/>
      <c r="N637" s="2"/>
      <c r="O637" s="2"/>
      <c r="P637" s="2"/>
      <c r="Q637" s="2"/>
      <c r="R637" s="11"/>
      <c r="S637" s="11"/>
      <c r="W637" s="13"/>
      <c r="X637" s="8"/>
      <c r="Y637" s="20"/>
      <c r="Z637" s="20"/>
      <c r="AA637" s="2"/>
      <c r="AB637" s="2"/>
      <c r="AC637" s="2"/>
      <c r="AD637" s="2"/>
      <c r="AE637" s="6"/>
      <c r="AF637" s="137"/>
      <c r="AG637" s="137"/>
      <c r="AH637" s="137"/>
      <c r="AI637" s="137"/>
      <c r="AJ637" s="137"/>
    </row>
    <row r="638" spans="1:36" x14ac:dyDescent="0.25">
      <c r="A638" s="2"/>
      <c r="B638" s="2"/>
      <c r="C638" s="18"/>
      <c r="D638" s="2"/>
      <c r="E638" s="2"/>
      <c r="F638" s="80"/>
      <c r="G638" s="80"/>
      <c r="H638" s="80"/>
      <c r="I638" s="81"/>
      <c r="J638" s="80"/>
      <c r="K638" s="80"/>
      <c r="L638" s="2"/>
      <c r="M638" s="18"/>
      <c r="N638" s="2"/>
      <c r="O638" s="2"/>
      <c r="P638" s="2"/>
      <c r="Q638" s="2"/>
      <c r="R638" s="11"/>
      <c r="S638" s="11"/>
      <c r="W638" s="13"/>
      <c r="X638" s="8"/>
      <c r="Y638" s="20"/>
      <c r="Z638" s="20"/>
      <c r="AA638" s="2"/>
      <c r="AB638" s="2"/>
      <c r="AC638" s="2"/>
      <c r="AD638" s="2"/>
      <c r="AE638" s="6"/>
      <c r="AF638" s="137"/>
      <c r="AG638" s="137"/>
      <c r="AH638" s="137"/>
      <c r="AI638" s="137"/>
      <c r="AJ638" s="137"/>
    </row>
    <row r="639" spans="1:36" x14ac:dyDescent="0.25">
      <c r="A639" s="2"/>
      <c r="B639" s="2"/>
      <c r="C639" s="18"/>
      <c r="D639" s="2"/>
      <c r="E639" s="2"/>
      <c r="F639" s="80"/>
      <c r="G639" s="80"/>
      <c r="H639" s="80"/>
      <c r="I639" s="81"/>
      <c r="J639" s="80"/>
      <c r="K639" s="80"/>
      <c r="L639" s="2"/>
      <c r="M639" s="18"/>
      <c r="N639" s="2"/>
      <c r="O639" s="2"/>
      <c r="P639" s="2"/>
      <c r="Q639" s="2"/>
      <c r="R639" s="11"/>
      <c r="S639" s="11"/>
      <c r="W639" s="13"/>
      <c r="X639" s="8"/>
      <c r="Y639" s="20"/>
      <c r="Z639" s="20"/>
      <c r="AA639" s="2"/>
      <c r="AB639" s="2"/>
      <c r="AC639" s="2"/>
      <c r="AD639" s="2"/>
      <c r="AE639" s="6"/>
      <c r="AF639" s="137"/>
      <c r="AG639" s="137"/>
      <c r="AH639" s="137"/>
      <c r="AI639" s="137"/>
      <c r="AJ639" s="137"/>
    </row>
    <row r="640" spans="1:36" x14ac:dyDescent="0.25">
      <c r="A640" s="2"/>
      <c r="B640" s="2"/>
      <c r="C640" s="18"/>
      <c r="D640" s="2"/>
      <c r="E640" s="2"/>
      <c r="F640" s="80"/>
      <c r="G640" s="80"/>
      <c r="H640" s="80"/>
      <c r="I640" s="81"/>
      <c r="J640" s="80"/>
      <c r="K640" s="80"/>
      <c r="L640" s="2"/>
      <c r="M640" s="18"/>
      <c r="N640" s="2"/>
      <c r="O640" s="2"/>
      <c r="P640" s="2"/>
      <c r="Q640" s="2"/>
      <c r="R640" s="11"/>
      <c r="S640" s="11"/>
      <c r="W640" s="13"/>
      <c r="X640" s="8"/>
      <c r="Y640" s="20"/>
      <c r="Z640" s="20"/>
      <c r="AA640" s="2"/>
      <c r="AB640" s="2"/>
      <c r="AC640" s="2"/>
      <c r="AD640" s="2"/>
      <c r="AE640" s="6"/>
      <c r="AF640" s="137"/>
      <c r="AG640" s="137"/>
      <c r="AH640" s="137"/>
      <c r="AI640" s="137"/>
      <c r="AJ640" s="137"/>
    </row>
    <row r="641" spans="1:36" x14ac:dyDescent="0.25">
      <c r="A641" s="2"/>
      <c r="B641" s="2"/>
      <c r="C641" s="18"/>
      <c r="D641" s="2"/>
      <c r="E641" s="2"/>
      <c r="F641" s="80"/>
      <c r="G641" s="80"/>
      <c r="H641" s="80"/>
      <c r="I641" s="81"/>
      <c r="J641" s="80"/>
      <c r="K641" s="80"/>
      <c r="L641" s="2"/>
      <c r="M641" s="18"/>
      <c r="N641" s="2"/>
      <c r="O641" s="2"/>
      <c r="P641" s="2"/>
      <c r="Q641" s="2"/>
      <c r="R641" s="11"/>
      <c r="S641" s="11"/>
      <c r="W641" s="13"/>
      <c r="X641" s="8"/>
      <c r="Y641" s="20"/>
      <c r="Z641" s="20"/>
      <c r="AA641" s="2"/>
      <c r="AB641" s="2"/>
      <c r="AC641" s="2"/>
      <c r="AD641" s="2"/>
      <c r="AE641" s="6"/>
      <c r="AF641" s="137"/>
      <c r="AG641" s="137"/>
      <c r="AH641" s="137"/>
      <c r="AI641" s="137"/>
      <c r="AJ641" s="137"/>
    </row>
    <row r="642" spans="1:36" x14ac:dyDescent="0.25">
      <c r="A642" s="2"/>
      <c r="B642" s="2"/>
      <c r="C642" s="18"/>
      <c r="D642" s="2"/>
      <c r="E642" s="2"/>
      <c r="F642" s="80"/>
      <c r="G642" s="80"/>
      <c r="H642" s="80"/>
      <c r="I642" s="81"/>
      <c r="J642" s="80"/>
      <c r="K642" s="80"/>
      <c r="L642" s="2"/>
      <c r="M642" s="18"/>
      <c r="N642" s="2"/>
      <c r="O642" s="2"/>
      <c r="P642" s="2"/>
      <c r="Q642" s="2"/>
      <c r="R642" s="11"/>
      <c r="S642" s="11"/>
      <c r="W642" s="13"/>
      <c r="X642" s="8"/>
      <c r="Y642" s="20"/>
      <c r="Z642" s="20"/>
      <c r="AA642" s="2"/>
      <c r="AB642" s="2"/>
      <c r="AC642" s="2"/>
      <c r="AD642" s="2"/>
      <c r="AE642" s="6"/>
      <c r="AF642" s="137"/>
      <c r="AG642" s="137"/>
      <c r="AH642" s="137"/>
      <c r="AI642" s="137"/>
      <c r="AJ642" s="137"/>
    </row>
    <row r="643" spans="1:36" x14ac:dyDescent="0.25">
      <c r="A643" s="2"/>
      <c r="B643" s="2"/>
      <c r="C643" s="18"/>
      <c r="D643" s="2"/>
      <c r="E643" s="2"/>
      <c r="F643" s="80"/>
      <c r="G643" s="80"/>
      <c r="H643" s="80"/>
      <c r="I643" s="81"/>
      <c r="J643" s="80"/>
      <c r="K643" s="80"/>
      <c r="L643" s="2"/>
      <c r="M643" s="18"/>
      <c r="N643" s="2"/>
      <c r="O643" s="2"/>
      <c r="P643" s="2"/>
      <c r="Q643" s="2"/>
      <c r="R643" s="11"/>
      <c r="S643" s="11"/>
      <c r="W643" s="13"/>
      <c r="X643" s="8"/>
      <c r="Y643" s="20"/>
      <c r="Z643" s="20"/>
      <c r="AA643" s="2"/>
      <c r="AB643" s="2"/>
      <c r="AC643" s="2"/>
      <c r="AD643" s="2"/>
      <c r="AE643" s="6"/>
      <c r="AF643" s="137"/>
      <c r="AG643" s="137"/>
      <c r="AH643" s="137"/>
      <c r="AI643" s="137"/>
      <c r="AJ643" s="137"/>
    </row>
    <row r="644" spans="1:36" x14ac:dyDescent="0.25">
      <c r="A644" s="2"/>
      <c r="B644" s="2"/>
      <c r="C644" s="18"/>
      <c r="D644" s="2"/>
      <c r="E644" s="2"/>
      <c r="F644" s="80"/>
      <c r="G644" s="80"/>
      <c r="H644" s="80"/>
      <c r="I644" s="81"/>
      <c r="J644" s="80"/>
      <c r="K644" s="80"/>
      <c r="L644" s="2"/>
      <c r="M644" s="18"/>
      <c r="N644" s="2"/>
      <c r="O644" s="2"/>
      <c r="P644" s="2"/>
      <c r="Q644" s="2"/>
      <c r="R644" s="11"/>
      <c r="S644" s="11"/>
      <c r="W644" s="13"/>
      <c r="X644" s="8"/>
      <c r="Y644" s="20"/>
      <c r="Z644" s="20"/>
      <c r="AA644" s="2"/>
      <c r="AB644" s="2"/>
      <c r="AC644" s="2"/>
      <c r="AD644" s="2"/>
      <c r="AE644" s="6"/>
      <c r="AF644" s="137"/>
      <c r="AG644" s="137"/>
      <c r="AH644" s="137"/>
      <c r="AI644" s="137"/>
      <c r="AJ644" s="137"/>
    </row>
    <row r="645" spans="1:36" x14ac:dyDescent="0.25">
      <c r="A645" s="2"/>
      <c r="B645" s="2"/>
      <c r="C645" s="18"/>
      <c r="D645" s="2"/>
      <c r="E645" s="2"/>
      <c r="F645" s="80"/>
      <c r="G645" s="80"/>
      <c r="H645" s="80"/>
      <c r="I645" s="81"/>
      <c r="J645" s="80"/>
      <c r="K645" s="80"/>
      <c r="L645" s="2"/>
      <c r="M645" s="18"/>
      <c r="N645" s="2"/>
      <c r="O645" s="2"/>
      <c r="P645" s="2"/>
      <c r="Q645" s="2"/>
      <c r="R645" s="11"/>
      <c r="S645" s="11"/>
      <c r="W645" s="13"/>
      <c r="X645" s="8"/>
      <c r="Y645" s="20"/>
      <c r="Z645" s="20"/>
      <c r="AA645" s="2"/>
      <c r="AB645" s="2"/>
      <c r="AC645" s="2"/>
      <c r="AD645" s="2"/>
      <c r="AE645" s="6"/>
      <c r="AF645" s="137"/>
      <c r="AG645" s="137"/>
      <c r="AH645" s="137"/>
      <c r="AI645" s="137"/>
      <c r="AJ645" s="137"/>
    </row>
    <row r="646" spans="1:36" x14ac:dyDescent="0.25">
      <c r="A646" s="2"/>
      <c r="B646" s="2"/>
      <c r="C646" s="18"/>
      <c r="D646" s="2"/>
      <c r="E646" s="2"/>
      <c r="F646" s="80"/>
      <c r="G646" s="80"/>
      <c r="H646" s="80"/>
      <c r="I646" s="81"/>
      <c r="J646" s="80"/>
      <c r="K646" s="80"/>
      <c r="L646" s="2"/>
      <c r="M646" s="18"/>
      <c r="N646" s="2"/>
      <c r="O646" s="2"/>
      <c r="P646" s="2"/>
      <c r="Q646" s="2"/>
      <c r="R646" s="11"/>
      <c r="S646" s="11"/>
      <c r="W646" s="13"/>
      <c r="X646" s="8"/>
      <c r="Y646" s="20"/>
      <c r="Z646" s="20"/>
      <c r="AA646" s="2"/>
      <c r="AB646" s="2"/>
      <c r="AC646" s="2"/>
      <c r="AD646" s="2"/>
      <c r="AE646" s="6"/>
      <c r="AF646" s="137"/>
      <c r="AG646" s="137"/>
      <c r="AH646" s="137"/>
      <c r="AI646" s="137"/>
      <c r="AJ646" s="137"/>
    </row>
    <row r="647" spans="1:36" x14ac:dyDescent="0.25">
      <c r="A647" s="2"/>
      <c r="B647" s="2"/>
      <c r="C647" s="18"/>
      <c r="D647" s="2"/>
      <c r="E647" s="2"/>
      <c r="F647" s="80"/>
      <c r="G647" s="80"/>
      <c r="H647" s="80"/>
      <c r="I647" s="81"/>
      <c r="J647" s="80"/>
      <c r="K647" s="80"/>
      <c r="L647" s="2"/>
      <c r="M647" s="18"/>
      <c r="N647" s="2"/>
      <c r="O647" s="2"/>
      <c r="P647" s="2"/>
      <c r="Q647" s="2"/>
      <c r="R647" s="11"/>
      <c r="S647" s="11"/>
      <c r="W647" s="13"/>
      <c r="X647" s="8"/>
      <c r="Y647" s="20"/>
      <c r="Z647" s="20"/>
      <c r="AA647" s="2"/>
      <c r="AB647" s="2"/>
      <c r="AC647" s="2"/>
      <c r="AD647" s="2"/>
      <c r="AE647" s="6"/>
      <c r="AF647" s="137"/>
      <c r="AG647" s="137"/>
      <c r="AH647" s="137"/>
      <c r="AI647" s="137"/>
      <c r="AJ647" s="137"/>
    </row>
    <row r="648" spans="1:36" x14ac:dyDescent="0.25">
      <c r="A648" s="2"/>
      <c r="B648" s="2"/>
      <c r="C648" s="18"/>
      <c r="D648" s="2"/>
      <c r="E648" s="2"/>
      <c r="F648" s="80"/>
      <c r="G648" s="80"/>
      <c r="H648" s="80"/>
      <c r="I648" s="81"/>
      <c r="J648" s="80"/>
      <c r="K648" s="80"/>
      <c r="L648" s="2"/>
      <c r="M648" s="18"/>
      <c r="N648" s="2"/>
      <c r="O648" s="2"/>
      <c r="P648" s="2"/>
      <c r="Q648" s="2"/>
      <c r="R648" s="11"/>
      <c r="S648" s="11"/>
      <c r="W648" s="13"/>
      <c r="X648" s="8"/>
      <c r="Y648" s="20"/>
      <c r="Z648" s="20"/>
      <c r="AA648" s="2"/>
      <c r="AB648" s="2"/>
      <c r="AC648" s="2"/>
      <c r="AD648" s="2"/>
      <c r="AE648" s="6"/>
      <c r="AF648" s="137"/>
      <c r="AG648" s="137"/>
      <c r="AH648" s="137"/>
      <c r="AI648" s="137"/>
      <c r="AJ648" s="137"/>
    </row>
    <row r="649" spans="1:36" x14ac:dyDescent="0.25">
      <c r="A649" s="2"/>
      <c r="B649" s="2"/>
      <c r="C649" s="18"/>
      <c r="D649" s="2"/>
      <c r="E649" s="2"/>
      <c r="F649" s="80"/>
      <c r="G649" s="80"/>
      <c r="H649" s="80"/>
      <c r="I649" s="81"/>
      <c r="J649" s="80"/>
      <c r="K649" s="80"/>
      <c r="L649" s="2"/>
      <c r="M649" s="18"/>
      <c r="N649" s="2"/>
      <c r="O649" s="2"/>
      <c r="P649" s="2"/>
      <c r="Q649" s="2"/>
      <c r="R649" s="11"/>
      <c r="S649" s="11"/>
      <c r="W649" s="13"/>
      <c r="X649" s="8"/>
      <c r="Y649" s="20"/>
      <c r="Z649" s="20"/>
      <c r="AA649" s="2"/>
      <c r="AB649" s="2"/>
      <c r="AC649" s="2"/>
      <c r="AD649" s="2"/>
      <c r="AE649" s="6"/>
      <c r="AF649" s="137"/>
      <c r="AG649" s="137"/>
      <c r="AH649" s="137"/>
      <c r="AI649" s="137"/>
      <c r="AJ649" s="137"/>
    </row>
    <row r="650" spans="1:36" x14ac:dyDescent="0.25">
      <c r="A650" s="2"/>
      <c r="B650" s="2"/>
      <c r="C650" s="18"/>
      <c r="D650" s="2"/>
      <c r="E650" s="2"/>
      <c r="F650" s="80"/>
      <c r="G650" s="80"/>
      <c r="H650" s="80"/>
      <c r="I650" s="81"/>
      <c r="J650" s="80"/>
      <c r="K650" s="80"/>
      <c r="L650" s="2"/>
      <c r="M650" s="18"/>
      <c r="N650" s="2"/>
      <c r="O650" s="2"/>
      <c r="P650" s="2"/>
      <c r="Q650" s="2"/>
      <c r="R650" s="11"/>
      <c r="S650" s="11"/>
      <c r="W650" s="13"/>
      <c r="X650" s="8"/>
      <c r="Y650" s="20"/>
      <c r="Z650" s="20"/>
      <c r="AA650" s="2"/>
      <c r="AB650" s="2"/>
      <c r="AC650" s="2"/>
      <c r="AD650" s="2"/>
      <c r="AE650" s="6"/>
      <c r="AF650" s="137"/>
      <c r="AG650" s="137"/>
      <c r="AH650" s="137"/>
      <c r="AI650" s="137"/>
      <c r="AJ650" s="137"/>
    </row>
    <row r="651" spans="1:36" x14ac:dyDescent="0.25">
      <c r="A651" s="2"/>
      <c r="B651" s="2"/>
      <c r="C651" s="18"/>
      <c r="D651" s="2"/>
      <c r="E651" s="2"/>
      <c r="F651" s="80"/>
      <c r="G651" s="80"/>
      <c r="H651" s="80"/>
      <c r="I651" s="81"/>
      <c r="J651" s="80"/>
      <c r="K651" s="80"/>
      <c r="L651" s="2"/>
      <c r="M651" s="18"/>
      <c r="N651" s="2"/>
      <c r="O651" s="2"/>
      <c r="P651" s="2"/>
      <c r="Q651" s="2"/>
      <c r="R651" s="11"/>
      <c r="S651" s="11"/>
      <c r="W651" s="13"/>
      <c r="X651" s="8"/>
      <c r="Y651" s="20"/>
      <c r="Z651" s="20"/>
      <c r="AA651" s="2"/>
      <c r="AB651" s="2"/>
      <c r="AC651" s="2"/>
      <c r="AD651" s="2"/>
      <c r="AE651" s="6"/>
      <c r="AF651" s="137"/>
      <c r="AG651" s="137"/>
      <c r="AH651" s="137"/>
      <c r="AI651" s="137"/>
      <c r="AJ651" s="137"/>
    </row>
    <row r="652" spans="1:36" x14ac:dyDescent="0.25">
      <c r="A652" s="2"/>
      <c r="B652" s="2"/>
      <c r="C652" s="18"/>
      <c r="D652" s="2"/>
      <c r="E652" s="2"/>
      <c r="F652" s="80"/>
      <c r="G652" s="80"/>
      <c r="H652" s="80"/>
      <c r="I652" s="81"/>
      <c r="J652" s="80"/>
      <c r="K652" s="80"/>
      <c r="L652" s="2"/>
      <c r="M652" s="18"/>
      <c r="N652" s="2"/>
      <c r="O652" s="2"/>
      <c r="P652" s="2"/>
      <c r="Q652" s="2"/>
      <c r="R652" s="11"/>
      <c r="S652" s="11"/>
      <c r="W652" s="13"/>
      <c r="X652" s="8"/>
      <c r="Y652" s="20"/>
      <c r="Z652" s="20"/>
      <c r="AA652" s="2"/>
      <c r="AB652" s="2"/>
      <c r="AC652" s="2"/>
      <c r="AD652" s="2"/>
      <c r="AE652" s="6"/>
      <c r="AF652" s="137"/>
      <c r="AG652" s="137"/>
      <c r="AH652" s="137"/>
      <c r="AI652" s="137"/>
      <c r="AJ652" s="137"/>
    </row>
    <row r="653" spans="1:36" x14ac:dyDescent="0.25">
      <c r="A653" s="2"/>
      <c r="B653" s="2"/>
      <c r="C653" s="18"/>
      <c r="D653" s="2"/>
      <c r="E653" s="2"/>
      <c r="F653" s="80"/>
      <c r="G653" s="80"/>
      <c r="H653" s="80"/>
      <c r="I653" s="81"/>
      <c r="J653" s="80"/>
      <c r="K653" s="80"/>
      <c r="L653" s="2"/>
      <c r="M653" s="18"/>
      <c r="N653" s="2"/>
      <c r="O653" s="2"/>
      <c r="P653" s="2"/>
      <c r="Q653" s="2"/>
      <c r="R653" s="11"/>
      <c r="S653" s="11"/>
      <c r="W653" s="13"/>
      <c r="X653" s="8"/>
      <c r="Y653" s="20"/>
      <c r="Z653" s="20"/>
      <c r="AA653" s="2"/>
      <c r="AB653" s="2"/>
      <c r="AC653" s="2"/>
      <c r="AD653" s="2"/>
      <c r="AE653" s="6"/>
      <c r="AF653" s="137"/>
      <c r="AG653" s="137"/>
      <c r="AH653" s="137"/>
      <c r="AI653" s="137"/>
      <c r="AJ653" s="137"/>
    </row>
    <row r="654" spans="1:36" x14ac:dyDescent="0.25">
      <c r="A654" s="2"/>
      <c r="B654" s="2"/>
      <c r="C654" s="18"/>
      <c r="D654" s="2"/>
      <c r="E654" s="2"/>
      <c r="F654" s="80"/>
      <c r="G654" s="80"/>
      <c r="H654" s="80"/>
      <c r="I654" s="81"/>
      <c r="J654" s="80"/>
      <c r="K654" s="80"/>
      <c r="L654" s="2"/>
      <c r="M654" s="18"/>
      <c r="N654" s="2"/>
      <c r="O654" s="2"/>
      <c r="P654" s="2"/>
      <c r="Q654" s="2"/>
      <c r="R654" s="11"/>
      <c r="S654" s="11"/>
      <c r="W654" s="13"/>
      <c r="X654" s="8"/>
      <c r="Y654" s="20"/>
      <c r="Z654" s="20"/>
      <c r="AA654" s="2"/>
      <c r="AB654" s="2"/>
      <c r="AC654" s="2"/>
      <c r="AD654" s="2"/>
      <c r="AE654" s="6"/>
      <c r="AF654" s="137"/>
      <c r="AG654" s="137"/>
      <c r="AH654" s="137"/>
      <c r="AI654" s="137"/>
      <c r="AJ654" s="137"/>
    </row>
    <row r="655" spans="1:36" x14ac:dyDescent="0.25">
      <c r="A655" s="2"/>
      <c r="B655" s="2"/>
      <c r="C655" s="18"/>
      <c r="D655" s="2"/>
      <c r="E655" s="2"/>
      <c r="F655" s="80"/>
      <c r="G655" s="80"/>
      <c r="H655" s="80"/>
      <c r="I655" s="81"/>
      <c r="J655" s="80"/>
      <c r="K655" s="80"/>
      <c r="L655" s="2"/>
      <c r="M655" s="18"/>
      <c r="N655" s="2"/>
      <c r="O655" s="2"/>
      <c r="P655" s="2"/>
      <c r="Q655" s="2"/>
      <c r="R655" s="11"/>
      <c r="S655" s="11"/>
      <c r="W655" s="13"/>
      <c r="X655" s="8"/>
      <c r="Y655" s="20"/>
      <c r="Z655" s="20"/>
      <c r="AA655" s="2"/>
      <c r="AB655" s="2"/>
      <c r="AC655" s="2"/>
      <c r="AD655" s="2"/>
      <c r="AE655" s="6"/>
      <c r="AF655" s="137"/>
      <c r="AG655" s="137"/>
      <c r="AH655" s="137"/>
      <c r="AI655" s="137"/>
      <c r="AJ655" s="137"/>
    </row>
    <row r="656" spans="1:36" x14ac:dyDescent="0.25">
      <c r="A656" s="2"/>
      <c r="B656" s="2"/>
      <c r="C656" s="18"/>
      <c r="D656" s="2"/>
      <c r="E656" s="2"/>
      <c r="F656" s="80"/>
      <c r="G656" s="80"/>
      <c r="H656" s="80"/>
      <c r="I656" s="81"/>
      <c r="J656" s="80"/>
      <c r="K656" s="80"/>
      <c r="L656" s="2"/>
      <c r="M656" s="18"/>
      <c r="N656" s="2"/>
      <c r="O656" s="2"/>
      <c r="P656" s="2"/>
      <c r="Q656" s="2"/>
      <c r="R656" s="11"/>
      <c r="S656" s="11"/>
      <c r="W656" s="13"/>
      <c r="X656" s="8"/>
      <c r="Y656" s="20"/>
      <c r="Z656" s="20"/>
      <c r="AA656" s="2"/>
      <c r="AB656" s="2"/>
      <c r="AC656" s="2"/>
      <c r="AD656" s="2"/>
      <c r="AE656" s="6"/>
      <c r="AF656" s="137"/>
      <c r="AG656" s="137"/>
      <c r="AH656" s="137"/>
      <c r="AI656" s="137"/>
      <c r="AJ656" s="137"/>
    </row>
    <row r="657" spans="1:36" x14ac:dyDescent="0.25">
      <c r="A657" s="2"/>
      <c r="B657" s="2"/>
      <c r="C657" s="18"/>
      <c r="D657" s="2"/>
      <c r="E657" s="2"/>
      <c r="F657" s="80"/>
      <c r="G657" s="80"/>
      <c r="H657" s="80"/>
      <c r="I657" s="81"/>
      <c r="J657" s="80"/>
      <c r="K657" s="80"/>
      <c r="L657" s="2"/>
      <c r="M657" s="18"/>
      <c r="N657" s="2"/>
      <c r="O657" s="2"/>
      <c r="P657" s="2"/>
      <c r="Q657" s="2"/>
      <c r="R657" s="11"/>
      <c r="S657" s="11"/>
      <c r="W657" s="13"/>
      <c r="X657" s="8"/>
      <c r="Y657" s="20"/>
      <c r="Z657" s="20"/>
      <c r="AA657" s="2"/>
      <c r="AB657" s="2"/>
      <c r="AC657" s="2"/>
      <c r="AD657" s="2"/>
      <c r="AE657" s="6"/>
      <c r="AF657" s="137"/>
      <c r="AG657" s="137"/>
      <c r="AH657" s="137"/>
      <c r="AI657" s="137"/>
      <c r="AJ657" s="137"/>
    </row>
    <row r="658" spans="1:36" x14ac:dyDescent="0.25">
      <c r="A658" s="2"/>
      <c r="B658" s="2"/>
      <c r="C658" s="18"/>
      <c r="D658" s="2"/>
      <c r="E658" s="2"/>
      <c r="F658" s="80"/>
      <c r="G658" s="80"/>
      <c r="H658" s="80"/>
      <c r="I658" s="81"/>
      <c r="J658" s="80"/>
      <c r="K658" s="80"/>
      <c r="L658" s="2"/>
      <c r="M658" s="18"/>
      <c r="N658" s="2"/>
      <c r="O658" s="2"/>
      <c r="P658" s="2"/>
      <c r="Q658" s="2"/>
      <c r="R658" s="11"/>
      <c r="S658" s="11"/>
      <c r="W658" s="13"/>
      <c r="X658" s="8"/>
      <c r="Y658" s="20"/>
      <c r="Z658" s="20"/>
      <c r="AA658" s="2"/>
      <c r="AB658" s="2"/>
      <c r="AC658" s="2"/>
      <c r="AD658" s="2"/>
      <c r="AE658" s="6"/>
      <c r="AF658" s="137"/>
      <c r="AG658" s="137"/>
      <c r="AH658" s="137"/>
      <c r="AI658" s="137"/>
      <c r="AJ658" s="137"/>
    </row>
    <row r="659" spans="1:36" x14ac:dyDescent="0.25">
      <c r="A659" s="2"/>
      <c r="B659" s="2"/>
      <c r="C659" s="18"/>
      <c r="D659" s="2"/>
      <c r="E659" s="2"/>
      <c r="F659" s="80"/>
      <c r="G659" s="80"/>
      <c r="H659" s="80"/>
      <c r="I659" s="81"/>
      <c r="J659" s="80"/>
      <c r="K659" s="80"/>
      <c r="L659" s="2"/>
      <c r="M659" s="18"/>
      <c r="N659" s="2"/>
      <c r="O659" s="2"/>
      <c r="P659" s="2"/>
      <c r="Q659" s="2"/>
      <c r="R659" s="11"/>
      <c r="S659" s="11"/>
      <c r="W659" s="13"/>
      <c r="X659" s="8"/>
      <c r="Y659" s="20"/>
      <c r="Z659" s="20"/>
      <c r="AA659" s="2"/>
      <c r="AB659" s="2"/>
      <c r="AC659" s="2"/>
      <c r="AD659" s="2"/>
      <c r="AE659" s="6"/>
      <c r="AF659" s="137"/>
      <c r="AG659" s="137"/>
      <c r="AH659" s="137"/>
      <c r="AI659" s="137"/>
      <c r="AJ659" s="137"/>
    </row>
    <row r="660" spans="1:36" x14ac:dyDescent="0.25">
      <c r="A660" s="2"/>
      <c r="B660" s="2"/>
      <c r="C660" s="18"/>
      <c r="D660" s="2"/>
      <c r="E660" s="2"/>
      <c r="F660" s="80"/>
      <c r="G660" s="80"/>
      <c r="H660" s="80"/>
      <c r="I660" s="81"/>
      <c r="J660" s="80"/>
      <c r="K660" s="80"/>
      <c r="L660" s="2"/>
      <c r="M660" s="18"/>
      <c r="N660" s="2"/>
      <c r="O660" s="2"/>
      <c r="P660" s="2"/>
      <c r="Q660" s="2"/>
      <c r="R660" s="11"/>
      <c r="S660" s="11"/>
      <c r="W660" s="13"/>
      <c r="X660" s="8"/>
      <c r="Y660" s="20"/>
      <c r="Z660" s="20"/>
      <c r="AA660" s="2"/>
      <c r="AB660" s="2"/>
      <c r="AC660" s="2"/>
      <c r="AD660" s="2"/>
      <c r="AE660" s="6"/>
      <c r="AF660" s="137"/>
      <c r="AG660" s="137"/>
      <c r="AH660" s="137"/>
      <c r="AI660" s="137"/>
      <c r="AJ660" s="137"/>
    </row>
    <row r="661" spans="1:36" x14ac:dyDescent="0.25">
      <c r="A661" s="2"/>
      <c r="B661" s="2"/>
      <c r="C661" s="18"/>
      <c r="D661" s="2"/>
      <c r="E661" s="2"/>
      <c r="F661" s="80"/>
      <c r="G661" s="80"/>
      <c r="H661" s="80"/>
      <c r="I661" s="81"/>
      <c r="J661" s="80"/>
      <c r="K661" s="80"/>
      <c r="L661" s="2"/>
      <c r="M661" s="18"/>
      <c r="N661" s="2"/>
      <c r="O661" s="2"/>
      <c r="P661" s="2"/>
      <c r="Q661" s="2"/>
      <c r="R661" s="11"/>
      <c r="S661" s="11"/>
      <c r="W661" s="13"/>
      <c r="X661" s="8"/>
      <c r="Y661" s="20"/>
      <c r="Z661" s="20"/>
      <c r="AA661" s="2"/>
      <c r="AB661" s="2"/>
      <c r="AC661" s="2"/>
      <c r="AD661" s="2"/>
      <c r="AE661" s="6"/>
      <c r="AF661" s="137"/>
      <c r="AG661" s="137"/>
      <c r="AH661" s="137"/>
      <c r="AI661" s="137"/>
      <c r="AJ661" s="137"/>
    </row>
    <row r="662" spans="1:36" x14ac:dyDescent="0.25">
      <c r="A662" s="2"/>
      <c r="B662" s="2"/>
      <c r="C662" s="18"/>
      <c r="D662" s="2"/>
      <c r="E662" s="2"/>
      <c r="F662" s="80"/>
      <c r="G662" s="80"/>
      <c r="H662" s="80"/>
      <c r="I662" s="81"/>
      <c r="J662" s="80"/>
      <c r="K662" s="80"/>
      <c r="L662" s="2"/>
      <c r="M662" s="18"/>
      <c r="N662" s="2"/>
      <c r="O662" s="2"/>
      <c r="P662" s="2"/>
      <c r="Q662" s="2"/>
      <c r="R662" s="11"/>
      <c r="S662" s="11"/>
      <c r="W662" s="13"/>
      <c r="X662" s="8"/>
      <c r="Y662" s="20"/>
      <c r="Z662" s="20"/>
      <c r="AA662" s="2"/>
      <c r="AB662" s="2"/>
      <c r="AC662" s="2"/>
      <c r="AD662" s="2"/>
      <c r="AE662" s="6"/>
      <c r="AF662" s="137"/>
      <c r="AG662" s="137"/>
      <c r="AH662" s="137"/>
      <c r="AI662" s="137"/>
      <c r="AJ662" s="137"/>
    </row>
    <row r="663" spans="1:36" x14ac:dyDescent="0.25">
      <c r="A663" s="2"/>
      <c r="B663" s="2"/>
      <c r="C663" s="18"/>
      <c r="D663" s="2"/>
      <c r="E663" s="2"/>
      <c r="F663" s="80"/>
      <c r="G663" s="80"/>
      <c r="H663" s="80"/>
      <c r="I663" s="81"/>
      <c r="J663" s="80"/>
      <c r="K663" s="80"/>
      <c r="L663" s="2"/>
      <c r="M663" s="18"/>
      <c r="N663" s="2"/>
      <c r="O663" s="2"/>
      <c r="P663" s="2"/>
      <c r="Q663" s="2"/>
      <c r="R663" s="11"/>
      <c r="S663" s="11"/>
      <c r="W663" s="13"/>
      <c r="X663" s="8"/>
      <c r="Y663" s="20"/>
      <c r="Z663" s="20"/>
      <c r="AA663" s="2"/>
      <c r="AB663" s="2"/>
      <c r="AC663" s="2"/>
      <c r="AD663" s="2"/>
      <c r="AE663" s="6"/>
      <c r="AF663" s="137"/>
      <c r="AG663" s="137"/>
      <c r="AH663" s="137"/>
      <c r="AI663" s="137"/>
      <c r="AJ663" s="137"/>
    </row>
    <row r="664" spans="1:36" x14ac:dyDescent="0.25">
      <c r="A664" s="2"/>
      <c r="B664" s="2"/>
      <c r="C664" s="18"/>
      <c r="D664" s="2"/>
      <c r="E664" s="2"/>
      <c r="F664" s="80"/>
      <c r="G664" s="80"/>
      <c r="H664" s="80"/>
      <c r="I664" s="81"/>
      <c r="J664" s="80"/>
      <c r="K664" s="80"/>
      <c r="L664" s="2"/>
      <c r="M664" s="18"/>
      <c r="N664" s="2"/>
      <c r="O664" s="2"/>
      <c r="P664" s="2"/>
      <c r="Q664" s="2"/>
      <c r="R664" s="11"/>
      <c r="S664" s="11"/>
      <c r="W664" s="13"/>
      <c r="X664" s="8"/>
      <c r="Y664" s="20"/>
      <c r="Z664" s="20"/>
      <c r="AA664" s="2"/>
      <c r="AB664" s="2"/>
      <c r="AC664" s="2"/>
      <c r="AD664" s="2"/>
      <c r="AE664" s="6"/>
      <c r="AF664" s="137"/>
      <c r="AG664" s="137"/>
      <c r="AH664" s="137"/>
      <c r="AI664" s="137"/>
      <c r="AJ664" s="137"/>
    </row>
    <row r="665" spans="1:36" x14ac:dyDescent="0.25">
      <c r="A665" s="2"/>
      <c r="B665" s="2"/>
      <c r="C665" s="18"/>
      <c r="D665" s="2"/>
      <c r="E665" s="2"/>
      <c r="F665" s="80"/>
      <c r="G665" s="80"/>
      <c r="H665" s="80"/>
      <c r="I665" s="81"/>
      <c r="J665" s="80"/>
      <c r="K665" s="80"/>
      <c r="L665" s="2"/>
      <c r="M665" s="18"/>
      <c r="N665" s="2"/>
      <c r="O665" s="2"/>
      <c r="P665" s="2"/>
      <c r="Q665" s="2"/>
      <c r="R665" s="11"/>
      <c r="S665" s="11"/>
      <c r="W665" s="13"/>
      <c r="X665" s="8"/>
      <c r="Y665" s="20"/>
      <c r="Z665" s="20"/>
      <c r="AA665" s="2"/>
      <c r="AB665" s="2"/>
      <c r="AC665" s="2"/>
      <c r="AD665" s="2"/>
      <c r="AE665" s="6"/>
      <c r="AF665" s="137"/>
      <c r="AG665" s="137"/>
      <c r="AH665" s="137"/>
      <c r="AI665" s="137"/>
      <c r="AJ665" s="137"/>
    </row>
    <row r="666" spans="1:36" x14ac:dyDescent="0.25">
      <c r="A666" s="2"/>
      <c r="B666" s="2"/>
      <c r="C666" s="18"/>
      <c r="D666" s="2"/>
      <c r="E666" s="2"/>
      <c r="F666" s="80"/>
      <c r="G666" s="80"/>
      <c r="H666" s="80"/>
      <c r="I666" s="81"/>
      <c r="J666" s="80"/>
      <c r="K666" s="80"/>
      <c r="L666" s="2"/>
      <c r="M666" s="18"/>
      <c r="N666" s="2"/>
      <c r="O666" s="2"/>
      <c r="P666" s="2"/>
      <c r="Q666" s="2"/>
      <c r="R666" s="11"/>
      <c r="S666" s="11"/>
      <c r="W666" s="13"/>
      <c r="X666" s="8"/>
      <c r="Y666" s="20"/>
      <c r="Z666" s="20"/>
      <c r="AA666" s="2"/>
      <c r="AB666" s="2"/>
      <c r="AC666" s="2"/>
      <c r="AD666" s="2"/>
      <c r="AE666" s="6"/>
      <c r="AF666" s="137"/>
      <c r="AG666" s="137"/>
      <c r="AH666" s="137"/>
      <c r="AI666" s="137"/>
      <c r="AJ666" s="137"/>
    </row>
    <row r="667" spans="1:36" x14ac:dyDescent="0.25">
      <c r="A667" s="2"/>
      <c r="B667" s="2"/>
      <c r="C667" s="18"/>
      <c r="D667" s="2"/>
      <c r="E667" s="2"/>
      <c r="F667" s="80"/>
      <c r="G667" s="80"/>
      <c r="H667" s="80"/>
      <c r="I667" s="81"/>
      <c r="J667" s="80"/>
      <c r="K667" s="80"/>
      <c r="L667" s="2"/>
      <c r="M667" s="18"/>
      <c r="N667" s="2"/>
      <c r="O667" s="2"/>
      <c r="P667" s="2"/>
      <c r="Q667" s="2"/>
      <c r="R667" s="11"/>
      <c r="S667" s="11"/>
      <c r="W667" s="13"/>
      <c r="X667" s="8"/>
      <c r="Y667" s="20"/>
      <c r="Z667" s="20"/>
      <c r="AA667" s="2"/>
      <c r="AB667" s="2"/>
      <c r="AC667" s="2"/>
      <c r="AD667" s="2"/>
      <c r="AE667" s="6"/>
      <c r="AF667" s="137"/>
      <c r="AG667" s="137"/>
      <c r="AH667" s="137"/>
      <c r="AI667" s="137"/>
      <c r="AJ667" s="137"/>
    </row>
    <row r="668" spans="1:36" x14ac:dyDescent="0.25">
      <c r="A668" s="2"/>
      <c r="B668" s="2"/>
      <c r="C668" s="18"/>
      <c r="D668" s="2"/>
      <c r="E668" s="2"/>
      <c r="F668" s="80"/>
      <c r="G668" s="80"/>
      <c r="H668" s="80"/>
      <c r="I668" s="81"/>
      <c r="J668" s="80"/>
      <c r="K668" s="80"/>
      <c r="L668" s="2"/>
      <c r="M668" s="18"/>
      <c r="N668" s="2"/>
      <c r="O668" s="2"/>
      <c r="P668" s="2"/>
      <c r="Q668" s="2"/>
      <c r="R668" s="11"/>
      <c r="S668" s="11"/>
      <c r="W668" s="13"/>
      <c r="X668" s="8"/>
      <c r="Y668" s="20"/>
      <c r="Z668" s="20"/>
      <c r="AA668" s="2"/>
      <c r="AB668" s="2"/>
      <c r="AC668" s="2"/>
      <c r="AD668" s="2"/>
      <c r="AE668" s="6"/>
      <c r="AF668" s="137"/>
      <c r="AG668" s="137"/>
      <c r="AH668" s="137"/>
      <c r="AI668" s="137"/>
      <c r="AJ668" s="137"/>
    </row>
    <row r="669" spans="1:36" x14ac:dyDescent="0.25">
      <c r="A669" s="2"/>
      <c r="B669" s="2"/>
      <c r="C669" s="18"/>
      <c r="D669" s="2"/>
      <c r="E669" s="2"/>
      <c r="F669" s="80"/>
      <c r="G669" s="80"/>
      <c r="H669" s="80"/>
      <c r="I669" s="81"/>
      <c r="J669" s="80"/>
      <c r="K669" s="80"/>
      <c r="L669" s="2"/>
      <c r="M669" s="18"/>
      <c r="N669" s="2"/>
      <c r="O669" s="2"/>
      <c r="P669" s="2"/>
      <c r="Q669" s="2"/>
      <c r="R669" s="11"/>
      <c r="S669" s="11"/>
      <c r="W669" s="13"/>
      <c r="X669" s="8"/>
      <c r="Y669" s="20"/>
      <c r="Z669" s="20"/>
      <c r="AA669" s="2"/>
      <c r="AB669" s="2"/>
      <c r="AC669" s="2"/>
      <c r="AD669" s="2"/>
      <c r="AE669" s="6"/>
      <c r="AF669" s="137"/>
      <c r="AG669" s="137"/>
      <c r="AH669" s="137"/>
      <c r="AI669" s="137"/>
      <c r="AJ669" s="137"/>
    </row>
    <row r="670" spans="1:36" x14ac:dyDescent="0.25">
      <c r="A670" s="2"/>
      <c r="B670" s="2"/>
      <c r="C670" s="18"/>
      <c r="D670" s="2"/>
      <c r="E670" s="2"/>
      <c r="F670" s="80"/>
      <c r="G670" s="80"/>
      <c r="H670" s="80"/>
      <c r="I670" s="81"/>
      <c r="J670" s="80"/>
      <c r="K670" s="80"/>
      <c r="L670" s="2"/>
      <c r="M670" s="18"/>
      <c r="N670" s="2"/>
      <c r="O670" s="2"/>
      <c r="P670" s="2"/>
      <c r="Q670" s="2"/>
      <c r="R670" s="11"/>
      <c r="S670" s="11"/>
      <c r="W670" s="13"/>
      <c r="X670" s="8"/>
      <c r="Y670" s="20"/>
      <c r="Z670" s="20"/>
      <c r="AA670" s="2"/>
      <c r="AB670" s="2"/>
      <c r="AC670" s="2"/>
      <c r="AD670" s="2"/>
      <c r="AE670" s="6"/>
      <c r="AF670" s="137"/>
      <c r="AG670" s="137"/>
      <c r="AH670" s="137"/>
      <c r="AI670" s="137"/>
      <c r="AJ670" s="137"/>
    </row>
    <row r="671" spans="1:36" x14ac:dyDescent="0.25">
      <c r="A671" s="2"/>
      <c r="B671" s="2"/>
      <c r="C671" s="18"/>
      <c r="D671" s="2"/>
      <c r="E671" s="2"/>
      <c r="F671" s="80"/>
      <c r="G671" s="80"/>
      <c r="H671" s="80"/>
      <c r="I671" s="81"/>
      <c r="J671" s="80"/>
      <c r="K671" s="80"/>
      <c r="L671" s="2"/>
      <c r="M671" s="18"/>
      <c r="N671" s="2"/>
      <c r="O671" s="2"/>
      <c r="P671" s="2"/>
      <c r="Q671" s="2"/>
      <c r="R671" s="11"/>
      <c r="S671" s="11"/>
      <c r="W671" s="13"/>
      <c r="X671" s="8"/>
      <c r="Y671" s="20"/>
      <c r="Z671" s="20"/>
      <c r="AA671" s="2"/>
      <c r="AB671" s="2"/>
      <c r="AC671" s="2"/>
      <c r="AD671" s="2"/>
      <c r="AE671" s="6"/>
      <c r="AF671" s="137"/>
      <c r="AG671" s="137"/>
      <c r="AH671" s="137"/>
      <c r="AI671" s="137"/>
      <c r="AJ671" s="137"/>
    </row>
    <row r="672" spans="1:36" x14ac:dyDescent="0.25">
      <c r="A672" s="2"/>
      <c r="B672" s="2"/>
      <c r="C672" s="18"/>
      <c r="D672" s="2"/>
      <c r="E672" s="2"/>
      <c r="F672" s="80"/>
      <c r="G672" s="80"/>
      <c r="H672" s="80"/>
      <c r="I672" s="81"/>
      <c r="J672" s="80"/>
      <c r="K672" s="80"/>
      <c r="L672" s="2"/>
      <c r="M672" s="18"/>
      <c r="N672" s="2"/>
      <c r="O672" s="2"/>
      <c r="P672" s="2"/>
      <c r="Q672" s="2"/>
      <c r="R672" s="11"/>
      <c r="S672" s="11"/>
      <c r="W672" s="13"/>
      <c r="X672" s="8"/>
      <c r="Y672" s="20"/>
      <c r="Z672" s="20"/>
      <c r="AA672" s="2"/>
      <c r="AB672" s="2"/>
      <c r="AC672" s="2"/>
      <c r="AD672" s="2"/>
      <c r="AE672" s="6"/>
      <c r="AF672" s="137"/>
      <c r="AG672" s="137"/>
      <c r="AH672" s="137"/>
      <c r="AI672" s="137"/>
      <c r="AJ672" s="137"/>
    </row>
    <row r="673" spans="1:36" x14ac:dyDescent="0.25">
      <c r="A673" s="2"/>
      <c r="B673" s="2"/>
      <c r="C673" s="18"/>
      <c r="D673" s="2"/>
      <c r="E673" s="2"/>
      <c r="F673" s="80"/>
      <c r="G673" s="80"/>
      <c r="H673" s="80"/>
      <c r="I673" s="81"/>
      <c r="J673" s="80"/>
      <c r="K673" s="80"/>
      <c r="L673" s="2"/>
      <c r="M673" s="18"/>
      <c r="N673" s="2"/>
      <c r="O673" s="2"/>
      <c r="P673" s="2"/>
      <c r="Q673" s="2"/>
      <c r="R673" s="11"/>
      <c r="S673" s="11"/>
      <c r="W673" s="13"/>
      <c r="X673" s="8"/>
      <c r="Y673" s="20"/>
      <c r="Z673" s="20"/>
      <c r="AA673" s="2"/>
      <c r="AB673" s="2"/>
      <c r="AC673" s="2"/>
      <c r="AD673" s="2"/>
      <c r="AE673" s="6"/>
      <c r="AF673" s="137"/>
      <c r="AG673" s="137"/>
      <c r="AH673" s="137"/>
      <c r="AI673" s="137"/>
      <c r="AJ673" s="137"/>
    </row>
    <row r="674" spans="1:36" x14ac:dyDescent="0.25">
      <c r="A674" s="2"/>
      <c r="B674" s="2"/>
      <c r="C674" s="18"/>
      <c r="D674" s="2"/>
      <c r="E674" s="2"/>
      <c r="F674" s="80"/>
      <c r="G674" s="80"/>
      <c r="H674" s="80"/>
      <c r="I674" s="81"/>
      <c r="J674" s="80"/>
      <c r="K674" s="80"/>
      <c r="L674" s="2"/>
      <c r="M674" s="18"/>
      <c r="N674" s="2"/>
      <c r="O674" s="2"/>
      <c r="P674" s="2"/>
      <c r="Q674" s="2"/>
      <c r="R674" s="11"/>
      <c r="S674" s="11"/>
      <c r="W674" s="13"/>
      <c r="X674" s="8"/>
      <c r="Y674" s="20"/>
      <c r="Z674" s="20"/>
      <c r="AA674" s="2"/>
      <c r="AB674" s="2"/>
      <c r="AC674" s="2"/>
      <c r="AD674" s="2"/>
      <c r="AE674" s="6"/>
      <c r="AF674" s="137"/>
      <c r="AG674" s="137"/>
      <c r="AH674" s="137"/>
      <c r="AI674" s="137"/>
      <c r="AJ674" s="137"/>
    </row>
    <row r="675" spans="1:36" x14ac:dyDescent="0.25">
      <c r="A675" s="2"/>
      <c r="B675" s="2"/>
      <c r="C675" s="18"/>
      <c r="D675" s="2"/>
      <c r="E675" s="2"/>
      <c r="F675" s="80"/>
      <c r="G675" s="80"/>
      <c r="H675" s="80"/>
      <c r="I675" s="81"/>
      <c r="J675" s="80"/>
      <c r="K675" s="80"/>
      <c r="L675" s="2"/>
      <c r="M675" s="18"/>
      <c r="N675" s="2"/>
      <c r="O675" s="2"/>
      <c r="P675" s="2"/>
      <c r="Q675" s="2"/>
      <c r="R675" s="11"/>
      <c r="S675" s="11"/>
      <c r="W675" s="13"/>
      <c r="X675" s="8"/>
      <c r="Y675" s="20"/>
      <c r="Z675" s="20"/>
      <c r="AA675" s="2"/>
      <c r="AB675" s="2"/>
      <c r="AC675" s="2"/>
      <c r="AD675" s="2"/>
      <c r="AE675" s="6"/>
      <c r="AF675" s="137"/>
      <c r="AG675" s="137"/>
      <c r="AH675" s="137"/>
      <c r="AI675" s="137"/>
      <c r="AJ675" s="137"/>
    </row>
    <row r="676" spans="1:36" x14ac:dyDescent="0.25">
      <c r="A676" s="2"/>
      <c r="B676" s="2"/>
      <c r="C676" s="18"/>
      <c r="D676" s="2"/>
      <c r="E676" s="2"/>
      <c r="F676" s="80"/>
      <c r="G676" s="80"/>
      <c r="H676" s="80"/>
      <c r="I676" s="81"/>
      <c r="J676" s="80"/>
      <c r="K676" s="80"/>
      <c r="L676" s="2"/>
      <c r="M676" s="18"/>
      <c r="N676" s="2"/>
      <c r="O676" s="2"/>
      <c r="P676" s="2"/>
      <c r="Q676" s="2"/>
      <c r="R676" s="11"/>
      <c r="S676" s="11"/>
      <c r="W676" s="13"/>
      <c r="X676" s="8"/>
      <c r="Y676" s="20"/>
      <c r="Z676" s="20"/>
      <c r="AA676" s="2"/>
      <c r="AB676" s="2"/>
      <c r="AC676" s="2"/>
      <c r="AD676" s="2"/>
      <c r="AE676" s="6"/>
      <c r="AF676" s="137"/>
      <c r="AG676" s="137"/>
      <c r="AH676" s="137"/>
      <c r="AI676" s="137"/>
      <c r="AJ676" s="137"/>
    </row>
    <row r="677" spans="1:36" x14ac:dyDescent="0.25">
      <c r="A677" s="2"/>
      <c r="B677" s="2"/>
      <c r="C677" s="18"/>
      <c r="D677" s="2"/>
      <c r="E677" s="2"/>
      <c r="F677" s="80"/>
      <c r="G677" s="80"/>
      <c r="H677" s="80"/>
      <c r="I677" s="81"/>
      <c r="J677" s="80"/>
      <c r="K677" s="80"/>
      <c r="L677" s="2"/>
      <c r="M677" s="18"/>
      <c r="N677" s="2"/>
      <c r="O677" s="2"/>
      <c r="P677" s="2"/>
      <c r="Q677" s="2"/>
      <c r="R677" s="11"/>
      <c r="S677" s="11"/>
      <c r="W677" s="13"/>
      <c r="X677" s="8"/>
      <c r="Y677" s="20"/>
      <c r="Z677" s="20"/>
      <c r="AA677" s="2"/>
      <c r="AB677" s="2"/>
      <c r="AC677" s="2"/>
      <c r="AD677" s="2"/>
      <c r="AE677" s="6"/>
      <c r="AF677" s="137"/>
      <c r="AG677" s="137"/>
      <c r="AH677" s="137"/>
      <c r="AI677" s="137"/>
      <c r="AJ677" s="137"/>
    </row>
    <row r="678" spans="1:36" x14ac:dyDescent="0.25">
      <c r="A678" s="2"/>
      <c r="B678" s="2"/>
      <c r="C678" s="18"/>
      <c r="D678" s="2"/>
      <c r="E678" s="2"/>
      <c r="F678" s="80"/>
      <c r="G678" s="80"/>
      <c r="H678" s="80"/>
      <c r="I678" s="81"/>
      <c r="J678" s="80"/>
      <c r="K678" s="80"/>
      <c r="L678" s="2"/>
      <c r="M678" s="18"/>
      <c r="N678" s="2"/>
      <c r="O678" s="2"/>
      <c r="P678" s="2"/>
      <c r="Q678" s="2"/>
      <c r="R678" s="11"/>
      <c r="S678" s="11"/>
      <c r="W678" s="13"/>
      <c r="X678" s="8"/>
      <c r="Y678" s="20"/>
      <c r="Z678" s="20"/>
      <c r="AA678" s="2"/>
      <c r="AB678" s="2"/>
      <c r="AC678" s="2"/>
      <c r="AD678" s="2"/>
      <c r="AE678" s="6"/>
      <c r="AF678" s="137"/>
      <c r="AG678" s="137"/>
      <c r="AH678" s="137"/>
      <c r="AI678" s="137"/>
      <c r="AJ678" s="137"/>
    </row>
    <row r="679" spans="1:36" x14ac:dyDescent="0.25">
      <c r="A679" s="2"/>
      <c r="B679" s="2"/>
      <c r="C679" s="18"/>
      <c r="D679" s="2"/>
      <c r="E679" s="2"/>
      <c r="F679" s="80"/>
      <c r="G679" s="80"/>
      <c r="H679" s="80"/>
      <c r="I679" s="81"/>
      <c r="J679" s="80"/>
      <c r="K679" s="80"/>
      <c r="L679" s="2"/>
      <c r="M679" s="18"/>
      <c r="N679" s="2"/>
      <c r="O679" s="2"/>
      <c r="P679" s="2"/>
      <c r="Q679" s="2"/>
      <c r="R679" s="11"/>
      <c r="S679" s="11"/>
      <c r="W679" s="13"/>
      <c r="X679" s="8"/>
      <c r="Y679" s="20"/>
      <c r="Z679" s="20"/>
      <c r="AA679" s="2"/>
      <c r="AB679" s="2"/>
      <c r="AC679" s="2"/>
      <c r="AD679" s="2"/>
      <c r="AE679" s="6"/>
      <c r="AF679" s="137"/>
      <c r="AG679" s="137"/>
      <c r="AH679" s="137"/>
      <c r="AI679" s="137"/>
      <c r="AJ679" s="137"/>
    </row>
    <row r="680" spans="1:36" x14ac:dyDescent="0.25">
      <c r="A680" s="2"/>
      <c r="B680" s="2"/>
      <c r="C680" s="18"/>
      <c r="D680" s="2"/>
      <c r="E680" s="2"/>
      <c r="F680" s="80"/>
      <c r="G680" s="80"/>
      <c r="H680" s="80"/>
      <c r="I680" s="81"/>
      <c r="J680" s="80"/>
      <c r="K680" s="80"/>
      <c r="L680" s="2"/>
      <c r="M680" s="18"/>
      <c r="N680" s="2"/>
      <c r="O680" s="2"/>
      <c r="P680" s="2"/>
      <c r="Q680" s="2"/>
      <c r="R680" s="11"/>
      <c r="S680" s="11"/>
      <c r="W680" s="13"/>
      <c r="X680" s="8"/>
      <c r="Y680" s="20"/>
      <c r="Z680" s="20"/>
      <c r="AA680" s="2"/>
      <c r="AB680" s="2"/>
      <c r="AC680" s="2"/>
      <c r="AD680" s="2"/>
      <c r="AE680" s="6"/>
      <c r="AF680" s="137"/>
      <c r="AG680" s="137"/>
      <c r="AH680" s="137"/>
      <c r="AI680" s="137"/>
      <c r="AJ680" s="137"/>
    </row>
    <row r="681" spans="1:36" x14ac:dyDescent="0.25">
      <c r="A681" s="2"/>
      <c r="B681" s="2"/>
      <c r="C681" s="18"/>
      <c r="D681" s="2"/>
      <c r="E681" s="2"/>
      <c r="F681" s="80"/>
      <c r="G681" s="80"/>
      <c r="H681" s="80"/>
      <c r="I681" s="81"/>
      <c r="J681" s="80"/>
      <c r="K681" s="80"/>
      <c r="L681" s="2"/>
      <c r="M681" s="18"/>
      <c r="N681" s="2"/>
      <c r="O681" s="2"/>
      <c r="P681" s="2"/>
      <c r="Q681" s="2"/>
      <c r="R681" s="11"/>
      <c r="S681" s="11"/>
      <c r="W681" s="13"/>
      <c r="X681" s="8"/>
      <c r="Y681" s="20"/>
      <c r="Z681" s="20"/>
      <c r="AA681" s="2"/>
      <c r="AB681" s="2"/>
      <c r="AC681" s="2"/>
      <c r="AD681" s="2"/>
      <c r="AE681" s="6"/>
      <c r="AF681" s="137"/>
      <c r="AG681" s="137"/>
      <c r="AH681" s="137"/>
      <c r="AI681" s="137"/>
      <c r="AJ681" s="137"/>
    </row>
    <row r="682" spans="1:36" x14ac:dyDescent="0.25">
      <c r="A682" s="2"/>
      <c r="B682" s="2"/>
      <c r="C682" s="18"/>
      <c r="D682" s="2"/>
      <c r="E682" s="2"/>
      <c r="F682" s="80"/>
      <c r="G682" s="80"/>
      <c r="H682" s="80"/>
      <c r="I682" s="81"/>
      <c r="J682" s="80"/>
      <c r="K682" s="80"/>
      <c r="L682" s="2"/>
      <c r="M682" s="18"/>
      <c r="N682" s="2"/>
      <c r="O682" s="2"/>
      <c r="P682" s="2"/>
      <c r="Q682" s="2"/>
      <c r="R682" s="11"/>
      <c r="S682" s="11"/>
      <c r="W682" s="13"/>
      <c r="X682" s="8"/>
      <c r="Y682" s="20"/>
      <c r="Z682" s="20"/>
      <c r="AA682" s="2"/>
      <c r="AB682" s="2"/>
      <c r="AC682" s="2"/>
      <c r="AD682" s="2"/>
      <c r="AE682" s="6"/>
      <c r="AF682" s="137"/>
      <c r="AG682" s="137"/>
      <c r="AH682" s="137"/>
      <c r="AI682" s="137"/>
      <c r="AJ682" s="137"/>
    </row>
    <row r="683" spans="1:36" x14ac:dyDescent="0.25">
      <c r="A683" s="2"/>
      <c r="B683" s="2"/>
      <c r="C683" s="18"/>
      <c r="D683" s="2"/>
      <c r="E683" s="2"/>
      <c r="F683" s="80"/>
      <c r="G683" s="80"/>
      <c r="H683" s="80"/>
      <c r="I683" s="81"/>
      <c r="J683" s="80"/>
      <c r="K683" s="80"/>
      <c r="L683" s="2"/>
      <c r="M683" s="18"/>
      <c r="N683" s="2"/>
      <c r="O683" s="2"/>
      <c r="P683" s="2"/>
      <c r="Q683" s="2"/>
      <c r="R683" s="11"/>
      <c r="S683" s="11"/>
      <c r="W683" s="13"/>
      <c r="X683" s="8"/>
      <c r="Y683" s="20"/>
      <c r="Z683" s="20"/>
      <c r="AA683" s="2"/>
      <c r="AB683" s="2"/>
      <c r="AC683" s="2"/>
      <c r="AD683" s="2"/>
      <c r="AE683" s="6"/>
      <c r="AF683" s="137"/>
      <c r="AG683" s="137"/>
      <c r="AH683" s="137"/>
      <c r="AI683" s="137"/>
      <c r="AJ683" s="137"/>
    </row>
    <row r="684" spans="1:36" x14ac:dyDescent="0.25">
      <c r="A684" s="2"/>
      <c r="B684" s="2"/>
      <c r="C684" s="18"/>
      <c r="D684" s="2"/>
      <c r="E684" s="2"/>
      <c r="F684" s="80"/>
      <c r="G684" s="80"/>
      <c r="H684" s="80"/>
      <c r="I684" s="81"/>
      <c r="J684" s="80"/>
      <c r="K684" s="80"/>
      <c r="L684" s="2"/>
      <c r="M684" s="18"/>
      <c r="N684" s="2"/>
      <c r="O684" s="2"/>
      <c r="P684" s="2"/>
      <c r="Q684" s="2"/>
      <c r="R684" s="11"/>
      <c r="S684" s="11"/>
      <c r="W684" s="13"/>
      <c r="X684" s="8"/>
      <c r="Y684" s="20"/>
      <c r="Z684" s="20"/>
      <c r="AA684" s="2"/>
      <c r="AB684" s="2"/>
      <c r="AC684" s="2"/>
      <c r="AD684" s="2"/>
      <c r="AE684" s="6"/>
      <c r="AF684" s="137"/>
      <c r="AG684" s="137"/>
      <c r="AH684" s="137"/>
      <c r="AI684" s="137"/>
      <c r="AJ684" s="137"/>
    </row>
    <row r="685" spans="1:36" x14ac:dyDescent="0.25">
      <c r="A685" s="2"/>
      <c r="B685" s="2"/>
      <c r="C685" s="18"/>
      <c r="D685" s="2"/>
      <c r="E685" s="2"/>
      <c r="F685" s="80"/>
      <c r="G685" s="80"/>
      <c r="H685" s="80"/>
      <c r="I685" s="81"/>
      <c r="J685" s="80"/>
      <c r="K685" s="80"/>
      <c r="L685" s="2"/>
      <c r="M685" s="18"/>
      <c r="N685" s="2"/>
      <c r="O685" s="2"/>
      <c r="P685" s="2"/>
      <c r="Q685" s="2"/>
      <c r="R685" s="11"/>
      <c r="S685" s="11"/>
      <c r="W685" s="13"/>
      <c r="X685" s="8"/>
      <c r="Y685" s="20"/>
      <c r="Z685" s="20"/>
      <c r="AA685" s="2"/>
      <c r="AB685" s="2"/>
      <c r="AC685" s="2"/>
      <c r="AD685" s="2"/>
      <c r="AE685" s="6"/>
      <c r="AF685" s="137"/>
      <c r="AG685" s="137"/>
      <c r="AH685" s="137"/>
      <c r="AI685" s="137"/>
      <c r="AJ685" s="137"/>
    </row>
    <row r="686" spans="1:36" x14ac:dyDescent="0.25">
      <c r="A686" s="2"/>
      <c r="B686" s="2"/>
      <c r="C686" s="18"/>
      <c r="D686" s="2"/>
      <c r="E686" s="2"/>
      <c r="F686" s="80"/>
      <c r="G686" s="80"/>
      <c r="H686" s="80"/>
      <c r="I686" s="81"/>
      <c r="J686" s="80"/>
      <c r="K686" s="80"/>
      <c r="L686" s="2"/>
      <c r="M686" s="18"/>
      <c r="N686" s="2"/>
      <c r="O686" s="2"/>
      <c r="P686" s="2"/>
      <c r="Q686" s="2"/>
      <c r="R686" s="11"/>
      <c r="S686" s="11"/>
      <c r="W686" s="13"/>
      <c r="X686" s="8"/>
      <c r="Y686" s="20"/>
      <c r="Z686" s="20"/>
      <c r="AA686" s="2"/>
      <c r="AB686" s="2"/>
      <c r="AC686" s="2"/>
      <c r="AD686" s="2"/>
      <c r="AE686" s="6"/>
      <c r="AF686" s="137"/>
      <c r="AG686" s="137"/>
      <c r="AH686" s="137"/>
      <c r="AI686" s="137"/>
      <c r="AJ686" s="137"/>
    </row>
    <row r="687" spans="1:36" x14ac:dyDescent="0.25">
      <c r="A687" s="2"/>
      <c r="B687" s="2"/>
      <c r="C687" s="18"/>
      <c r="D687" s="2"/>
      <c r="E687" s="2"/>
      <c r="F687" s="80"/>
      <c r="G687" s="80"/>
      <c r="H687" s="80"/>
      <c r="I687" s="81"/>
      <c r="J687" s="80"/>
      <c r="K687" s="80"/>
      <c r="L687" s="2"/>
      <c r="M687" s="18"/>
      <c r="N687" s="2"/>
      <c r="O687" s="2"/>
      <c r="P687" s="2"/>
      <c r="Q687" s="2"/>
      <c r="R687" s="11"/>
      <c r="S687" s="11"/>
      <c r="W687" s="13"/>
      <c r="X687" s="8"/>
      <c r="Y687" s="20"/>
      <c r="Z687" s="20"/>
      <c r="AA687" s="2"/>
      <c r="AB687" s="2"/>
      <c r="AC687" s="2"/>
      <c r="AD687" s="2"/>
      <c r="AE687" s="6"/>
      <c r="AF687" s="137"/>
      <c r="AG687" s="137"/>
      <c r="AH687" s="137"/>
      <c r="AI687" s="137"/>
      <c r="AJ687" s="137"/>
    </row>
    <row r="688" spans="1:36" x14ac:dyDescent="0.25">
      <c r="A688" s="2"/>
      <c r="B688" s="2"/>
      <c r="C688" s="18"/>
      <c r="D688" s="2"/>
      <c r="E688" s="2"/>
      <c r="F688" s="80"/>
      <c r="G688" s="80"/>
      <c r="H688" s="80"/>
      <c r="I688" s="81"/>
      <c r="J688" s="80"/>
      <c r="K688" s="80"/>
      <c r="L688" s="2"/>
      <c r="M688" s="18"/>
      <c r="N688" s="2"/>
      <c r="O688" s="2"/>
      <c r="P688" s="2"/>
      <c r="Q688" s="2"/>
      <c r="R688" s="11"/>
      <c r="S688" s="11"/>
      <c r="W688" s="13"/>
      <c r="X688" s="8"/>
      <c r="Y688" s="20"/>
      <c r="Z688" s="20"/>
      <c r="AA688" s="2"/>
      <c r="AB688" s="2"/>
      <c r="AC688" s="2"/>
      <c r="AD688" s="2"/>
      <c r="AE688" s="6"/>
      <c r="AF688" s="137"/>
      <c r="AG688" s="137"/>
      <c r="AH688" s="137"/>
      <c r="AI688" s="137"/>
      <c r="AJ688" s="137"/>
    </row>
    <row r="689" spans="1:36" x14ac:dyDescent="0.25">
      <c r="A689" s="2"/>
      <c r="B689" s="2"/>
      <c r="C689" s="18"/>
      <c r="D689" s="2"/>
      <c r="E689" s="2"/>
      <c r="F689" s="80"/>
      <c r="G689" s="80"/>
      <c r="H689" s="80"/>
      <c r="I689" s="81"/>
      <c r="J689" s="80"/>
      <c r="K689" s="80"/>
      <c r="L689" s="2"/>
      <c r="M689" s="18"/>
      <c r="N689" s="2"/>
      <c r="O689" s="2"/>
      <c r="P689" s="2"/>
      <c r="Q689" s="2"/>
      <c r="R689" s="11"/>
      <c r="S689" s="11"/>
      <c r="W689" s="13"/>
      <c r="X689" s="8"/>
      <c r="Y689" s="20"/>
      <c r="Z689" s="20"/>
      <c r="AA689" s="2"/>
      <c r="AB689" s="2"/>
      <c r="AC689" s="2"/>
      <c r="AD689" s="2"/>
      <c r="AE689" s="6"/>
      <c r="AF689" s="137"/>
      <c r="AG689" s="137"/>
      <c r="AH689" s="137"/>
      <c r="AI689" s="137"/>
      <c r="AJ689" s="137"/>
    </row>
    <row r="690" spans="1:36" x14ac:dyDescent="0.25">
      <c r="A690" s="2"/>
      <c r="B690" s="2"/>
      <c r="C690" s="18"/>
      <c r="D690" s="2"/>
      <c r="E690" s="2"/>
      <c r="F690" s="80"/>
      <c r="G690" s="80"/>
      <c r="H690" s="80"/>
      <c r="I690" s="81"/>
      <c r="J690" s="80"/>
      <c r="K690" s="80"/>
      <c r="L690" s="2"/>
      <c r="M690" s="18"/>
      <c r="N690" s="2"/>
      <c r="O690" s="2"/>
      <c r="P690" s="2"/>
      <c r="Q690" s="2"/>
      <c r="R690" s="11"/>
      <c r="S690" s="11"/>
      <c r="W690" s="13"/>
      <c r="X690" s="8"/>
      <c r="Y690" s="20"/>
      <c r="Z690" s="20"/>
      <c r="AA690" s="2"/>
      <c r="AB690" s="2"/>
      <c r="AC690" s="2"/>
      <c r="AD690" s="2"/>
      <c r="AE690" s="6"/>
      <c r="AF690" s="137"/>
      <c r="AG690" s="137"/>
      <c r="AH690" s="137"/>
      <c r="AI690" s="137"/>
      <c r="AJ690" s="137"/>
    </row>
    <row r="691" spans="1:36" x14ac:dyDescent="0.25">
      <c r="A691" s="2"/>
      <c r="B691" s="2"/>
      <c r="C691" s="18"/>
      <c r="D691" s="2"/>
      <c r="E691" s="2"/>
      <c r="F691" s="80"/>
      <c r="G691" s="80"/>
      <c r="H691" s="80"/>
      <c r="I691" s="81"/>
      <c r="J691" s="80"/>
      <c r="K691" s="80"/>
      <c r="L691" s="2"/>
      <c r="M691" s="18"/>
      <c r="N691" s="2"/>
      <c r="O691" s="2"/>
      <c r="P691" s="2"/>
      <c r="Q691" s="2"/>
      <c r="R691" s="11"/>
      <c r="S691" s="11"/>
      <c r="W691" s="13"/>
      <c r="X691" s="8"/>
      <c r="Y691" s="20"/>
      <c r="Z691" s="20"/>
      <c r="AA691" s="2"/>
      <c r="AB691" s="2"/>
      <c r="AC691" s="2"/>
      <c r="AD691" s="2"/>
      <c r="AE691" s="6"/>
      <c r="AF691" s="137"/>
      <c r="AG691" s="137"/>
      <c r="AH691" s="137"/>
      <c r="AI691" s="137"/>
      <c r="AJ691" s="137"/>
    </row>
    <row r="692" spans="1:36" x14ac:dyDescent="0.25">
      <c r="A692" s="2"/>
      <c r="B692" s="2"/>
      <c r="C692" s="18"/>
      <c r="D692" s="2"/>
      <c r="E692" s="2"/>
      <c r="F692" s="80"/>
      <c r="G692" s="80"/>
      <c r="H692" s="80"/>
      <c r="I692" s="81"/>
      <c r="J692" s="80"/>
      <c r="K692" s="80"/>
      <c r="L692" s="2"/>
      <c r="M692" s="18"/>
      <c r="N692" s="2"/>
      <c r="O692" s="2"/>
      <c r="P692" s="2"/>
      <c r="Q692" s="2"/>
      <c r="R692" s="11"/>
      <c r="S692" s="11"/>
      <c r="W692" s="13"/>
      <c r="X692" s="8"/>
      <c r="Y692" s="20"/>
      <c r="Z692" s="20"/>
      <c r="AA692" s="2"/>
      <c r="AB692" s="2"/>
      <c r="AC692" s="2"/>
      <c r="AD692" s="2"/>
      <c r="AE692" s="6"/>
      <c r="AF692" s="137"/>
      <c r="AG692" s="137"/>
      <c r="AH692" s="137"/>
      <c r="AI692" s="137"/>
      <c r="AJ692" s="137"/>
    </row>
    <row r="693" spans="1:36" x14ac:dyDescent="0.25">
      <c r="A693" s="2"/>
      <c r="B693" s="2"/>
      <c r="C693" s="18"/>
      <c r="D693" s="2"/>
      <c r="E693" s="2"/>
      <c r="F693" s="80"/>
      <c r="G693" s="80"/>
      <c r="H693" s="80"/>
      <c r="I693" s="81"/>
      <c r="J693" s="80"/>
      <c r="K693" s="80"/>
      <c r="L693" s="2"/>
      <c r="M693" s="18"/>
      <c r="N693" s="2"/>
      <c r="O693" s="2"/>
      <c r="P693" s="2"/>
      <c r="Q693" s="2"/>
      <c r="R693" s="11"/>
      <c r="S693" s="11"/>
      <c r="W693" s="13"/>
      <c r="X693" s="8"/>
      <c r="Y693" s="20"/>
      <c r="Z693" s="20"/>
      <c r="AA693" s="2"/>
      <c r="AB693" s="2"/>
      <c r="AC693" s="2"/>
      <c r="AD693" s="2"/>
      <c r="AE693" s="6"/>
      <c r="AF693" s="137"/>
      <c r="AG693" s="137"/>
      <c r="AH693" s="137"/>
      <c r="AI693" s="137"/>
      <c r="AJ693" s="137"/>
    </row>
    <row r="694" spans="1:36" x14ac:dyDescent="0.25">
      <c r="A694" s="2"/>
      <c r="B694" s="2"/>
      <c r="C694" s="18"/>
      <c r="D694" s="2"/>
      <c r="E694" s="2"/>
      <c r="F694" s="80"/>
      <c r="G694" s="80"/>
      <c r="H694" s="80"/>
      <c r="I694" s="81"/>
      <c r="J694" s="80"/>
      <c r="K694" s="80"/>
      <c r="L694" s="2"/>
      <c r="M694" s="18"/>
      <c r="N694" s="2"/>
      <c r="O694" s="2"/>
      <c r="P694" s="2"/>
      <c r="Q694" s="2"/>
      <c r="R694" s="11"/>
      <c r="S694" s="11"/>
      <c r="W694" s="13"/>
      <c r="X694" s="8"/>
      <c r="Y694" s="20"/>
      <c r="Z694" s="20"/>
      <c r="AA694" s="2"/>
      <c r="AB694" s="2"/>
      <c r="AC694" s="2"/>
      <c r="AD694" s="2"/>
      <c r="AE694" s="6"/>
      <c r="AF694" s="137"/>
      <c r="AG694" s="137"/>
      <c r="AH694" s="137"/>
      <c r="AI694" s="137"/>
      <c r="AJ694" s="137"/>
    </row>
    <row r="695" spans="1:36" x14ac:dyDescent="0.25">
      <c r="A695" s="2"/>
      <c r="B695" s="2"/>
      <c r="C695" s="18"/>
      <c r="D695" s="2"/>
      <c r="E695" s="2"/>
      <c r="F695" s="80"/>
      <c r="G695" s="80"/>
      <c r="H695" s="80"/>
      <c r="I695" s="81"/>
      <c r="J695" s="80"/>
      <c r="K695" s="80"/>
      <c r="L695" s="2"/>
      <c r="M695" s="18"/>
      <c r="N695" s="2"/>
      <c r="O695" s="2"/>
      <c r="P695" s="2"/>
      <c r="Q695" s="2"/>
      <c r="R695" s="11"/>
      <c r="S695" s="11"/>
      <c r="W695" s="13"/>
      <c r="X695" s="8"/>
      <c r="Y695" s="20"/>
      <c r="Z695" s="20"/>
      <c r="AA695" s="2"/>
      <c r="AB695" s="2"/>
      <c r="AC695" s="2"/>
      <c r="AD695" s="2"/>
      <c r="AE695" s="6"/>
      <c r="AF695" s="137"/>
      <c r="AG695" s="137"/>
      <c r="AH695" s="137"/>
      <c r="AI695" s="137"/>
      <c r="AJ695" s="137"/>
    </row>
    <row r="696" spans="1:36" x14ac:dyDescent="0.25">
      <c r="A696" s="2"/>
      <c r="B696" s="2"/>
      <c r="C696" s="18"/>
      <c r="D696" s="2"/>
      <c r="E696" s="2"/>
      <c r="F696" s="80"/>
      <c r="G696" s="80"/>
      <c r="H696" s="80"/>
      <c r="I696" s="81"/>
      <c r="J696" s="80"/>
      <c r="K696" s="80"/>
      <c r="L696" s="2"/>
      <c r="M696" s="18"/>
      <c r="N696" s="2"/>
      <c r="O696" s="2"/>
      <c r="P696" s="2"/>
      <c r="Q696" s="2"/>
      <c r="R696" s="11"/>
      <c r="S696" s="11"/>
      <c r="W696" s="13"/>
      <c r="X696" s="8"/>
      <c r="Y696" s="20"/>
      <c r="Z696" s="20"/>
      <c r="AA696" s="2"/>
      <c r="AB696" s="2"/>
      <c r="AC696" s="2"/>
      <c r="AD696" s="2"/>
      <c r="AE696" s="6"/>
      <c r="AF696" s="137"/>
      <c r="AG696" s="137"/>
      <c r="AH696" s="137"/>
      <c r="AI696" s="137"/>
      <c r="AJ696" s="137"/>
    </row>
    <row r="697" spans="1:36" x14ac:dyDescent="0.25">
      <c r="A697" s="2"/>
      <c r="B697" s="2"/>
      <c r="C697" s="18"/>
      <c r="D697" s="2"/>
      <c r="E697" s="2"/>
      <c r="F697" s="80"/>
      <c r="G697" s="80"/>
      <c r="H697" s="80"/>
      <c r="I697" s="81"/>
      <c r="J697" s="80"/>
      <c r="K697" s="80"/>
      <c r="L697" s="2"/>
      <c r="M697" s="18"/>
      <c r="N697" s="2"/>
      <c r="O697" s="2"/>
      <c r="P697" s="2"/>
      <c r="Q697" s="2"/>
      <c r="R697" s="11"/>
      <c r="S697" s="11"/>
      <c r="W697" s="13"/>
      <c r="X697" s="8"/>
      <c r="Y697" s="20"/>
      <c r="Z697" s="20"/>
      <c r="AA697" s="2"/>
      <c r="AB697" s="2"/>
      <c r="AC697" s="2"/>
      <c r="AD697" s="2"/>
      <c r="AE697" s="6"/>
      <c r="AF697" s="137"/>
      <c r="AG697" s="137"/>
      <c r="AH697" s="137"/>
      <c r="AI697" s="137"/>
      <c r="AJ697" s="137"/>
    </row>
    <row r="698" spans="1:36" x14ac:dyDescent="0.25">
      <c r="A698" s="2"/>
      <c r="B698" s="2"/>
      <c r="C698" s="18"/>
      <c r="D698" s="2"/>
      <c r="E698" s="2"/>
      <c r="F698" s="80"/>
      <c r="G698" s="80"/>
      <c r="H698" s="80"/>
      <c r="I698" s="81"/>
      <c r="J698" s="80"/>
      <c r="K698" s="80"/>
      <c r="L698" s="2"/>
      <c r="M698" s="18"/>
      <c r="N698" s="2"/>
      <c r="O698" s="2"/>
      <c r="P698" s="2"/>
      <c r="Q698" s="2"/>
      <c r="R698" s="11"/>
      <c r="S698" s="11"/>
      <c r="W698" s="13"/>
      <c r="X698" s="8"/>
      <c r="Y698" s="20"/>
      <c r="Z698" s="20"/>
      <c r="AA698" s="2"/>
      <c r="AB698" s="2"/>
      <c r="AC698" s="2"/>
      <c r="AD698" s="2"/>
      <c r="AE698" s="6"/>
      <c r="AF698" s="137"/>
      <c r="AG698" s="137"/>
      <c r="AH698" s="137"/>
      <c r="AI698" s="137"/>
      <c r="AJ698" s="137"/>
    </row>
    <row r="699" spans="1:36" x14ac:dyDescent="0.25">
      <c r="A699" s="2"/>
      <c r="B699" s="2"/>
      <c r="C699" s="18"/>
      <c r="D699" s="2"/>
      <c r="E699" s="2"/>
      <c r="F699" s="80"/>
      <c r="G699" s="80"/>
      <c r="H699" s="80"/>
      <c r="I699" s="81"/>
      <c r="J699" s="80"/>
      <c r="K699" s="80"/>
      <c r="L699" s="2"/>
      <c r="M699" s="18"/>
      <c r="N699" s="2"/>
      <c r="O699" s="2"/>
      <c r="P699" s="2"/>
      <c r="Q699" s="2"/>
      <c r="R699" s="11"/>
      <c r="S699" s="11"/>
      <c r="W699" s="13"/>
      <c r="X699" s="8"/>
      <c r="Y699" s="20"/>
      <c r="Z699" s="20"/>
      <c r="AA699" s="2"/>
      <c r="AB699" s="2"/>
      <c r="AC699" s="2"/>
      <c r="AD699" s="2"/>
      <c r="AE699" s="6"/>
      <c r="AF699" s="137"/>
      <c r="AG699" s="137"/>
      <c r="AH699" s="137"/>
      <c r="AI699" s="137"/>
      <c r="AJ699" s="137"/>
    </row>
    <row r="700" spans="1:36" x14ac:dyDescent="0.25">
      <c r="A700" s="2"/>
      <c r="B700" s="2"/>
      <c r="C700" s="18"/>
      <c r="D700" s="2"/>
      <c r="E700" s="2"/>
      <c r="F700" s="80"/>
      <c r="G700" s="80"/>
      <c r="H700" s="80"/>
      <c r="I700" s="81"/>
      <c r="J700" s="80"/>
      <c r="K700" s="80"/>
      <c r="L700" s="2"/>
      <c r="M700" s="18"/>
      <c r="N700" s="2"/>
      <c r="O700" s="2"/>
      <c r="P700" s="2"/>
      <c r="Q700" s="2"/>
      <c r="R700" s="11"/>
      <c r="S700" s="11"/>
      <c r="W700" s="13"/>
      <c r="X700" s="8"/>
      <c r="Y700" s="20"/>
      <c r="Z700" s="20"/>
      <c r="AA700" s="2"/>
      <c r="AB700" s="2"/>
      <c r="AC700" s="2"/>
      <c r="AD700" s="2"/>
      <c r="AE700" s="6"/>
      <c r="AF700" s="137"/>
      <c r="AG700" s="137"/>
      <c r="AH700" s="137"/>
      <c r="AI700" s="137"/>
      <c r="AJ700" s="137"/>
    </row>
    <row r="701" spans="1:36" x14ac:dyDescent="0.25">
      <c r="A701" s="2"/>
      <c r="B701" s="2"/>
      <c r="C701" s="18"/>
      <c r="D701" s="2"/>
      <c r="E701" s="2"/>
      <c r="F701" s="80"/>
      <c r="G701" s="80"/>
      <c r="H701" s="80"/>
      <c r="I701" s="81"/>
      <c r="J701" s="80"/>
      <c r="K701" s="80"/>
      <c r="L701" s="2"/>
      <c r="M701" s="18"/>
      <c r="N701" s="2"/>
      <c r="O701" s="2"/>
      <c r="P701" s="2"/>
      <c r="Q701" s="2"/>
      <c r="R701" s="11"/>
      <c r="S701" s="11"/>
      <c r="W701" s="13"/>
      <c r="X701" s="8"/>
      <c r="Y701" s="20"/>
      <c r="Z701" s="20"/>
      <c r="AA701" s="2"/>
      <c r="AB701" s="2"/>
      <c r="AC701" s="2"/>
      <c r="AD701" s="2"/>
      <c r="AE701" s="6"/>
      <c r="AF701" s="137"/>
      <c r="AG701" s="137"/>
      <c r="AH701" s="137"/>
      <c r="AI701" s="137"/>
      <c r="AJ701" s="137"/>
    </row>
    <row r="702" spans="1:36" x14ac:dyDescent="0.25">
      <c r="A702" s="2"/>
      <c r="B702" s="2"/>
      <c r="C702" s="18"/>
      <c r="D702" s="2"/>
      <c r="E702" s="2"/>
      <c r="F702" s="80"/>
      <c r="G702" s="80"/>
      <c r="H702" s="80"/>
      <c r="I702" s="81"/>
      <c r="J702" s="80"/>
      <c r="K702" s="80"/>
      <c r="L702" s="2"/>
      <c r="M702" s="18"/>
      <c r="N702" s="2"/>
      <c r="O702" s="2"/>
      <c r="P702" s="2"/>
      <c r="Q702" s="2"/>
      <c r="R702" s="11"/>
      <c r="S702" s="11"/>
      <c r="W702" s="13"/>
      <c r="X702" s="8"/>
      <c r="Y702" s="20"/>
      <c r="Z702" s="20"/>
      <c r="AA702" s="2"/>
      <c r="AB702" s="2"/>
      <c r="AC702" s="2"/>
      <c r="AD702" s="2"/>
      <c r="AE702" s="6"/>
      <c r="AF702" s="137"/>
      <c r="AG702" s="137"/>
      <c r="AH702" s="137"/>
      <c r="AI702" s="137"/>
      <c r="AJ702" s="137"/>
    </row>
    <row r="703" spans="1:36" x14ac:dyDescent="0.25">
      <c r="A703" s="2"/>
      <c r="B703" s="2"/>
      <c r="C703" s="18"/>
      <c r="D703" s="2"/>
      <c r="E703" s="2"/>
      <c r="F703" s="80"/>
      <c r="G703" s="80"/>
      <c r="H703" s="80"/>
      <c r="I703" s="81"/>
      <c r="J703" s="80"/>
      <c r="K703" s="80"/>
      <c r="L703" s="2"/>
      <c r="M703" s="18"/>
      <c r="N703" s="2"/>
      <c r="O703" s="2"/>
      <c r="P703" s="2"/>
      <c r="Q703" s="2"/>
      <c r="R703" s="11"/>
      <c r="S703" s="11"/>
      <c r="W703" s="13"/>
      <c r="X703" s="8"/>
      <c r="Y703" s="20"/>
      <c r="Z703" s="20"/>
      <c r="AA703" s="2"/>
      <c r="AB703" s="2"/>
      <c r="AC703" s="2"/>
      <c r="AD703" s="2"/>
      <c r="AE703" s="6"/>
      <c r="AF703" s="137"/>
      <c r="AG703" s="137"/>
      <c r="AH703" s="137"/>
      <c r="AI703" s="137"/>
      <c r="AJ703" s="137"/>
    </row>
    <row r="704" spans="1:36" x14ac:dyDescent="0.25">
      <c r="A704" s="2"/>
      <c r="B704" s="2"/>
      <c r="C704" s="18"/>
      <c r="D704" s="2"/>
      <c r="E704" s="2"/>
      <c r="F704" s="80"/>
      <c r="G704" s="80"/>
      <c r="H704" s="80"/>
      <c r="I704" s="81"/>
      <c r="J704" s="80"/>
      <c r="K704" s="80"/>
      <c r="L704" s="2"/>
      <c r="M704" s="18"/>
      <c r="N704" s="2"/>
      <c r="O704" s="2"/>
      <c r="P704" s="2"/>
      <c r="Q704" s="2"/>
      <c r="R704" s="11"/>
      <c r="S704" s="11"/>
      <c r="W704" s="13"/>
      <c r="X704" s="8"/>
      <c r="Y704" s="20"/>
      <c r="Z704" s="20"/>
      <c r="AA704" s="2"/>
      <c r="AB704" s="2"/>
      <c r="AC704" s="2"/>
      <c r="AD704" s="2"/>
      <c r="AE704" s="6"/>
      <c r="AF704" s="137"/>
      <c r="AG704" s="137"/>
      <c r="AH704" s="137"/>
      <c r="AI704" s="137"/>
      <c r="AJ704" s="137"/>
    </row>
    <row r="705" spans="1:36" x14ac:dyDescent="0.25">
      <c r="A705" s="2"/>
      <c r="B705" s="2"/>
      <c r="C705" s="18"/>
      <c r="D705" s="2"/>
      <c r="E705" s="2"/>
      <c r="F705" s="80"/>
      <c r="G705" s="80"/>
      <c r="H705" s="80"/>
      <c r="I705" s="81"/>
      <c r="J705" s="80"/>
      <c r="K705" s="80"/>
      <c r="L705" s="2"/>
      <c r="M705" s="18"/>
      <c r="N705" s="2"/>
      <c r="O705" s="2"/>
      <c r="P705" s="2"/>
      <c r="Q705" s="2"/>
      <c r="R705" s="11"/>
      <c r="S705" s="11"/>
      <c r="W705" s="13"/>
      <c r="X705" s="8"/>
      <c r="Y705" s="20"/>
      <c r="Z705" s="20"/>
      <c r="AA705" s="2"/>
      <c r="AB705" s="2"/>
      <c r="AC705" s="2"/>
      <c r="AD705" s="2"/>
      <c r="AE705" s="6"/>
      <c r="AF705" s="137"/>
      <c r="AG705" s="137"/>
      <c r="AH705" s="137"/>
      <c r="AI705" s="137"/>
      <c r="AJ705" s="137"/>
    </row>
    <row r="706" spans="1:36" x14ac:dyDescent="0.25">
      <c r="A706" s="2"/>
      <c r="B706" s="2"/>
      <c r="C706" s="18"/>
      <c r="D706" s="2"/>
      <c r="E706" s="2"/>
      <c r="F706" s="80"/>
      <c r="G706" s="80"/>
      <c r="H706" s="80"/>
      <c r="I706" s="81"/>
      <c r="J706" s="80"/>
      <c r="K706" s="80"/>
      <c r="L706" s="2"/>
      <c r="M706" s="18"/>
      <c r="N706" s="2"/>
      <c r="O706" s="2"/>
      <c r="P706" s="2"/>
      <c r="Q706" s="2"/>
      <c r="R706" s="11"/>
      <c r="S706" s="11"/>
      <c r="W706" s="13"/>
      <c r="X706" s="8"/>
      <c r="Y706" s="20"/>
      <c r="Z706" s="20"/>
      <c r="AA706" s="2"/>
      <c r="AB706" s="2"/>
      <c r="AC706" s="2"/>
      <c r="AD706" s="2"/>
      <c r="AE706" s="6"/>
      <c r="AF706" s="137"/>
      <c r="AG706" s="137"/>
      <c r="AH706" s="137"/>
      <c r="AI706" s="137"/>
      <c r="AJ706" s="137"/>
    </row>
    <row r="707" spans="1:36" x14ac:dyDescent="0.25">
      <c r="A707" s="2"/>
      <c r="B707" s="2"/>
      <c r="C707" s="18"/>
      <c r="D707" s="2"/>
      <c r="E707" s="2"/>
      <c r="F707" s="80"/>
      <c r="G707" s="80"/>
      <c r="H707" s="80"/>
      <c r="I707" s="81"/>
      <c r="J707" s="80"/>
      <c r="K707" s="80"/>
      <c r="L707" s="2"/>
      <c r="M707" s="18"/>
      <c r="N707" s="2"/>
      <c r="O707" s="2"/>
      <c r="P707" s="2"/>
      <c r="Q707" s="2"/>
      <c r="R707" s="11"/>
      <c r="S707" s="11"/>
      <c r="W707" s="13"/>
      <c r="X707" s="8"/>
      <c r="Y707" s="20"/>
      <c r="Z707" s="20"/>
      <c r="AA707" s="2"/>
      <c r="AB707" s="2"/>
      <c r="AC707" s="2"/>
      <c r="AD707" s="2"/>
      <c r="AE707" s="6"/>
      <c r="AF707" s="137"/>
      <c r="AG707" s="137"/>
      <c r="AH707" s="137"/>
      <c r="AI707" s="137"/>
      <c r="AJ707" s="137"/>
    </row>
    <row r="708" spans="1:36" x14ac:dyDescent="0.25">
      <c r="A708" s="2"/>
      <c r="B708" s="2"/>
      <c r="C708" s="18"/>
      <c r="D708" s="2"/>
      <c r="E708" s="2"/>
      <c r="F708" s="80"/>
      <c r="G708" s="80"/>
      <c r="H708" s="80"/>
      <c r="I708" s="81"/>
      <c r="J708" s="80"/>
      <c r="K708" s="80"/>
      <c r="L708" s="2"/>
      <c r="M708" s="18"/>
      <c r="N708" s="2"/>
      <c r="O708" s="2"/>
      <c r="P708" s="2"/>
      <c r="Q708" s="2"/>
      <c r="R708" s="11"/>
      <c r="S708" s="11"/>
      <c r="W708" s="13"/>
      <c r="X708" s="8"/>
      <c r="Y708" s="20"/>
      <c r="Z708" s="20"/>
      <c r="AA708" s="2"/>
      <c r="AB708" s="2"/>
      <c r="AC708" s="2"/>
      <c r="AD708" s="2"/>
      <c r="AE708" s="6"/>
      <c r="AF708" s="137"/>
      <c r="AG708" s="137"/>
      <c r="AH708" s="137"/>
      <c r="AI708" s="137"/>
      <c r="AJ708" s="137"/>
    </row>
    <row r="709" spans="1:36" x14ac:dyDescent="0.25">
      <c r="A709" s="2"/>
      <c r="B709" s="2"/>
      <c r="C709" s="18"/>
      <c r="D709" s="2"/>
      <c r="E709" s="2"/>
      <c r="F709" s="80"/>
      <c r="G709" s="80"/>
      <c r="H709" s="80"/>
      <c r="I709" s="81"/>
      <c r="J709" s="80"/>
      <c r="K709" s="80"/>
      <c r="L709" s="2"/>
      <c r="M709" s="18"/>
      <c r="N709" s="2"/>
      <c r="O709" s="2"/>
      <c r="P709" s="2"/>
      <c r="Q709" s="2"/>
      <c r="R709" s="11"/>
      <c r="S709" s="11"/>
      <c r="W709" s="13"/>
      <c r="X709" s="8"/>
      <c r="Y709" s="20"/>
      <c r="Z709" s="20"/>
      <c r="AA709" s="2"/>
      <c r="AB709" s="2"/>
      <c r="AC709" s="2"/>
      <c r="AD709" s="2"/>
      <c r="AE709" s="6"/>
      <c r="AF709" s="137"/>
      <c r="AG709" s="137"/>
      <c r="AH709" s="137"/>
      <c r="AI709" s="137"/>
      <c r="AJ709" s="137"/>
    </row>
    <row r="710" spans="1:36" x14ac:dyDescent="0.25">
      <c r="A710" s="2"/>
      <c r="B710" s="2"/>
      <c r="C710" s="18"/>
      <c r="D710" s="2"/>
      <c r="E710" s="2"/>
      <c r="F710" s="80"/>
      <c r="G710" s="80"/>
      <c r="H710" s="80"/>
      <c r="I710" s="81"/>
      <c r="J710" s="80"/>
      <c r="K710" s="80"/>
      <c r="L710" s="2"/>
      <c r="M710" s="18"/>
      <c r="N710" s="2"/>
      <c r="O710" s="2"/>
      <c r="P710" s="2"/>
      <c r="Q710" s="2"/>
      <c r="R710" s="11"/>
      <c r="S710" s="11"/>
      <c r="W710" s="13"/>
      <c r="X710" s="8"/>
      <c r="Y710" s="20"/>
      <c r="Z710" s="20"/>
      <c r="AA710" s="2"/>
      <c r="AB710" s="2"/>
      <c r="AC710" s="2"/>
      <c r="AD710" s="2"/>
      <c r="AE710" s="6"/>
      <c r="AF710" s="137"/>
      <c r="AG710" s="137"/>
      <c r="AH710" s="137"/>
      <c r="AI710" s="137"/>
      <c r="AJ710" s="137"/>
    </row>
    <row r="711" spans="1:36" x14ac:dyDescent="0.25">
      <c r="A711" s="2"/>
      <c r="B711" s="2"/>
      <c r="C711" s="18"/>
      <c r="D711" s="2"/>
      <c r="E711" s="2"/>
      <c r="F711" s="80"/>
      <c r="G711" s="80"/>
      <c r="H711" s="80"/>
      <c r="I711" s="81"/>
      <c r="J711" s="80"/>
      <c r="K711" s="80"/>
      <c r="L711" s="2"/>
      <c r="M711" s="18"/>
      <c r="N711" s="2"/>
      <c r="O711" s="2"/>
      <c r="P711" s="2"/>
      <c r="Q711" s="2"/>
      <c r="R711" s="11"/>
      <c r="S711" s="11"/>
      <c r="W711" s="13"/>
      <c r="X711" s="8"/>
      <c r="Y711" s="20"/>
      <c r="Z711" s="20"/>
      <c r="AA711" s="2"/>
      <c r="AB711" s="2"/>
      <c r="AC711" s="2"/>
      <c r="AD711" s="2"/>
      <c r="AE711" s="6"/>
      <c r="AF711" s="137"/>
      <c r="AG711" s="137"/>
      <c r="AH711" s="137"/>
      <c r="AI711" s="137"/>
      <c r="AJ711" s="137"/>
    </row>
    <row r="712" spans="1:36" x14ac:dyDescent="0.25">
      <c r="A712" s="2"/>
      <c r="B712" s="2"/>
      <c r="C712" s="18"/>
      <c r="D712" s="2"/>
      <c r="E712" s="2"/>
      <c r="F712" s="80"/>
      <c r="G712" s="80"/>
      <c r="H712" s="80"/>
      <c r="I712" s="81"/>
      <c r="J712" s="80"/>
      <c r="K712" s="80"/>
      <c r="L712" s="2"/>
      <c r="M712" s="18"/>
      <c r="N712" s="2"/>
      <c r="O712" s="2"/>
      <c r="P712" s="2"/>
      <c r="Q712" s="2"/>
      <c r="R712" s="11"/>
      <c r="S712" s="11"/>
      <c r="W712" s="13"/>
      <c r="X712" s="8"/>
      <c r="Y712" s="20"/>
      <c r="Z712" s="20"/>
      <c r="AA712" s="2"/>
      <c r="AB712" s="2"/>
      <c r="AC712" s="2"/>
      <c r="AD712" s="2"/>
      <c r="AE712" s="6"/>
      <c r="AF712" s="137"/>
      <c r="AG712" s="137"/>
      <c r="AH712" s="137"/>
      <c r="AI712" s="137"/>
      <c r="AJ712" s="137"/>
    </row>
    <row r="713" spans="1:36" x14ac:dyDescent="0.25">
      <c r="A713" s="2"/>
      <c r="B713" s="2"/>
      <c r="C713" s="18"/>
      <c r="D713" s="2"/>
      <c r="E713" s="2"/>
      <c r="F713" s="80"/>
      <c r="G713" s="80"/>
      <c r="H713" s="80"/>
      <c r="I713" s="81"/>
      <c r="J713" s="80"/>
      <c r="K713" s="80"/>
      <c r="L713" s="2"/>
      <c r="M713" s="18"/>
      <c r="N713" s="2"/>
      <c r="O713" s="2"/>
      <c r="P713" s="2"/>
      <c r="Q713" s="2"/>
      <c r="R713" s="11"/>
      <c r="S713" s="11"/>
      <c r="W713" s="13"/>
      <c r="X713" s="8"/>
      <c r="Y713" s="20"/>
      <c r="Z713" s="20"/>
      <c r="AA713" s="2"/>
      <c r="AB713" s="2"/>
      <c r="AC713" s="2"/>
      <c r="AD713" s="2"/>
      <c r="AE713" s="6"/>
      <c r="AF713" s="137"/>
      <c r="AG713" s="137"/>
      <c r="AH713" s="137"/>
      <c r="AI713" s="137"/>
      <c r="AJ713" s="137"/>
    </row>
    <row r="714" spans="1:36" x14ac:dyDescent="0.25">
      <c r="A714" s="2"/>
      <c r="B714" s="2"/>
      <c r="C714" s="18"/>
      <c r="D714" s="2"/>
      <c r="E714" s="2"/>
      <c r="F714" s="80"/>
      <c r="G714" s="80"/>
      <c r="H714" s="80"/>
      <c r="I714" s="81"/>
      <c r="J714" s="80"/>
      <c r="K714" s="80"/>
      <c r="L714" s="2"/>
      <c r="M714" s="18"/>
      <c r="N714" s="2"/>
      <c r="O714" s="2"/>
      <c r="P714" s="2"/>
      <c r="Q714" s="2"/>
      <c r="R714" s="11"/>
      <c r="S714" s="11"/>
      <c r="W714" s="13"/>
      <c r="X714" s="8"/>
      <c r="Y714" s="20"/>
      <c r="Z714" s="20"/>
      <c r="AA714" s="2"/>
      <c r="AB714" s="2"/>
      <c r="AC714" s="2"/>
      <c r="AD714" s="2"/>
      <c r="AE714" s="6"/>
      <c r="AF714" s="137"/>
      <c r="AG714" s="137"/>
      <c r="AH714" s="137"/>
      <c r="AI714" s="137"/>
      <c r="AJ714" s="137"/>
    </row>
    <row r="715" spans="1:36" x14ac:dyDescent="0.25">
      <c r="A715" s="2"/>
      <c r="B715" s="2"/>
      <c r="C715" s="18"/>
      <c r="D715" s="2"/>
      <c r="E715" s="2"/>
      <c r="F715" s="80"/>
      <c r="G715" s="80"/>
      <c r="H715" s="80"/>
      <c r="I715" s="81"/>
      <c r="J715" s="80"/>
      <c r="K715" s="80"/>
      <c r="L715" s="2"/>
      <c r="M715" s="18"/>
      <c r="N715" s="2"/>
      <c r="O715" s="2"/>
      <c r="P715" s="2"/>
      <c r="Q715" s="2"/>
      <c r="R715" s="11"/>
      <c r="S715" s="11"/>
      <c r="W715" s="13"/>
      <c r="X715" s="8"/>
      <c r="Y715" s="20"/>
      <c r="Z715" s="20"/>
      <c r="AA715" s="2"/>
      <c r="AB715" s="2"/>
      <c r="AC715" s="2"/>
      <c r="AD715" s="2"/>
      <c r="AE715" s="6"/>
      <c r="AF715" s="137"/>
      <c r="AG715" s="137"/>
      <c r="AH715" s="137"/>
      <c r="AI715" s="137"/>
      <c r="AJ715" s="137"/>
    </row>
    <row r="716" spans="1:36" x14ac:dyDescent="0.25">
      <c r="A716" s="2"/>
      <c r="B716" s="2"/>
      <c r="C716" s="18"/>
      <c r="D716" s="2"/>
      <c r="E716" s="2"/>
      <c r="F716" s="80"/>
      <c r="G716" s="80"/>
      <c r="H716" s="80"/>
      <c r="I716" s="81"/>
      <c r="J716" s="80"/>
      <c r="K716" s="80"/>
      <c r="L716" s="2"/>
      <c r="M716" s="18"/>
      <c r="N716" s="2"/>
      <c r="O716" s="2"/>
      <c r="P716" s="2"/>
      <c r="Q716" s="2"/>
      <c r="R716" s="11"/>
      <c r="S716" s="11"/>
      <c r="W716" s="13"/>
      <c r="X716" s="8"/>
      <c r="Y716" s="20"/>
      <c r="Z716" s="20"/>
      <c r="AA716" s="2"/>
      <c r="AB716" s="2"/>
      <c r="AC716" s="2"/>
      <c r="AD716" s="2"/>
      <c r="AE716" s="6"/>
      <c r="AF716" s="137"/>
      <c r="AG716" s="137"/>
      <c r="AH716" s="137"/>
      <c r="AI716" s="137"/>
      <c r="AJ716" s="137"/>
    </row>
    <row r="717" spans="1:36" x14ac:dyDescent="0.25">
      <c r="A717" s="2"/>
      <c r="B717" s="2"/>
      <c r="C717" s="18"/>
      <c r="D717" s="2"/>
      <c r="E717" s="2"/>
      <c r="F717" s="80"/>
      <c r="G717" s="80"/>
      <c r="H717" s="80"/>
      <c r="I717" s="81"/>
      <c r="J717" s="80"/>
      <c r="K717" s="80"/>
      <c r="L717" s="2"/>
      <c r="M717" s="18"/>
      <c r="N717" s="2"/>
      <c r="O717" s="2"/>
      <c r="P717" s="2"/>
      <c r="Q717" s="2"/>
      <c r="R717" s="11"/>
      <c r="S717" s="11"/>
      <c r="W717" s="13"/>
      <c r="X717" s="8"/>
      <c r="Y717" s="20"/>
      <c r="Z717" s="20"/>
      <c r="AA717" s="2"/>
      <c r="AB717" s="2"/>
      <c r="AC717" s="2"/>
      <c r="AD717" s="2"/>
      <c r="AE717" s="6"/>
      <c r="AF717" s="137"/>
      <c r="AG717" s="137"/>
      <c r="AH717" s="137"/>
      <c r="AI717" s="137"/>
      <c r="AJ717" s="137"/>
    </row>
    <row r="718" spans="1:36" x14ac:dyDescent="0.25">
      <c r="A718" s="2"/>
      <c r="B718" s="2"/>
      <c r="C718" s="18"/>
      <c r="D718" s="2"/>
      <c r="E718" s="2"/>
      <c r="F718" s="80"/>
      <c r="G718" s="80"/>
      <c r="H718" s="80"/>
      <c r="I718" s="81"/>
      <c r="J718" s="80"/>
      <c r="K718" s="80"/>
      <c r="L718" s="2"/>
      <c r="M718" s="18"/>
      <c r="N718" s="2"/>
      <c r="O718" s="2"/>
      <c r="P718" s="2"/>
      <c r="Q718" s="2"/>
      <c r="R718" s="11"/>
      <c r="S718" s="11"/>
      <c r="W718" s="13"/>
      <c r="X718" s="8"/>
      <c r="Y718" s="20"/>
      <c r="Z718" s="20"/>
      <c r="AA718" s="2"/>
      <c r="AB718" s="2"/>
      <c r="AC718" s="2"/>
      <c r="AD718" s="2"/>
      <c r="AE718" s="6"/>
      <c r="AF718" s="137"/>
      <c r="AG718" s="137"/>
      <c r="AH718" s="137"/>
      <c r="AI718" s="137"/>
      <c r="AJ718" s="137"/>
    </row>
    <row r="719" spans="1:36" x14ac:dyDescent="0.25">
      <c r="A719" s="2"/>
      <c r="B719" s="2"/>
      <c r="C719" s="18"/>
      <c r="D719" s="2"/>
      <c r="E719" s="2"/>
      <c r="F719" s="80"/>
      <c r="G719" s="80"/>
      <c r="H719" s="80"/>
      <c r="I719" s="81"/>
      <c r="J719" s="80"/>
      <c r="K719" s="80"/>
      <c r="L719" s="2"/>
      <c r="M719" s="18"/>
      <c r="N719" s="2"/>
      <c r="O719" s="2"/>
      <c r="P719" s="2"/>
      <c r="Q719" s="2"/>
      <c r="R719" s="11"/>
      <c r="S719" s="11"/>
      <c r="W719" s="13"/>
      <c r="X719" s="8"/>
      <c r="Y719" s="20"/>
      <c r="Z719" s="20"/>
      <c r="AA719" s="2"/>
      <c r="AB719" s="2"/>
      <c r="AC719" s="2"/>
      <c r="AD719" s="2"/>
      <c r="AE719" s="6"/>
      <c r="AF719" s="137"/>
      <c r="AG719" s="137"/>
      <c r="AH719" s="137"/>
      <c r="AI719" s="137"/>
      <c r="AJ719" s="137"/>
    </row>
    <row r="720" spans="1:36" x14ac:dyDescent="0.25">
      <c r="A720" s="2"/>
      <c r="B720" s="2"/>
      <c r="C720" s="18"/>
      <c r="D720" s="2"/>
      <c r="E720" s="2"/>
      <c r="F720" s="80"/>
      <c r="G720" s="80"/>
      <c r="H720" s="80"/>
      <c r="I720" s="81"/>
      <c r="J720" s="80"/>
      <c r="K720" s="80"/>
      <c r="L720" s="2"/>
      <c r="M720" s="18"/>
      <c r="N720" s="2"/>
      <c r="O720" s="2"/>
      <c r="P720" s="2"/>
      <c r="Q720" s="2"/>
      <c r="R720" s="11"/>
      <c r="S720" s="11"/>
      <c r="W720" s="13"/>
      <c r="X720" s="8"/>
      <c r="Y720" s="20"/>
      <c r="Z720" s="20"/>
      <c r="AA720" s="2"/>
      <c r="AB720" s="2"/>
      <c r="AC720" s="2"/>
      <c r="AD720" s="2"/>
      <c r="AE720" s="6"/>
      <c r="AF720" s="137"/>
      <c r="AG720" s="137"/>
      <c r="AH720" s="137"/>
      <c r="AI720" s="137"/>
      <c r="AJ720" s="137"/>
    </row>
    <row r="721" spans="1:36" x14ac:dyDescent="0.25">
      <c r="A721" s="2"/>
      <c r="B721" s="2"/>
      <c r="C721" s="18"/>
      <c r="D721" s="2"/>
      <c r="E721" s="2"/>
      <c r="F721" s="80"/>
      <c r="G721" s="80"/>
      <c r="H721" s="80"/>
      <c r="I721" s="81"/>
      <c r="J721" s="80"/>
      <c r="K721" s="80"/>
      <c r="L721" s="2"/>
      <c r="M721" s="18"/>
      <c r="N721" s="2"/>
      <c r="O721" s="2"/>
      <c r="P721" s="2"/>
      <c r="Q721" s="2"/>
      <c r="R721" s="11"/>
      <c r="S721" s="11"/>
      <c r="W721" s="13"/>
      <c r="X721" s="8"/>
      <c r="Y721" s="20"/>
      <c r="Z721" s="20"/>
      <c r="AA721" s="2"/>
      <c r="AB721" s="2"/>
      <c r="AC721" s="2"/>
      <c r="AD721" s="2"/>
      <c r="AE721" s="6"/>
      <c r="AF721" s="137"/>
      <c r="AG721" s="137"/>
      <c r="AH721" s="137"/>
      <c r="AI721" s="137"/>
      <c r="AJ721" s="137"/>
    </row>
    <row r="722" spans="1:36" x14ac:dyDescent="0.25">
      <c r="A722" s="2"/>
      <c r="B722" s="2"/>
      <c r="C722" s="18"/>
      <c r="D722" s="2"/>
      <c r="E722" s="2"/>
      <c r="F722" s="80"/>
      <c r="G722" s="80"/>
      <c r="H722" s="80"/>
      <c r="I722" s="81"/>
      <c r="J722" s="80"/>
      <c r="K722" s="80"/>
      <c r="L722" s="2"/>
      <c r="M722" s="18"/>
      <c r="N722" s="2"/>
      <c r="O722" s="2"/>
      <c r="P722" s="2"/>
      <c r="Q722" s="2"/>
      <c r="R722" s="11"/>
      <c r="S722" s="11"/>
      <c r="W722" s="13"/>
      <c r="X722" s="8"/>
      <c r="Y722" s="20"/>
      <c r="Z722" s="20"/>
      <c r="AA722" s="2"/>
      <c r="AB722" s="2"/>
      <c r="AC722" s="2"/>
      <c r="AD722" s="2"/>
      <c r="AE722" s="6"/>
      <c r="AF722" s="137"/>
      <c r="AG722" s="137"/>
      <c r="AH722" s="137"/>
      <c r="AI722" s="137"/>
      <c r="AJ722" s="137"/>
    </row>
    <row r="723" spans="1:36" x14ac:dyDescent="0.25">
      <c r="A723" s="2"/>
      <c r="B723" s="2"/>
      <c r="C723" s="18"/>
      <c r="D723" s="2"/>
      <c r="E723" s="2"/>
      <c r="F723" s="80"/>
      <c r="G723" s="80"/>
      <c r="H723" s="80"/>
      <c r="I723" s="81"/>
      <c r="J723" s="80"/>
      <c r="K723" s="80"/>
      <c r="L723" s="2"/>
      <c r="M723" s="18"/>
      <c r="N723" s="2"/>
      <c r="O723" s="2"/>
      <c r="P723" s="2"/>
      <c r="Q723" s="2"/>
      <c r="R723" s="11"/>
      <c r="S723" s="11"/>
      <c r="W723" s="13"/>
      <c r="X723" s="8"/>
      <c r="Y723" s="20"/>
      <c r="Z723" s="20"/>
      <c r="AA723" s="2"/>
      <c r="AB723" s="2"/>
      <c r="AC723" s="2"/>
      <c r="AD723" s="2"/>
      <c r="AE723" s="6"/>
      <c r="AF723" s="137"/>
      <c r="AG723" s="137"/>
      <c r="AH723" s="137"/>
      <c r="AI723" s="137"/>
      <c r="AJ723" s="137"/>
    </row>
    <row r="724" spans="1:36" x14ac:dyDescent="0.25">
      <c r="A724" s="2"/>
      <c r="B724" s="2"/>
      <c r="C724" s="18"/>
      <c r="D724" s="2"/>
      <c r="E724" s="2"/>
      <c r="F724" s="80"/>
      <c r="G724" s="80"/>
      <c r="H724" s="80"/>
      <c r="I724" s="81"/>
      <c r="J724" s="80"/>
      <c r="K724" s="80"/>
      <c r="L724" s="2"/>
      <c r="M724" s="18"/>
      <c r="N724" s="2"/>
      <c r="O724" s="2"/>
      <c r="P724" s="2"/>
      <c r="Q724" s="2"/>
      <c r="R724" s="11"/>
      <c r="S724" s="11"/>
      <c r="W724" s="13"/>
      <c r="X724" s="8"/>
      <c r="Y724" s="20"/>
      <c r="Z724" s="20"/>
      <c r="AA724" s="2"/>
      <c r="AB724" s="2"/>
      <c r="AC724" s="2"/>
      <c r="AD724" s="2"/>
      <c r="AE724" s="6"/>
      <c r="AF724" s="137"/>
      <c r="AG724" s="137"/>
      <c r="AH724" s="137"/>
      <c r="AI724" s="137"/>
      <c r="AJ724" s="137"/>
    </row>
    <row r="725" spans="1:36" x14ac:dyDescent="0.25">
      <c r="A725" s="2"/>
      <c r="B725" s="2"/>
      <c r="C725" s="18"/>
      <c r="D725" s="2"/>
      <c r="E725" s="2"/>
      <c r="F725" s="80"/>
      <c r="G725" s="80"/>
      <c r="H725" s="80"/>
      <c r="I725" s="81"/>
      <c r="J725" s="80"/>
      <c r="K725" s="80"/>
      <c r="L725" s="2"/>
      <c r="M725" s="18"/>
      <c r="N725" s="2"/>
      <c r="O725" s="2"/>
      <c r="P725" s="2"/>
      <c r="Q725" s="2"/>
      <c r="R725" s="11"/>
      <c r="S725" s="11"/>
      <c r="W725" s="13"/>
      <c r="X725" s="8"/>
      <c r="Y725" s="20"/>
      <c r="Z725" s="20"/>
      <c r="AA725" s="2"/>
      <c r="AB725" s="2"/>
      <c r="AC725" s="2"/>
      <c r="AD725" s="2"/>
      <c r="AE725" s="6"/>
      <c r="AF725" s="137"/>
      <c r="AG725" s="137"/>
      <c r="AH725" s="137"/>
      <c r="AI725" s="137"/>
      <c r="AJ725" s="137"/>
    </row>
    <row r="726" spans="1:36" x14ac:dyDescent="0.25">
      <c r="A726" s="2"/>
      <c r="B726" s="2"/>
      <c r="C726" s="18"/>
      <c r="D726" s="2"/>
      <c r="E726" s="2"/>
      <c r="F726" s="80"/>
      <c r="G726" s="80"/>
      <c r="H726" s="80"/>
      <c r="I726" s="81"/>
      <c r="J726" s="80"/>
      <c r="K726" s="80"/>
      <c r="L726" s="2"/>
      <c r="M726" s="18"/>
      <c r="N726" s="2"/>
      <c r="O726" s="2"/>
      <c r="P726" s="2"/>
      <c r="Q726" s="2"/>
      <c r="R726" s="11"/>
      <c r="S726" s="11"/>
      <c r="W726" s="13"/>
      <c r="X726" s="8"/>
      <c r="Y726" s="20"/>
      <c r="Z726" s="20"/>
      <c r="AA726" s="2"/>
      <c r="AB726" s="2"/>
      <c r="AC726" s="2"/>
      <c r="AD726" s="2"/>
      <c r="AE726" s="6"/>
      <c r="AF726" s="137"/>
      <c r="AG726" s="137"/>
      <c r="AH726" s="137"/>
      <c r="AI726" s="137"/>
      <c r="AJ726" s="137"/>
    </row>
    <row r="727" spans="1:36" x14ac:dyDescent="0.25">
      <c r="A727" s="2"/>
      <c r="B727" s="2"/>
      <c r="C727" s="18"/>
      <c r="D727" s="2"/>
      <c r="E727" s="2"/>
      <c r="F727" s="80"/>
      <c r="G727" s="80"/>
      <c r="H727" s="80"/>
      <c r="I727" s="81"/>
      <c r="J727" s="80"/>
      <c r="K727" s="80"/>
      <c r="L727" s="2"/>
      <c r="M727" s="18"/>
      <c r="N727" s="2"/>
      <c r="O727" s="2"/>
      <c r="P727" s="2"/>
      <c r="Q727" s="2"/>
      <c r="R727" s="11"/>
      <c r="S727" s="11"/>
      <c r="W727" s="13"/>
      <c r="X727" s="8"/>
      <c r="Y727" s="20"/>
      <c r="Z727" s="20"/>
      <c r="AA727" s="2"/>
      <c r="AB727" s="2"/>
      <c r="AC727" s="2"/>
      <c r="AD727" s="2"/>
      <c r="AE727" s="6"/>
      <c r="AF727" s="137"/>
      <c r="AG727" s="137"/>
      <c r="AH727" s="137"/>
      <c r="AI727" s="137"/>
      <c r="AJ727" s="137"/>
    </row>
    <row r="728" spans="1:36" x14ac:dyDescent="0.25">
      <c r="A728" s="2"/>
      <c r="B728" s="2"/>
      <c r="C728" s="18"/>
      <c r="D728" s="2"/>
      <c r="E728" s="2"/>
      <c r="F728" s="80"/>
      <c r="G728" s="80"/>
      <c r="H728" s="80"/>
      <c r="I728" s="81"/>
      <c r="J728" s="80"/>
      <c r="K728" s="80"/>
      <c r="L728" s="2"/>
      <c r="M728" s="18"/>
      <c r="N728" s="2"/>
      <c r="O728" s="2"/>
      <c r="P728" s="2"/>
      <c r="Q728" s="2"/>
      <c r="R728" s="11"/>
      <c r="S728" s="11"/>
      <c r="W728" s="13"/>
      <c r="X728" s="8"/>
      <c r="Y728" s="20"/>
      <c r="Z728" s="20"/>
      <c r="AA728" s="2"/>
      <c r="AB728" s="2"/>
      <c r="AC728" s="2"/>
      <c r="AD728" s="2"/>
      <c r="AE728" s="6"/>
      <c r="AF728" s="137"/>
      <c r="AG728" s="137"/>
      <c r="AH728" s="137"/>
      <c r="AI728" s="137"/>
      <c r="AJ728" s="137"/>
    </row>
    <row r="729" spans="1:36" x14ac:dyDescent="0.25">
      <c r="A729" s="2"/>
      <c r="B729" s="2"/>
      <c r="C729" s="18"/>
      <c r="D729" s="2"/>
      <c r="E729" s="2"/>
      <c r="F729" s="80"/>
      <c r="G729" s="80"/>
      <c r="H729" s="80"/>
      <c r="I729" s="81"/>
      <c r="J729" s="80"/>
      <c r="K729" s="80"/>
      <c r="L729" s="2"/>
      <c r="M729" s="18"/>
      <c r="N729" s="2"/>
      <c r="O729" s="2"/>
      <c r="P729" s="2"/>
      <c r="Q729" s="2"/>
      <c r="R729" s="11"/>
      <c r="S729" s="11"/>
      <c r="W729" s="13"/>
      <c r="X729" s="8"/>
      <c r="Y729" s="20"/>
      <c r="Z729" s="20"/>
      <c r="AA729" s="2"/>
      <c r="AB729" s="2"/>
      <c r="AC729" s="2"/>
      <c r="AD729" s="2"/>
      <c r="AE729" s="6"/>
      <c r="AF729" s="137"/>
      <c r="AG729" s="137"/>
      <c r="AH729" s="137"/>
      <c r="AI729" s="137"/>
      <c r="AJ729" s="137"/>
    </row>
    <row r="730" spans="1:36" x14ac:dyDescent="0.25">
      <c r="A730" s="2"/>
      <c r="B730" s="2"/>
      <c r="C730" s="18"/>
      <c r="D730" s="2"/>
      <c r="E730" s="2"/>
      <c r="F730" s="80"/>
      <c r="G730" s="80"/>
      <c r="H730" s="80"/>
      <c r="I730" s="81"/>
      <c r="J730" s="80"/>
      <c r="K730" s="80"/>
      <c r="L730" s="2"/>
      <c r="M730" s="18"/>
      <c r="N730" s="2"/>
      <c r="O730" s="2"/>
      <c r="P730" s="2"/>
      <c r="Q730" s="2"/>
      <c r="R730" s="11"/>
      <c r="S730" s="11"/>
      <c r="W730" s="13"/>
      <c r="X730" s="8"/>
      <c r="Y730" s="20"/>
      <c r="Z730" s="20"/>
      <c r="AA730" s="2"/>
      <c r="AB730" s="2"/>
      <c r="AC730" s="2"/>
      <c r="AD730" s="2"/>
      <c r="AE730" s="6"/>
      <c r="AF730" s="137"/>
      <c r="AG730" s="137"/>
      <c r="AH730" s="137"/>
      <c r="AI730" s="137"/>
      <c r="AJ730" s="137"/>
    </row>
    <row r="731" spans="1:36" x14ac:dyDescent="0.25">
      <c r="A731" s="2"/>
      <c r="B731" s="2"/>
      <c r="C731" s="18"/>
      <c r="D731" s="2"/>
      <c r="E731" s="2"/>
      <c r="F731" s="80"/>
      <c r="G731" s="80"/>
      <c r="H731" s="80"/>
      <c r="I731" s="81"/>
      <c r="J731" s="80"/>
      <c r="K731" s="80"/>
      <c r="L731" s="2"/>
      <c r="M731" s="18"/>
      <c r="N731" s="2"/>
      <c r="O731" s="2"/>
      <c r="P731" s="2"/>
      <c r="Q731" s="2"/>
      <c r="R731" s="11"/>
      <c r="S731" s="11"/>
      <c r="W731" s="13"/>
      <c r="X731" s="8"/>
      <c r="Y731" s="20"/>
      <c r="Z731" s="20"/>
      <c r="AA731" s="2"/>
      <c r="AB731" s="2"/>
      <c r="AC731" s="2"/>
      <c r="AD731" s="2"/>
      <c r="AE731" s="6"/>
      <c r="AF731" s="137"/>
      <c r="AG731" s="137"/>
      <c r="AH731" s="137"/>
      <c r="AI731" s="137"/>
      <c r="AJ731" s="137"/>
    </row>
    <row r="732" spans="1:36" x14ac:dyDescent="0.25">
      <c r="A732" s="2"/>
      <c r="B732" s="2"/>
      <c r="C732" s="18"/>
      <c r="D732" s="2"/>
      <c r="E732" s="2"/>
      <c r="F732" s="80"/>
      <c r="G732" s="80"/>
      <c r="H732" s="80"/>
      <c r="I732" s="81"/>
      <c r="J732" s="80"/>
      <c r="K732" s="80"/>
      <c r="L732" s="2"/>
      <c r="M732" s="18"/>
      <c r="N732" s="2"/>
      <c r="O732" s="2"/>
      <c r="P732" s="2"/>
      <c r="Q732" s="2"/>
      <c r="R732" s="11"/>
      <c r="S732" s="11"/>
      <c r="W732" s="13"/>
      <c r="X732" s="8"/>
      <c r="Y732" s="20"/>
      <c r="Z732" s="20"/>
      <c r="AA732" s="2"/>
      <c r="AB732" s="2"/>
      <c r="AC732" s="2"/>
      <c r="AD732" s="2"/>
      <c r="AE732" s="6"/>
      <c r="AF732" s="137"/>
      <c r="AG732" s="137"/>
      <c r="AH732" s="137"/>
      <c r="AI732" s="137"/>
      <c r="AJ732" s="137"/>
    </row>
    <row r="733" spans="1:36" x14ac:dyDescent="0.25">
      <c r="A733" s="2"/>
      <c r="B733" s="2"/>
      <c r="C733" s="18"/>
      <c r="D733" s="2"/>
      <c r="E733" s="2"/>
      <c r="F733" s="80"/>
      <c r="G733" s="80"/>
      <c r="H733" s="80"/>
      <c r="I733" s="81"/>
      <c r="J733" s="80"/>
      <c r="K733" s="80"/>
      <c r="L733" s="2"/>
      <c r="M733" s="18"/>
      <c r="N733" s="2"/>
      <c r="O733" s="2"/>
      <c r="P733" s="2"/>
      <c r="Q733" s="2"/>
      <c r="R733" s="11"/>
      <c r="S733" s="11"/>
      <c r="W733" s="13"/>
      <c r="X733" s="8"/>
      <c r="Y733" s="20"/>
      <c r="Z733" s="20"/>
      <c r="AA733" s="2"/>
      <c r="AB733" s="2"/>
      <c r="AC733" s="2"/>
      <c r="AD733" s="2"/>
      <c r="AE733" s="6"/>
      <c r="AF733" s="137"/>
      <c r="AG733" s="137"/>
      <c r="AH733" s="137"/>
      <c r="AI733" s="137"/>
      <c r="AJ733" s="137"/>
    </row>
    <row r="734" spans="1:36" x14ac:dyDescent="0.25">
      <c r="A734" s="2"/>
      <c r="B734" s="2"/>
      <c r="C734" s="18"/>
      <c r="D734" s="2"/>
      <c r="E734" s="2"/>
      <c r="F734" s="80"/>
      <c r="G734" s="80"/>
      <c r="H734" s="80"/>
      <c r="I734" s="81"/>
      <c r="J734" s="80"/>
      <c r="K734" s="80"/>
      <c r="L734" s="2"/>
      <c r="M734" s="18"/>
      <c r="N734" s="2"/>
      <c r="O734" s="2"/>
      <c r="P734" s="2"/>
      <c r="Q734" s="2"/>
      <c r="R734" s="11"/>
      <c r="S734" s="11"/>
      <c r="W734" s="13"/>
      <c r="X734" s="8"/>
      <c r="Y734" s="20"/>
      <c r="Z734" s="20"/>
      <c r="AA734" s="2"/>
      <c r="AB734" s="2"/>
      <c r="AC734" s="2"/>
      <c r="AD734" s="2"/>
      <c r="AE734" s="6"/>
      <c r="AF734" s="137"/>
      <c r="AG734" s="137"/>
      <c r="AH734" s="137"/>
      <c r="AI734" s="137"/>
      <c r="AJ734" s="137"/>
    </row>
    <row r="735" spans="1:36" x14ac:dyDescent="0.25">
      <c r="A735" s="2"/>
      <c r="B735" s="2"/>
      <c r="C735" s="18"/>
      <c r="D735" s="2"/>
      <c r="E735" s="2"/>
      <c r="F735" s="80"/>
      <c r="G735" s="80"/>
      <c r="H735" s="80"/>
      <c r="I735" s="81"/>
      <c r="J735" s="80"/>
      <c r="K735" s="80"/>
      <c r="L735" s="2"/>
      <c r="M735" s="18"/>
      <c r="N735" s="2"/>
      <c r="O735" s="2"/>
      <c r="P735" s="2"/>
      <c r="Q735" s="2"/>
      <c r="R735" s="11"/>
      <c r="S735" s="11"/>
      <c r="W735" s="13"/>
      <c r="X735" s="8"/>
      <c r="Y735" s="20"/>
      <c r="Z735" s="20"/>
      <c r="AA735" s="2"/>
      <c r="AB735" s="2"/>
      <c r="AC735" s="2"/>
      <c r="AD735" s="2"/>
      <c r="AE735" s="6"/>
      <c r="AF735" s="137"/>
      <c r="AG735" s="137"/>
      <c r="AH735" s="137"/>
      <c r="AI735" s="137"/>
      <c r="AJ735" s="137"/>
    </row>
    <row r="736" spans="1:36" x14ac:dyDescent="0.25">
      <c r="A736" s="2"/>
      <c r="B736" s="2"/>
      <c r="C736" s="18"/>
      <c r="D736" s="2"/>
      <c r="E736" s="2"/>
      <c r="F736" s="80"/>
      <c r="G736" s="80"/>
      <c r="H736" s="80"/>
      <c r="I736" s="81"/>
      <c r="J736" s="80"/>
      <c r="K736" s="80"/>
      <c r="L736" s="2"/>
      <c r="M736" s="18"/>
      <c r="N736" s="2"/>
      <c r="O736" s="2"/>
      <c r="P736" s="2"/>
      <c r="Q736" s="2"/>
      <c r="R736" s="11"/>
      <c r="S736" s="11"/>
      <c r="W736" s="13"/>
      <c r="X736" s="8"/>
      <c r="Y736" s="20"/>
      <c r="Z736" s="20"/>
      <c r="AA736" s="2"/>
      <c r="AB736" s="2"/>
      <c r="AC736" s="2"/>
      <c r="AD736" s="2"/>
      <c r="AE736" s="6"/>
      <c r="AF736" s="137"/>
      <c r="AG736" s="137"/>
      <c r="AH736" s="137"/>
      <c r="AI736" s="137"/>
      <c r="AJ736" s="137"/>
    </row>
    <row r="737" spans="1:36" x14ac:dyDescent="0.25">
      <c r="A737" s="2"/>
      <c r="B737" s="2"/>
      <c r="C737" s="18"/>
      <c r="D737" s="2"/>
      <c r="E737" s="2"/>
      <c r="F737" s="80"/>
      <c r="G737" s="80"/>
      <c r="H737" s="80"/>
      <c r="I737" s="81"/>
      <c r="J737" s="80"/>
      <c r="K737" s="80"/>
      <c r="L737" s="2"/>
      <c r="M737" s="18"/>
      <c r="N737" s="2"/>
      <c r="O737" s="2"/>
      <c r="P737" s="2"/>
      <c r="Q737" s="2"/>
      <c r="R737" s="11"/>
      <c r="S737" s="11"/>
      <c r="W737" s="13"/>
      <c r="X737" s="8"/>
      <c r="Y737" s="20"/>
      <c r="Z737" s="20"/>
      <c r="AA737" s="2"/>
      <c r="AB737" s="2"/>
      <c r="AC737" s="2"/>
      <c r="AD737" s="2"/>
      <c r="AE737" s="6"/>
      <c r="AF737" s="137"/>
      <c r="AG737" s="137"/>
      <c r="AH737" s="137"/>
      <c r="AI737" s="137"/>
      <c r="AJ737" s="137"/>
    </row>
    <row r="738" spans="1:36" x14ac:dyDescent="0.25">
      <c r="A738" s="2"/>
      <c r="B738" s="2"/>
      <c r="C738" s="18"/>
      <c r="D738" s="2"/>
      <c r="E738" s="2"/>
      <c r="F738" s="80"/>
      <c r="G738" s="80"/>
      <c r="H738" s="80"/>
      <c r="I738" s="81"/>
      <c r="J738" s="80"/>
      <c r="K738" s="80"/>
      <c r="L738" s="2"/>
      <c r="M738" s="18"/>
      <c r="N738" s="2"/>
      <c r="O738" s="2"/>
      <c r="P738" s="2"/>
      <c r="Q738" s="2"/>
      <c r="R738" s="11"/>
      <c r="S738" s="11"/>
      <c r="W738" s="13"/>
      <c r="X738" s="8"/>
      <c r="Y738" s="20"/>
      <c r="Z738" s="20"/>
      <c r="AA738" s="2"/>
      <c r="AB738" s="2"/>
      <c r="AC738" s="2"/>
      <c r="AD738" s="2"/>
      <c r="AE738" s="6"/>
      <c r="AF738" s="137"/>
      <c r="AG738" s="137"/>
      <c r="AH738" s="137"/>
      <c r="AI738" s="137"/>
      <c r="AJ738" s="137"/>
    </row>
    <row r="739" spans="1:36" x14ac:dyDescent="0.25">
      <c r="A739" s="2"/>
      <c r="B739" s="2"/>
      <c r="C739" s="18"/>
      <c r="D739" s="2"/>
      <c r="E739" s="2"/>
      <c r="F739" s="80"/>
      <c r="G739" s="80"/>
      <c r="H739" s="80"/>
      <c r="I739" s="81"/>
      <c r="J739" s="80"/>
      <c r="K739" s="80"/>
      <c r="L739" s="2"/>
      <c r="M739" s="18"/>
      <c r="N739" s="2"/>
      <c r="O739" s="2"/>
      <c r="P739" s="2"/>
      <c r="Q739" s="2"/>
      <c r="R739" s="11"/>
      <c r="S739" s="11"/>
      <c r="W739" s="13"/>
      <c r="X739" s="8"/>
      <c r="Y739" s="20"/>
      <c r="Z739" s="20"/>
      <c r="AA739" s="2"/>
      <c r="AB739" s="2"/>
      <c r="AC739" s="2"/>
      <c r="AD739" s="2"/>
      <c r="AE739" s="6"/>
      <c r="AF739" s="137"/>
      <c r="AG739" s="137"/>
      <c r="AH739" s="137"/>
      <c r="AI739" s="137"/>
      <c r="AJ739" s="137"/>
    </row>
    <row r="740" spans="1:36" x14ac:dyDescent="0.25">
      <c r="A740" s="2"/>
      <c r="B740" s="2"/>
      <c r="C740" s="18"/>
      <c r="D740" s="2"/>
      <c r="E740" s="2"/>
      <c r="F740" s="80"/>
      <c r="G740" s="80"/>
      <c r="H740" s="80"/>
      <c r="I740" s="81"/>
      <c r="J740" s="80"/>
      <c r="K740" s="80"/>
      <c r="L740" s="2"/>
      <c r="M740" s="18"/>
      <c r="N740" s="2"/>
      <c r="O740" s="2"/>
      <c r="P740" s="2"/>
      <c r="Q740" s="2"/>
      <c r="R740" s="11"/>
      <c r="S740" s="11"/>
      <c r="W740" s="13"/>
      <c r="X740" s="8"/>
      <c r="Y740" s="20"/>
      <c r="Z740" s="20"/>
      <c r="AA740" s="2"/>
      <c r="AB740" s="2"/>
      <c r="AC740" s="2"/>
      <c r="AD740" s="2"/>
      <c r="AE740" s="6"/>
      <c r="AF740" s="137"/>
      <c r="AG740" s="137"/>
      <c r="AH740" s="137"/>
      <c r="AI740" s="137"/>
      <c r="AJ740" s="137"/>
    </row>
    <row r="741" spans="1:36" x14ac:dyDescent="0.25">
      <c r="A741" s="2"/>
      <c r="B741" s="2"/>
      <c r="C741" s="18"/>
      <c r="D741" s="2"/>
      <c r="E741" s="2"/>
      <c r="F741" s="80"/>
      <c r="G741" s="80"/>
      <c r="H741" s="80"/>
      <c r="I741" s="81"/>
      <c r="J741" s="80"/>
      <c r="K741" s="80"/>
      <c r="L741" s="2"/>
      <c r="M741" s="18"/>
      <c r="N741" s="2"/>
      <c r="O741" s="2"/>
      <c r="P741" s="2"/>
      <c r="Q741" s="2"/>
      <c r="R741" s="11"/>
      <c r="S741" s="11"/>
      <c r="W741" s="13"/>
      <c r="X741" s="8"/>
      <c r="Y741" s="20"/>
      <c r="Z741" s="20"/>
      <c r="AA741" s="2"/>
      <c r="AB741" s="2"/>
      <c r="AC741" s="2"/>
      <c r="AD741" s="2"/>
      <c r="AE741" s="6"/>
      <c r="AF741" s="137"/>
      <c r="AG741" s="137"/>
      <c r="AH741" s="137"/>
      <c r="AI741" s="137"/>
      <c r="AJ741" s="137"/>
    </row>
    <row r="742" spans="1:36" x14ac:dyDescent="0.25">
      <c r="A742" s="2"/>
      <c r="B742" s="2"/>
      <c r="C742" s="18"/>
      <c r="D742" s="2"/>
      <c r="E742" s="2"/>
      <c r="F742" s="80"/>
      <c r="G742" s="80"/>
      <c r="H742" s="80"/>
      <c r="I742" s="81"/>
      <c r="J742" s="80"/>
      <c r="K742" s="80"/>
      <c r="L742" s="2"/>
      <c r="M742" s="18"/>
      <c r="N742" s="2"/>
      <c r="O742" s="2"/>
      <c r="P742" s="2"/>
      <c r="Q742" s="2"/>
      <c r="R742" s="11"/>
      <c r="S742" s="11"/>
      <c r="W742" s="13"/>
      <c r="X742" s="8"/>
      <c r="Y742" s="20"/>
      <c r="Z742" s="20"/>
      <c r="AA742" s="2"/>
      <c r="AB742" s="2"/>
      <c r="AC742" s="2"/>
      <c r="AD742" s="2"/>
      <c r="AE742" s="6"/>
      <c r="AF742" s="137"/>
      <c r="AG742" s="137"/>
      <c r="AH742" s="137"/>
      <c r="AI742" s="137"/>
      <c r="AJ742" s="137"/>
    </row>
    <row r="743" spans="1:36" x14ac:dyDescent="0.25">
      <c r="A743" s="2"/>
      <c r="B743" s="2"/>
      <c r="C743" s="18"/>
      <c r="D743" s="2"/>
      <c r="E743" s="2"/>
      <c r="F743" s="80"/>
      <c r="G743" s="80"/>
      <c r="H743" s="80"/>
      <c r="I743" s="81"/>
      <c r="J743" s="80"/>
      <c r="K743" s="80"/>
      <c r="L743" s="2"/>
      <c r="M743" s="18"/>
      <c r="N743" s="2"/>
      <c r="O743" s="2"/>
      <c r="P743" s="2"/>
      <c r="Q743" s="2"/>
      <c r="R743" s="11"/>
      <c r="S743" s="11"/>
      <c r="W743" s="13"/>
      <c r="X743" s="8"/>
      <c r="Y743" s="20"/>
      <c r="Z743" s="20"/>
      <c r="AA743" s="2"/>
      <c r="AB743" s="2"/>
      <c r="AC743" s="2"/>
      <c r="AD743" s="2"/>
      <c r="AE743" s="6"/>
      <c r="AF743" s="137"/>
      <c r="AG743" s="137"/>
      <c r="AH743" s="137"/>
      <c r="AI743" s="137"/>
      <c r="AJ743" s="137"/>
    </row>
    <row r="744" spans="1:36" x14ac:dyDescent="0.25">
      <c r="A744" s="2"/>
      <c r="B744" s="2"/>
      <c r="C744" s="18"/>
      <c r="D744" s="2"/>
      <c r="E744" s="2"/>
      <c r="F744" s="80"/>
      <c r="G744" s="80"/>
      <c r="H744" s="80"/>
      <c r="I744" s="81"/>
      <c r="J744" s="80"/>
      <c r="K744" s="80"/>
      <c r="L744" s="2"/>
      <c r="M744" s="18"/>
      <c r="N744" s="2"/>
      <c r="O744" s="2"/>
      <c r="P744" s="2"/>
      <c r="Q744" s="2"/>
      <c r="R744" s="11"/>
      <c r="S744" s="11"/>
      <c r="W744" s="13"/>
      <c r="X744" s="8"/>
      <c r="Y744" s="20"/>
      <c r="Z744" s="20"/>
      <c r="AA744" s="2"/>
      <c r="AB744" s="2"/>
      <c r="AC744" s="2"/>
      <c r="AD744" s="2"/>
      <c r="AE744" s="6"/>
      <c r="AF744" s="137"/>
      <c r="AG744" s="137"/>
      <c r="AH744" s="137"/>
      <c r="AI744" s="137"/>
      <c r="AJ744" s="137"/>
    </row>
    <row r="745" spans="1:36" x14ac:dyDescent="0.25">
      <c r="A745" s="2"/>
      <c r="B745" s="2"/>
      <c r="C745" s="18"/>
      <c r="D745" s="2"/>
      <c r="E745" s="2"/>
      <c r="F745" s="80"/>
      <c r="G745" s="80"/>
      <c r="H745" s="80"/>
      <c r="I745" s="81"/>
      <c r="J745" s="80"/>
      <c r="K745" s="80"/>
      <c r="L745" s="2"/>
      <c r="M745" s="18"/>
      <c r="N745" s="2"/>
      <c r="O745" s="2"/>
      <c r="P745" s="2"/>
      <c r="Q745" s="2"/>
      <c r="R745" s="11"/>
      <c r="S745" s="11"/>
      <c r="W745" s="13"/>
      <c r="X745" s="8"/>
      <c r="Y745" s="20"/>
      <c r="Z745" s="20"/>
      <c r="AA745" s="2"/>
      <c r="AB745" s="2"/>
      <c r="AC745" s="2"/>
      <c r="AD745" s="2"/>
      <c r="AE745" s="6"/>
      <c r="AF745" s="137"/>
      <c r="AG745" s="137"/>
      <c r="AH745" s="137"/>
      <c r="AI745" s="137"/>
      <c r="AJ745" s="137"/>
    </row>
    <row r="746" spans="1:36" x14ac:dyDescent="0.25">
      <c r="A746" s="2"/>
      <c r="B746" s="2"/>
      <c r="C746" s="18"/>
      <c r="D746" s="2"/>
      <c r="E746" s="2"/>
      <c r="F746" s="80"/>
      <c r="G746" s="80"/>
      <c r="H746" s="80"/>
      <c r="I746" s="81"/>
      <c r="J746" s="80"/>
      <c r="K746" s="80"/>
      <c r="L746" s="2"/>
      <c r="M746" s="18"/>
      <c r="N746" s="2"/>
      <c r="O746" s="2"/>
      <c r="P746" s="2"/>
      <c r="Q746" s="2"/>
      <c r="R746" s="11"/>
      <c r="S746" s="11"/>
      <c r="W746" s="13"/>
      <c r="X746" s="8"/>
      <c r="Y746" s="20"/>
      <c r="Z746" s="20"/>
      <c r="AA746" s="2"/>
      <c r="AB746" s="2"/>
      <c r="AC746" s="2"/>
      <c r="AD746" s="2"/>
      <c r="AE746" s="6"/>
      <c r="AF746" s="137"/>
      <c r="AG746" s="137"/>
      <c r="AH746" s="137"/>
      <c r="AI746" s="137"/>
      <c r="AJ746" s="137"/>
    </row>
    <row r="747" spans="1:36" x14ac:dyDescent="0.25">
      <c r="A747" s="2"/>
      <c r="B747" s="2"/>
      <c r="C747" s="18"/>
      <c r="D747" s="2"/>
      <c r="E747" s="2"/>
      <c r="F747" s="80"/>
      <c r="G747" s="80"/>
      <c r="H747" s="80"/>
      <c r="I747" s="81"/>
      <c r="J747" s="80"/>
      <c r="K747" s="80"/>
      <c r="L747" s="2"/>
      <c r="M747" s="18"/>
      <c r="N747" s="2"/>
      <c r="O747" s="2"/>
      <c r="P747" s="2"/>
      <c r="Q747" s="2"/>
      <c r="R747" s="11"/>
      <c r="S747" s="11"/>
      <c r="W747" s="13"/>
      <c r="X747" s="8"/>
      <c r="Y747" s="20"/>
      <c r="Z747" s="20"/>
      <c r="AA747" s="2"/>
      <c r="AB747" s="2"/>
      <c r="AC747" s="2"/>
      <c r="AD747" s="2"/>
      <c r="AE747" s="6"/>
      <c r="AF747" s="137"/>
      <c r="AG747" s="137"/>
      <c r="AH747" s="137"/>
      <c r="AI747" s="137"/>
      <c r="AJ747" s="137"/>
    </row>
    <row r="748" spans="1:36" x14ac:dyDescent="0.25">
      <c r="A748" s="2"/>
      <c r="B748" s="2"/>
      <c r="C748" s="18"/>
      <c r="D748" s="2"/>
      <c r="E748" s="2"/>
      <c r="F748" s="80"/>
      <c r="G748" s="80"/>
      <c r="H748" s="80"/>
      <c r="I748" s="81"/>
      <c r="J748" s="80"/>
      <c r="K748" s="80"/>
      <c r="L748" s="2"/>
      <c r="M748" s="18"/>
      <c r="N748" s="2"/>
      <c r="O748" s="2"/>
      <c r="P748" s="2"/>
      <c r="Q748" s="2"/>
      <c r="R748" s="11"/>
      <c r="S748" s="11"/>
      <c r="W748" s="13"/>
      <c r="X748" s="8"/>
      <c r="Y748" s="20"/>
      <c r="Z748" s="20"/>
      <c r="AA748" s="2"/>
      <c r="AB748" s="2"/>
      <c r="AC748" s="2"/>
      <c r="AD748" s="2"/>
      <c r="AE748" s="6"/>
      <c r="AF748" s="137"/>
      <c r="AG748" s="137"/>
      <c r="AH748" s="137"/>
      <c r="AI748" s="137"/>
      <c r="AJ748" s="137"/>
    </row>
    <row r="749" spans="1:36" x14ac:dyDescent="0.25">
      <c r="A749" s="2"/>
      <c r="B749" s="2"/>
      <c r="C749" s="18"/>
      <c r="D749" s="2"/>
      <c r="E749" s="2"/>
      <c r="F749" s="80"/>
      <c r="G749" s="80"/>
      <c r="H749" s="80"/>
      <c r="I749" s="81"/>
      <c r="J749" s="80"/>
      <c r="K749" s="80"/>
      <c r="L749" s="2"/>
      <c r="M749" s="18"/>
      <c r="N749" s="2"/>
      <c r="O749" s="2"/>
      <c r="P749" s="2"/>
      <c r="Q749" s="2"/>
      <c r="R749" s="11"/>
      <c r="S749" s="11"/>
      <c r="W749" s="13"/>
      <c r="X749" s="8"/>
      <c r="Y749" s="20"/>
      <c r="Z749" s="20"/>
      <c r="AA749" s="2"/>
      <c r="AB749" s="2"/>
      <c r="AC749" s="2"/>
      <c r="AD749" s="2"/>
      <c r="AE749" s="6"/>
      <c r="AF749" s="137"/>
      <c r="AG749" s="137"/>
      <c r="AH749" s="137"/>
      <c r="AI749" s="137"/>
      <c r="AJ749" s="137"/>
    </row>
    <row r="750" spans="1:36" x14ac:dyDescent="0.25">
      <c r="A750" s="2"/>
      <c r="B750" s="2"/>
      <c r="C750" s="18"/>
      <c r="D750" s="2"/>
      <c r="E750" s="2"/>
      <c r="F750" s="80"/>
      <c r="G750" s="80"/>
      <c r="H750" s="80"/>
      <c r="I750" s="81"/>
      <c r="J750" s="80"/>
      <c r="K750" s="80"/>
      <c r="L750" s="2"/>
      <c r="M750" s="18"/>
      <c r="N750" s="2"/>
      <c r="O750" s="2"/>
      <c r="P750" s="2"/>
      <c r="Q750" s="2"/>
      <c r="R750" s="11"/>
      <c r="S750" s="11"/>
      <c r="W750" s="13"/>
      <c r="X750" s="8"/>
      <c r="Y750" s="20"/>
      <c r="Z750" s="20"/>
      <c r="AA750" s="2"/>
      <c r="AB750" s="2"/>
      <c r="AC750" s="2"/>
      <c r="AD750" s="2"/>
      <c r="AE750" s="6"/>
      <c r="AF750" s="137"/>
      <c r="AG750" s="137"/>
      <c r="AH750" s="137"/>
      <c r="AI750" s="137"/>
      <c r="AJ750" s="137"/>
    </row>
    <row r="751" spans="1:36" x14ac:dyDescent="0.25">
      <c r="A751" s="2"/>
      <c r="B751" s="2"/>
      <c r="C751" s="18"/>
      <c r="D751" s="2"/>
      <c r="E751" s="2"/>
      <c r="F751" s="80"/>
      <c r="G751" s="80"/>
      <c r="H751" s="80"/>
      <c r="I751" s="81"/>
      <c r="J751" s="80"/>
      <c r="K751" s="80"/>
      <c r="L751" s="2"/>
      <c r="M751" s="18"/>
      <c r="N751" s="2"/>
      <c r="O751" s="2"/>
      <c r="P751" s="2"/>
      <c r="Q751" s="2"/>
      <c r="R751" s="11"/>
      <c r="S751" s="11"/>
      <c r="W751" s="13"/>
      <c r="X751" s="8"/>
      <c r="Y751" s="20"/>
      <c r="Z751" s="20"/>
      <c r="AA751" s="2"/>
      <c r="AB751" s="2"/>
      <c r="AC751" s="2"/>
      <c r="AD751" s="2"/>
      <c r="AE751" s="6"/>
      <c r="AF751" s="137"/>
      <c r="AG751" s="137"/>
      <c r="AH751" s="137"/>
      <c r="AI751" s="137"/>
      <c r="AJ751" s="137"/>
    </row>
    <row r="752" spans="1:36" x14ac:dyDescent="0.25">
      <c r="A752" s="2"/>
      <c r="B752" s="2"/>
      <c r="C752" s="18"/>
      <c r="D752" s="2"/>
      <c r="E752" s="2"/>
      <c r="F752" s="80"/>
      <c r="G752" s="80"/>
      <c r="H752" s="80"/>
      <c r="I752" s="81"/>
      <c r="J752" s="80"/>
      <c r="K752" s="80"/>
      <c r="L752" s="2"/>
      <c r="M752" s="18"/>
      <c r="N752" s="2"/>
      <c r="O752" s="2"/>
      <c r="P752" s="2"/>
      <c r="Q752" s="2"/>
      <c r="R752" s="11"/>
      <c r="S752" s="11"/>
      <c r="W752" s="13"/>
      <c r="X752" s="8"/>
      <c r="Y752" s="20"/>
      <c r="Z752" s="20"/>
      <c r="AA752" s="2"/>
      <c r="AB752" s="2"/>
      <c r="AC752" s="2"/>
      <c r="AD752" s="2"/>
      <c r="AE752" s="6"/>
      <c r="AF752" s="137"/>
      <c r="AG752" s="137"/>
      <c r="AH752" s="137"/>
      <c r="AI752" s="137"/>
      <c r="AJ752" s="137"/>
    </row>
    <row r="753" spans="1:36" x14ac:dyDescent="0.25">
      <c r="A753" s="2"/>
      <c r="B753" s="2"/>
      <c r="C753" s="18"/>
      <c r="D753" s="2"/>
      <c r="E753" s="2"/>
      <c r="F753" s="80"/>
      <c r="G753" s="80"/>
      <c r="H753" s="80"/>
      <c r="I753" s="81"/>
      <c r="J753" s="80"/>
      <c r="K753" s="80"/>
      <c r="L753" s="2"/>
      <c r="M753" s="18"/>
      <c r="N753" s="2"/>
      <c r="O753" s="2"/>
      <c r="P753" s="2"/>
      <c r="Q753" s="2"/>
      <c r="R753" s="11"/>
      <c r="S753" s="11"/>
      <c r="W753" s="13"/>
      <c r="X753" s="8"/>
      <c r="Y753" s="20"/>
      <c r="Z753" s="20"/>
      <c r="AA753" s="2"/>
      <c r="AB753" s="2"/>
      <c r="AC753" s="2"/>
      <c r="AD753" s="2"/>
      <c r="AE753" s="6"/>
      <c r="AF753" s="137"/>
      <c r="AG753" s="137"/>
      <c r="AH753" s="137"/>
      <c r="AI753" s="137"/>
      <c r="AJ753" s="137"/>
    </row>
    <row r="754" spans="1:36" x14ac:dyDescent="0.25">
      <c r="A754" s="2"/>
      <c r="B754" s="2"/>
      <c r="C754" s="18"/>
      <c r="D754" s="2"/>
      <c r="E754" s="2"/>
      <c r="F754" s="80"/>
      <c r="G754" s="80"/>
      <c r="H754" s="80"/>
      <c r="I754" s="81"/>
      <c r="J754" s="80"/>
      <c r="K754" s="80"/>
      <c r="L754" s="2"/>
      <c r="M754" s="18"/>
      <c r="N754" s="2"/>
      <c r="O754" s="2"/>
      <c r="P754" s="2"/>
      <c r="Q754" s="2"/>
      <c r="R754" s="11"/>
      <c r="S754" s="11"/>
      <c r="W754" s="13"/>
      <c r="X754" s="8"/>
      <c r="Y754" s="20"/>
      <c r="Z754" s="20"/>
      <c r="AA754" s="2"/>
      <c r="AB754" s="2"/>
      <c r="AC754" s="2"/>
      <c r="AD754" s="2"/>
      <c r="AE754" s="6"/>
      <c r="AF754" s="137"/>
      <c r="AG754" s="137"/>
      <c r="AH754" s="137"/>
      <c r="AI754" s="137"/>
      <c r="AJ754" s="137"/>
    </row>
    <row r="755" spans="1:36" x14ac:dyDescent="0.25">
      <c r="A755" s="2"/>
      <c r="B755" s="2"/>
      <c r="C755" s="18"/>
      <c r="D755" s="2"/>
      <c r="E755" s="2"/>
      <c r="F755" s="80"/>
      <c r="G755" s="80"/>
      <c r="H755" s="80"/>
      <c r="I755" s="81"/>
      <c r="J755" s="80"/>
      <c r="K755" s="80"/>
      <c r="L755" s="2"/>
      <c r="M755" s="18"/>
      <c r="N755" s="2"/>
      <c r="O755" s="2"/>
      <c r="P755" s="2"/>
      <c r="Q755" s="2"/>
      <c r="R755" s="11"/>
      <c r="S755" s="11"/>
      <c r="W755" s="13"/>
      <c r="X755" s="8"/>
      <c r="Y755" s="20"/>
      <c r="Z755" s="20"/>
      <c r="AA755" s="2"/>
      <c r="AB755" s="2"/>
      <c r="AC755" s="2"/>
      <c r="AD755" s="2"/>
      <c r="AE755" s="6"/>
      <c r="AF755" s="137"/>
      <c r="AG755" s="137"/>
      <c r="AH755" s="137"/>
      <c r="AI755" s="137"/>
      <c r="AJ755" s="137"/>
    </row>
    <row r="756" spans="1:36" x14ac:dyDescent="0.25">
      <c r="A756" s="2"/>
      <c r="B756" s="2"/>
      <c r="C756" s="18"/>
      <c r="D756" s="2"/>
      <c r="E756" s="2"/>
      <c r="F756" s="80"/>
      <c r="G756" s="80"/>
      <c r="H756" s="80"/>
      <c r="I756" s="81"/>
      <c r="J756" s="80"/>
      <c r="K756" s="80"/>
      <c r="L756" s="2"/>
      <c r="M756" s="18"/>
      <c r="N756" s="2"/>
      <c r="O756" s="2"/>
      <c r="P756" s="2"/>
      <c r="Q756" s="2"/>
      <c r="R756" s="11"/>
      <c r="S756" s="11"/>
      <c r="W756" s="13"/>
      <c r="X756" s="8"/>
      <c r="Y756" s="20"/>
      <c r="Z756" s="20"/>
      <c r="AA756" s="2"/>
      <c r="AB756" s="2"/>
      <c r="AC756" s="2"/>
      <c r="AD756" s="2"/>
      <c r="AE756" s="6"/>
      <c r="AF756" s="137"/>
      <c r="AG756" s="137"/>
      <c r="AH756" s="137"/>
      <c r="AI756" s="137"/>
      <c r="AJ756" s="137"/>
    </row>
    <row r="757" spans="1:36" x14ac:dyDescent="0.25">
      <c r="A757" s="2"/>
      <c r="B757" s="2"/>
      <c r="C757" s="18"/>
      <c r="D757" s="2"/>
      <c r="E757" s="2"/>
      <c r="F757" s="80"/>
      <c r="G757" s="80"/>
      <c r="H757" s="80"/>
      <c r="I757" s="81"/>
      <c r="J757" s="80"/>
      <c r="K757" s="80"/>
      <c r="L757" s="2"/>
      <c r="M757" s="18"/>
      <c r="N757" s="2"/>
      <c r="O757" s="2"/>
      <c r="P757" s="2"/>
      <c r="Q757" s="2"/>
      <c r="R757" s="11"/>
      <c r="S757" s="11"/>
      <c r="W757" s="13"/>
      <c r="X757" s="8"/>
      <c r="Y757" s="20"/>
      <c r="Z757" s="20"/>
      <c r="AA757" s="2"/>
      <c r="AB757" s="2"/>
      <c r="AC757" s="2"/>
      <c r="AD757" s="2"/>
      <c r="AE757" s="6"/>
      <c r="AF757" s="137"/>
      <c r="AG757" s="137"/>
      <c r="AH757" s="137"/>
      <c r="AI757" s="137"/>
      <c r="AJ757" s="137"/>
    </row>
    <row r="758" spans="1:36" x14ac:dyDescent="0.25">
      <c r="A758" s="2"/>
      <c r="B758" s="2"/>
      <c r="C758" s="18"/>
      <c r="D758" s="2"/>
      <c r="E758" s="2"/>
      <c r="F758" s="80"/>
      <c r="G758" s="80"/>
      <c r="H758" s="80"/>
      <c r="I758" s="81"/>
      <c r="J758" s="80"/>
      <c r="K758" s="80"/>
      <c r="L758" s="2"/>
      <c r="M758" s="18"/>
      <c r="N758" s="2"/>
      <c r="O758" s="2"/>
      <c r="P758" s="2"/>
      <c r="Q758" s="2"/>
      <c r="R758" s="11"/>
      <c r="S758" s="11"/>
      <c r="W758" s="13"/>
      <c r="X758" s="8"/>
      <c r="Y758" s="20"/>
      <c r="Z758" s="20"/>
      <c r="AA758" s="2"/>
      <c r="AB758" s="2"/>
      <c r="AC758" s="2"/>
      <c r="AD758" s="2"/>
      <c r="AE758" s="6"/>
      <c r="AF758" s="137"/>
      <c r="AG758" s="137"/>
      <c r="AH758" s="137"/>
      <c r="AI758" s="137"/>
      <c r="AJ758" s="137"/>
    </row>
    <row r="759" spans="1:36" x14ac:dyDescent="0.25">
      <c r="A759" s="2"/>
      <c r="B759" s="2"/>
      <c r="C759" s="18"/>
      <c r="D759" s="2"/>
      <c r="E759" s="2"/>
      <c r="F759" s="80"/>
      <c r="G759" s="80"/>
      <c r="H759" s="80"/>
      <c r="I759" s="81"/>
      <c r="J759" s="80"/>
      <c r="K759" s="80"/>
      <c r="L759" s="2"/>
      <c r="M759" s="18"/>
      <c r="N759" s="2"/>
      <c r="O759" s="2"/>
      <c r="P759" s="2"/>
      <c r="Q759" s="2"/>
      <c r="R759" s="11"/>
      <c r="S759" s="11"/>
      <c r="W759" s="13"/>
      <c r="X759" s="8"/>
      <c r="Y759" s="20"/>
      <c r="Z759" s="20"/>
      <c r="AA759" s="2"/>
      <c r="AB759" s="2"/>
      <c r="AC759" s="2"/>
      <c r="AD759" s="2"/>
      <c r="AE759" s="6"/>
      <c r="AF759" s="137"/>
      <c r="AG759" s="137"/>
      <c r="AH759" s="137"/>
      <c r="AI759" s="137"/>
      <c r="AJ759" s="137"/>
    </row>
    <row r="760" spans="1:36" x14ac:dyDescent="0.25">
      <c r="A760" s="2"/>
      <c r="B760" s="2"/>
      <c r="C760" s="18"/>
      <c r="D760" s="2"/>
      <c r="E760" s="2"/>
      <c r="F760" s="80"/>
      <c r="G760" s="80"/>
      <c r="H760" s="80"/>
      <c r="I760" s="81"/>
      <c r="J760" s="80"/>
      <c r="K760" s="80"/>
      <c r="L760" s="2"/>
      <c r="M760" s="18"/>
      <c r="N760" s="2"/>
      <c r="O760" s="2"/>
      <c r="P760" s="2"/>
      <c r="Q760" s="2"/>
      <c r="R760" s="11"/>
      <c r="S760" s="11"/>
      <c r="W760" s="13"/>
      <c r="X760" s="8"/>
      <c r="Y760" s="20"/>
      <c r="Z760" s="20"/>
      <c r="AA760" s="2"/>
      <c r="AB760" s="2"/>
      <c r="AC760" s="2"/>
      <c r="AD760" s="2"/>
      <c r="AE760" s="6"/>
      <c r="AF760" s="137"/>
      <c r="AG760" s="137"/>
      <c r="AH760" s="137"/>
      <c r="AI760" s="137"/>
      <c r="AJ760" s="137"/>
    </row>
    <row r="761" spans="1:36" x14ac:dyDescent="0.25">
      <c r="A761" s="2"/>
      <c r="B761" s="2"/>
      <c r="C761" s="18"/>
      <c r="D761" s="2"/>
      <c r="E761" s="2"/>
      <c r="F761" s="80"/>
      <c r="G761" s="80"/>
      <c r="H761" s="80"/>
      <c r="I761" s="81"/>
      <c r="J761" s="80"/>
      <c r="K761" s="80"/>
      <c r="L761" s="2"/>
      <c r="M761" s="18"/>
      <c r="N761" s="2"/>
      <c r="O761" s="2"/>
      <c r="P761" s="2"/>
      <c r="Q761" s="2"/>
      <c r="R761" s="11"/>
      <c r="S761" s="11"/>
      <c r="W761" s="13"/>
      <c r="X761" s="8"/>
      <c r="Y761" s="20"/>
      <c r="Z761" s="20"/>
      <c r="AA761" s="2"/>
      <c r="AB761" s="2"/>
      <c r="AC761" s="2"/>
      <c r="AD761" s="2"/>
      <c r="AE761" s="6"/>
      <c r="AF761" s="137"/>
      <c r="AG761" s="137"/>
      <c r="AH761" s="137"/>
      <c r="AI761" s="137"/>
      <c r="AJ761" s="137"/>
    </row>
    <row r="762" spans="1:36" x14ac:dyDescent="0.25">
      <c r="A762" s="2"/>
      <c r="B762" s="2"/>
      <c r="C762" s="18"/>
      <c r="D762" s="2"/>
      <c r="E762" s="2"/>
      <c r="F762" s="80"/>
      <c r="G762" s="80"/>
      <c r="H762" s="80"/>
      <c r="I762" s="81"/>
      <c r="J762" s="80"/>
      <c r="K762" s="80"/>
      <c r="L762" s="2"/>
      <c r="M762" s="18"/>
      <c r="N762" s="2"/>
      <c r="O762" s="2"/>
      <c r="P762" s="2"/>
      <c r="Q762" s="2"/>
      <c r="R762" s="11"/>
      <c r="S762" s="11"/>
      <c r="W762" s="13"/>
      <c r="X762" s="8"/>
      <c r="Y762" s="20"/>
      <c r="Z762" s="20"/>
      <c r="AA762" s="2"/>
      <c r="AB762" s="2"/>
      <c r="AC762" s="2"/>
      <c r="AD762" s="2"/>
      <c r="AE762" s="6"/>
      <c r="AF762" s="137"/>
      <c r="AG762" s="137"/>
      <c r="AH762" s="137"/>
      <c r="AI762" s="137"/>
      <c r="AJ762" s="137"/>
    </row>
    <row r="763" spans="1:36" x14ac:dyDescent="0.25">
      <c r="A763" s="2"/>
      <c r="B763" s="2"/>
      <c r="C763" s="18"/>
      <c r="D763" s="2"/>
      <c r="E763" s="2"/>
      <c r="F763" s="80"/>
      <c r="G763" s="80"/>
      <c r="H763" s="80"/>
      <c r="I763" s="81"/>
      <c r="J763" s="80"/>
      <c r="K763" s="80"/>
      <c r="L763" s="2"/>
      <c r="M763" s="18"/>
      <c r="N763" s="2"/>
      <c r="O763" s="2"/>
      <c r="P763" s="2"/>
      <c r="Q763" s="2"/>
      <c r="R763" s="11"/>
      <c r="S763" s="11"/>
      <c r="W763" s="13"/>
      <c r="X763" s="8"/>
      <c r="Y763" s="20"/>
      <c r="Z763" s="20"/>
      <c r="AA763" s="2"/>
      <c r="AB763" s="2"/>
      <c r="AC763" s="2"/>
      <c r="AD763" s="2"/>
      <c r="AE763" s="6"/>
      <c r="AF763" s="137"/>
      <c r="AG763" s="137"/>
      <c r="AH763" s="137"/>
      <c r="AI763" s="137"/>
      <c r="AJ763" s="137"/>
    </row>
    <row r="764" spans="1:36" x14ac:dyDescent="0.25">
      <c r="A764" s="2"/>
      <c r="B764" s="2"/>
      <c r="C764" s="18"/>
      <c r="D764" s="2"/>
      <c r="E764" s="2"/>
      <c r="F764" s="80"/>
      <c r="G764" s="80"/>
      <c r="H764" s="80"/>
      <c r="I764" s="81"/>
      <c r="J764" s="80"/>
      <c r="K764" s="80"/>
      <c r="L764" s="2"/>
      <c r="M764" s="18"/>
      <c r="N764" s="2"/>
      <c r="O764" s="2"/>
      <c r="P764" s="2"/>
      <c r="Q764" s="2"/>
      <c r="R764" s="11"/>
      <c r="S764" s="11"/>
      <c r="W764" s="13"/>
      <c r="X764" s="8"/>
      <c r="Y764" s="20"/>
      <c r="Z764" s="20"/>
      <c r="AA764" s="2"/>
      <c r="AB764" s="2"/>
      <c r="AC764" s="2"/>
      <c r="AD764" s="2"/>
      <c r="AE764" s="6"/>
      <c r="AF764" s="137"/>
      <c r="AG764" s="137"/>
      <c r="AH764" s="137"/>
      <c r="AI764" s="137"/>
      <c r="AJ764" s="137"/>
    </row>
    <row r="765" spans="1:36" x14ac:dyDescent="0.25">
      <c r="A765" s="2"/>
      <c r="B765" s="2"/>
      <c r="C765" s="18"/>
      <c r="D765" s="2"/>
      <c r="E765" s="2"/>
      <c r="F765" s="80"/>
      <c r="G765" s="80"/>
      <c r="H765" s="80"/>
      <c r="I765" s="81"/>
      <c r="J765" s="80"/>
      <c r="K765" s="80"/>
      <c r="L765" s="2"/>
      <c r="M765" s="18"/>
      <c r="N765" s="2"/>
      <c r="O765" s="2"/>
      <c r="P765" s="2"/>
      <c r="Q765" s="2"/>
      <c r="R765" s="11"/>
      <c r="S765" s="11"/>
      <c r="W765" s="13"/>
      <c r="X765" s="8"/>
      <c r="Y765" s="20"/>
      <c r="Z765" s="20"/>
      <c r="AA765" s="2"/>
      <c r="AB765" s="2"/>
      <c r="AC765" s="2"/>
      <c r="AD765" s="2"/>
      <c r="AE765" s="6"/>
      <c r="AF765" s="137"/>
      <c r="AG765" s="137"/>
      <c r="AH765" s="137"/>
      <c r="AI765" s="137"/>
      <c r="AJ765" s="137"/>
    </row>
    <row r="766" spans="1:36" x14ac:dyDescent="0.25">
      <c r="A766" s="2"/>
      <c r="B766" s="2"/>
      <c r="C766" s="18"/>
      <c r="D766" s="2"/>
      <c r="E766" s="2"/>
      <c r="F766" s="80"/>
      <c r="G766" s="80"/>
      <c r="H766" s="80"/>
      <c r="I766" s="81"/>
      <c r="J766" s="80"/>
      <c r="K766" s="80"/>
      <c r="L766" s="2"/>
      <c r="M766" s="18"/>
      <c r="N766" s="2"/>
      <c r="O766" s="2"/>
      <c r="P766" s="2"/>
      <c r="Q766" s="2"/>
      <c r="R766" s="11"/>
      <c r="S766" s="11"/>
      <c r="W766" s="13"/>
      <c r="X766" s="8"/>
      <c r="Y766" s="20"/>
      <c r="Z766" s="20"/>
      <c r="AA766" s="2"/>
      <c r="AB766" s="2"/>
      <c r="AC766" s="2"/>
      <c r="AD766" s="2"/>
      <c r="AE766" s="6"/>
      <c r="AF766" s="137"/>
      <c r="AG766" s="137"/>
      <c r="AH766" s="137"/>
      <c r="AI766" s="137"/>
      <c r="AJ766" s="137"/>
    </row>
    <row r="767" spans="1:36" x14ac:dyDescent="0.25">
      <c r="A767" s="2"/>
      <c r="B767" s="2"/>
      <c r="C767" s="18"/>
      <c r="D767" s="2"/>
      <c r="E767" s="2"/>
      <c r="F767" s="80"/>
      <c r="G767" s="80"/>
      <c r="H767" s="80"/>
      <c r="I767" s="81"/>
      <c r="J767" s="80"/>
      <c r="K767" s="80"/>
      <c r="L767" s="2"/>
      <c r="M767" s="18"/>
      <c r="N767" s="2"/>
      <c r="O767" s="2"/>
      <c r="P767" s="2"/>
      <c r="Q767" s="2"/>
      <c r="R767" s="11"/>
      <c r="S767" s="11"/>
      <c r="W767" s="13"/>
      <c r="X767" s="8"/>
      <c r="Y767" s="20"/>
      <c r="Z767" s="20"/>
      <c r="AA767" s="2"/>
      <c r="AB767" s="2"/>
      <c r="AC767" s="2"/>
      <c r="AD767" s="2"/>
      <c r="AE767" s="6"/>
      <c r="AF767" s="137"/>
      <c r="AG767" s="137"/>
      <c r="AH767" s="137"/>
      <c r="AI767" s="137"/>
      <c r="AJ767" s="137"/>
    </row>
    <row r="768" spans="1:36" x14ac:dyDescent="0.25">
      <c r="A768" s="2"/>
      <c r="B768" s="2"/>
      <c r="C768" s="18"/>
      <c r="D768" s="2"/>
      <c r="E768" s="2"/>
      <c r="F768" s="80"/>
      <c r="G768" s="80"/>
      <c r="H768" s="80"/>
      <c r="I768" s="81"/>
      <c r="J768" s="80"/>
      <c r="K768" s="80"/>
      <c r="L768" s="2"/>
      <c r="M768" s="18"/>
      <c r="N768" s="2"/>
      <c r="O768" s="2"/>
      <c r="P768" s="2"/>
      <c r="Q768" s="2"/>
      <c r="R768" s="11"/>
      <c r="S768" s="11"/>
      <c r="W768" s="13"/>
      <c r="X768" s="8"/>
      <c r="Y768" s="20"/>
      <c r="Z768" s="20"/>
      <c r="AA768" s="2"/>
      <c r="AB768" s="2"/>
      <c r="AC768" s="2"/>
      <c r="AD768" s="2"/>
      <c r="AE768" s="6"/>
      <c r="AF768" s="137"/>
      <c r="AG768" s="137"/>
      <c r="AH768" s="137"/>
      <c r="AI768" s="137"/>
      <c r="AJ768" s="137"/>
    </row>
    <row r="769" spans="1:36" x14ac:dyDescent="0.25">
      <c r="A769" s="2"/>
      <c r="B769" s="2"/>
      <c r="C769" s="18"/>
      <c r="D769" s="2"/>
      <c r="E769" s="2"/>
      <c r="F769" s="80"/>
      <c r="G769" s="80"/>
      <c r="H769" s="80"/>
      <c r="I769" s="81"/>
      <c r="J769" s="80"/>
      <c r="K769" s="80"/>
      <c r="L769" s="2"/>
      <c r="M769" s="18"/>
      <c r="N769" s="2"/>
      <c r="O769" s="2"/>
      <c r="P769" s="2"/>
      <c r="Q769" s="2"/>
      <c r="R769" s="11"/>
      <c r="S769" s="11"/>
      <c r="W769" s="13"/>
      <c r="X769" s="8"/>
      <c r="Y769" s="20"/>
      <c r="Z769" s="20"/>
      <c r="AA769" s="2"/>
      <c r="AB769" s="2"/>
      <c r="AC769" s="2"/>
      <c r="AD769" s="2"/>
      <c r="AE769" s="6"/>
      <c r="AF769" s="137"/>
      <c r="AG769" s="137"/>
      <c r="AH769" s="137"/>
      <c r="AI769" s="137"/>
      <c r="AJ769" s="137"/>
    </row>
    <row r="770" spans="1:36" x14ac:dyDescent="0.25">
      <c r="A770" s="2"/>
      <c r="B770" s="2"/>
      <c r="C770" s="18"/>
      <c r="D770" s="2"/>
      <c r="E770" s="2"/>
      <c r="F770" s="80"/>
      <c r="G770" s="80"/>
      <c r="H770" s="80"/>
      <c r="I770" s="81"/>
      <c r="J770" s="80"/>
      <c r="K770" s="80"/>
      <c r="L770" s="2"/>
      <c r="M770" s="18"/>
      <c r="N770" s="2"/>
      <c r="O770" s="2"/>
      <c r="P770" s="2"/>
      <c r="Q770" s="2"/>
      <c r="R770" s="11"/>
      <c r="S770" s="11"/>
      <c r="W770" s="13"/>
      <c r="X770" s="8"/>
      <c r="Y770" s="20"/>
      <c r="Z770" s="20"/>
      <c r="AA770" s="2"/>
      <c r="AB770" s="2"/>
      <c r="AC770" s="2"/>
      <c r="AD770" s="2"/>
      <c r="AE770" s="6"/>
      <c r="AF770" s="137"/>
      <c r="AG770" s="137"/>
      <c r="AH770" s="137"/>
      <c r="AI770" s="137"/>
      <c r="AJ770" s="137"/>
    </row>
    <row r="771" spans="1:36" x14ac:dyDescent="0.25">
      <c r="A771" s="2"/>
      <c r="B771" s="2"/>
      <c r="C771" s="18"/>
      <c r="D771" s="2"/>
      <c r="E771" s="2"/>
      <c r="F771" s="80"/>
      <c r="G771" s="80"/>
      <c r="H771" s="80"/>
      <c r="I771" s="81"/>
      <c r="J771" s="80"/>
      <c r="K771" s="80"/>
      <c r="L771" s="2"/>
      <c r="M771" s="18"/>
      <c r="N771" s="2"/>
      <c r="O771" s="2"/>
      <c r="P771" s="2"/>
      <c r="Q771" s="2"/>
      <c r="R771" s="11"/>
      <c r="S771" s="11"/>
      <c r="W771" s="13"/>
      <c r="X771" s="8"/>
      <c r="Y771" s="20"/>
      <c r="Z771" s="20"/>
      <c r="AA771" s="2"/>
      <c r="AB771" s="2"/>
      <c r="AC771" s="2"/>
      <c r="AD771" s="2"/>
      <c r="AE771" s="6"/>
      <c r="AF771" s="137"/>
      <c r="AG771" s="137"/>
      <c r="AH771" s="137"/>
      <c r="AI771" s="137"/>
      <c r="AJ771" s="137"/>
    </row>
    <row r="772" spans="1:36" x14ac:dyDescent="0.25">
      <c r="A772" s="2"/>
      <c r="B772" s="2"/>
      <c r="C772" s="18"/>
      <c r="D772" s="2"/>
      <c r="E772" s="2"/>
      <c r="F772" s="80"/>
      <c r="G772" s="80"/>
      <c r="H772" s="80"/>
      <c r="I772" s="81"/>
      <c r="J772" s="80"/>
      <c r="K772" s="80"/>
      <c r="L772" s="2"/>
      <c r="M772" s="18"/>
      <c r="N772" s="2"/>
      <c r="O772" s="2"/>
      <c r="P772" s="2"/>
      <c r="Q772" s="2"/>
      <c r="R772" s="11"/>
      <c r="S772" s="11"/>
      <c r="W772" s="13"/>
      <c r="X772" s="8"/>
      <c r="Y772" s="20"/>
      <c r="Z772" s="20"/>
      <c r="AA772" s="2"/>
      <c r="AB772" s="2"/>
      <c r="AC772" s="2"/>
      <c r="AD772" s="2"/>
      <c r="AE772" s="6"/>
      <c r="AF772" s="137"/>
      <c r="AG772" s="137"/>
      <c r="AH772" s="137"/>
      <c r="AI772" s="137"/>
      <c r="AJ772" s="137"/>
    </row>
    <row r="773" spans="1:36" x14ac:dyDescent="0.25">
      <c r="A773" s="2"/>
      <c r="B773" s="2"/>
      <c r="C773" s="18"/>
      <c r="D773" s="2"/>
      <c r="E773" s="2"/>
      <c r="F773" s="80"/>
      <c r="G773" s="80"/>
      <c r="H773" s="80"/>
      <c r="I773" s="81"/>
      <c r="J773" s="80"/>
      <c r="K773" s="80"/>
      <c r="L773" s="2"/>
      <c r="M773" s="18"/>
      <c r="N773" s="2"/>
      <c r="O773" s="2"/>
      <c r="P773" s="2"/>
      <c r="Q773" s="2"/>
      <c r="R773" s="11"/>
      <c r="S773" s="11"/>
      <c r="W773" s="13"/>
      <c r="X773" s="8"/>
      <c r="Y773" s="20"/>
      <c r="Z773" s="20"/>
      <c r="AA773" s="2"/>
      <c r="AB773" s="2"/>
      <c r="AC773" s="2"/>
      <c r="AD773" s="2"/>
      <c r="AE773" s="6"/>
      <c r="AF773" s="137"/>
      <c r="AG773" s="137"/>
      <c r="AH773" s="137"/>
      <c r="AI773" s="137"/>
      <c r="AJ773" s="137"/>
    </row>
    <row r="774" spans="1:36" x14ac:dyDescent="0.25">
      <c r="A774" s="2"/>
      <c r="B774" s="2"/>
      <c r="C774" s="18"/>
      <c r="D774" s="2"/>
      <c r="E774" s="2"/>
      <c r="F774" s="80"/>
      <c r="G774" s="80"/>
      <c r="H774" s="80"/>
      <c r="I774" s="81"/>
      <c r="J774" s="80"/>
      <c r="K774" s="80"/>
      <c r="L774" s="2"/>
      <c r="M774" s="18"/>
      <c r="N774" s="2"/>
      <c r="O774" s="2"/>
      <c r="P774" s="2"/>
      <c r="Q774" s="2"/>
      <c r="R774" s="11"/>
      <c r="S774" s="11"/>
      <c r="W774" s="13"/>
      <c r="X774" s="8"/>
      <c r="Y774" s="20"/>
      <c r="Z774" s="20"/>
      <c r="AA774" s="2"/>
      <c r="AB774" s="2"/>
      <c r="AC774" s="2"/>
      <c r="AD774" s="2"/>
      <c r="AE774" s="6"/>
      <c r="AF774" s="137"/>
      <c r="AG774" s="137"/>
      <c r="AH774" s="137"/>
      <c r="AI774" s="137"/>
      <c r="AJ774" s="137"/>
    </row>
    <row r="775" spans="1:36" x14ac:dyDescent="0.25">
      <c r="A775" s="2"/>
      <c r="B775" s="2"/>
      <c r="C775" s="18"/>
      <c r="D775" s="2"/>
      <c r="E775" s="2"/>
      <c r="F775" s="80"/>
      <c r="G775" s="80"/>
      <c r="H775" s="80"/>
      <c r="I775" s="81"/>
      <c r="J775" s="80"/>
      <c r="K775" s="80"/>
      <c r="L775" s="2"/>
      <c r="M775" s="18"/>
      <c r="N775" s="2"/>
      <c r="O775" s="2"/>
      <c r="P775" s="2"/>
      <c r="Q775" s="2"/>
      <c r="R775" s="11"/>
      <c r="S775" s="11"/>
      <c r="W775" s="13"/>
      <c r="X775" s="8"/>
      <c r="Y775" s="20"/>
      <c r="Z775" s="20"/>
      <c r="AA775" s="2"/>
      <c r="AB775" s="2"/>
      <c r="AC775" s="2"/>
      <c r="AD775" s="2"/>
      <c r="AE775" s="6"/>
      <c r="AF775" s="137"/>
      <c r="AG775" s="137"/>
      <c r="AH775" s="137"/>
      <c r="AI775" s="137"/>
      <c r="AJ775" s="137"/>
    </row>
    <row r="776" spans="1:36" x14ac:dyDescent="0.25">
      <c r="A776" s="2"/>
      <c r="B776" s="2"/>
      <c r="C776" s="18"/>
      <c r="D776" s="2"/>
      <c r="E776" s="2"/>
      <c r="F776" s="80"/>
      <c r="G776" s="80"/>
      <c r="H776" s="80"/>
      <c r="I776" s="81"/>
      <c r="J776" s="80"/>
      <c r="K776" s="80"/>
      <c r="L776" s="2"/>
      <c r="M776" s="18"/>
      <c r="N776" s="2"/>
      <c r="O776" s="2"/>
      <c r="P776" s="2"/>
      <c r="Q776" s="2"/>
      <c r="R776" s="11"/>
      <c r="S776" s="11"/>
      <c r="W776" s="13"/>
      <c r="X776" s="8"/>
      <c r="Y776" s="20"/>
      <c r="Z776" s="20"/>
      <c r="AA776" s="2"/>
      <c r="AB776" s="2"/>
      <c r="AC776" s="2"/>
      <c r="AD776" s="2"/>
      <c r="AE776" s="6"/>
      <c r="AF776" s="137"/>
      <c r="AG776" s="137"/>
      <c r="AH776" s="137"/>
      <c r="AI776" s="137"/>
      <c r="AJ776" s="137"/>
    </row>
    <row r="777" spans="1:36" x14ac:dyDescent="0.25">
      <c r="A777" s="2"/>
      <c r="B777" s="2"/>
      <c r="C777" s="18"/>
      <c r="D777" s="2"/>
      <c r="E777" s="2"/>
      <c r="F777" s="80"/>
      <c r="G777" s="80"/>
      <c r="H777" s="80"/>
      <c r="I777" s="81"/>
      <c r="J777" s="80"/>
      <c r="K777" s="80"/>
      <c r="L777" s="2"/>
      <c r="M777" s="18"/>
      <c r="N777" s="2"/>
      <c r="O777" s="2"/>
      <c r="P777" s="2"/>
      <c r="Q777" s="2"/>
      <c r="R777" s="11"/>
      <c r="S777" s="11"/>
      <c r="W777" s="13"/>
      <c r="X777" s="8"/>
      <c r="Y777" s="20"/>
      <c r="Z777" s="20"/>
      <c r="AA777" s="2"/>
      <c r="AB777" s="2"/>
      <c r="AC777" s="2"/>
      <c r="AD777" s="2"/>
      <c r="AE777" s="6"/>
      <c r="AF777" s="137"/>
      <c r="AG777" s="137"/>
      <c r="AH777" s="137"/>
      <c r="AI777" s="137"/>
      <c r="AJ777" s="137"/>
    </row>
    <row r="778" spans="1:36" x14ac:dyDescent="0.25">
      <c r="A778" s="2"/>
      <c r="B778" s="2"/>
      <c r="C778" s="18"/>
      <c r="D778" s="2"/>
      <c r="E778" s="2"/>
      <c r="F778" s="80"/>
      <c r="G778" s="80"/>
      <c r="H778" s="80"/>
      <c r="I778" s="81"/>
      <c r="J778" s="80"/>
      <c r="K778" s="80"/>
      <c r="L778" s="2"/>
      <c r="M778" s="18"/>
      <c r="N778" s="2"/>
      <c r="O778" s="2"/>
      <c r="P778" s="2"/>
      <c r="Q778" s="2"/>
      <c r="R778" s="11"/>
      <c r="S778" s="11"/>
      <c r="W778" s="13"/>
      <c r="X778" s="8"/>
      <c r="Y778" s="20"/>
      <c r="Z778" s="20"/>
      <c r="AA778" s="2"/>
      <c r="AB778" s="2"/>
      <c r="AC778" s="2"/>
      <c r="AD778" s="2"/>
      <c r="AE778" s="6"/>
      <c r="AF778" s="137"/>
      <c r="AG778" s="137"/>
      <c r="AH778" s="137"/>
      <c r="AI778" s="137"/>
      <c r="AJ778" s="137"/>
    </row>
    <row r="779" spans="1:36" x14ac:dyDescent="0.25">
      <c r="A779" s="2"/>
      <c r="B779" s="2"/>
      <c r="C779" s="18"/>
      <c r="D779" s="2"/>
      <c r="E779" s="2"/>
      <c r="F779" s="80"/>
      <c r="G779" s="80"/>
      <c r="H779" s="80"/>
      <c r="I779" s="81"/>
      <c r="J779" s="80"/>
      <c r="K779" s="80"/>
      <c r="L779" s="2"/>
      <c r="M779" s="18"/>
      <c r="N779" s="2"/>
      <c r="O779" s="2"/>
      <c r="P779" s="2"/>
      <c r="Q779" s="2"/>
      <c r="R779" s="11"/>
      <c r="S779" s="11"/>
      <c r="W779" s="13"/>
      <c r="X779" s="8"/>
      <c r="Y779" s="20"/>
      <c r="Z779" s="20"/>
      <c r="AA779" s="2"/>
      <c r="AB779" s="2"/>
      <c r="AC779" s="2"/>
      <c r="AD779" s="2"/>
      <c r="AE779" s="6"/>
      <c r="AF779" s="137"/>
      <c r="AG779" s="137"/>
      <c r="AH779" s="137"/>
      <c r="AI779" s="137"/>
      <c r="AJ779" s="137"/>
    </row>
    <row r="780" spans="1:36" x14ac:dyDescent="0.25">
      <c r="A780" s="2"/>
      <c r="B780" s="2"/>
      <c r="C780" s="18"/>
      <c r="D780" s="2"/>
      <c r="E780" s="2"/>
      <c r="F780" s="80"/>
      <c r="G780" s="80"/>
      <c r="H780" s="80"/>
      <c r="I780" s="81"/>
      <c r="J780" s="80"/>
      <c r="K780" s="80"/>
      <c r="L780" s="2"/>
      <c r="M780" s="18"/>
      <c r="N780" s="2"/>
      <c r="O780" s="2"/>
      <c r="P780" s="2"/>
      <c r="Q780" s="2"/>
      <c r="R780" s="11"/>
      <c r="S780" s="11"/>
      <c r="W780" s="13"/>
      <c r="X780" s="8"/>
      <c r="Y780" s="20"/>
      <c r="Z780" s="20"/>
      <c r="AA780" s="2"/>
      <c r="AB780" s="2"/>
      <c r="AC780" s="2"/>
      <c r="AD780" s="2"/>
      <c r="AE780" s="6"/>
      <c r="AF780" s="137"/>
      <c r="AG780" s="137"/>
      <c r="AH780" s="137"/>
      <c r="AI780" s="137"/>
      <c r="AJ780" s="137"/>
    </row>
    <row r="781" spans="1:36" x14ac:dyDescent="0.25">
      <c r="A781" s="2"/>
      <c r="B781" s="2"/>
      <c r="C781" s="18"/>
      <c r="D781" s="2"/>
      <c r="E781" s="2"/>
      <c r="F781" s="80"/>
      <c r="G781" s="80"/>
      <c r="H781" s="80"/>
      <c r="I781" s="81"/>
      <c r="J781" s="80"/>
      <c r="K781" s="80"/>
      <c r="L781" s="2"/>
      <c r="M781" s="18"/>
      <c r="N781" s="2"/>
      <c r="O781" s="2"/>
      <c r="P781" s="2"/>
      <c r="Q781" s="2"/>
      <c r="R781" s="11"/>
      <c r="S781" s="11"/>
      <c r="W781" s="13"/>
      <c r="X781" s="8"/>
      <c r="Y781" s="20"/>
      <c r="Z781" s="20"/>
      <c r="AA781" s="2"/>
      <c r="AB781" s="2"/>
      <c r="AC781" s="2"/>
      <c r="AD781" s="2"/>
      <c r="AE781" s="6"/>
      <c r="AF781" s="137"/>
      <c r="AG781" s="137"/>
      <c r="AH781" s="137"/>
      <c r="AI781" s="137"/>
      <c r="AJ781" s="137"/>
    </row>
    <row r="782" spans="1:36" x14ac:dyDescent="0.25">
      <c r="A782" s="2"/>
      <c r="B782" s="2"/>
      <c r="C782" s="18"/>
      <c r="D782" s="2"/>
      <c r="E782" s="2"/>
      <c r="F782" s="80"/>
      <c r="G782" s="80"/>
      <c r="H782" s="80"/>
      <c r="I782" s="81"/>
      <c r="J782" s="80"/>
      <c r="K782" s="80"/>
      <c r="L782" s="2"/>
      <c r="M782" s="18"/>
      <c r="N782" s="2"/>
      <c r="O782" s="2"/>
      <c r="P782" s="2"/>
      <c r="Q782" s="2"/>
      <c r="R782" s="11"/>
      <c r="S782" s="11"/>
      <c r="W782" s="13"/>
      <c r="X782" s="8"/>
      <c r="Y782" s="20"/>
      <c r="Z782" s="20"/>
      <c r="AA782" s="2"/>
      <c r="AB782" s="2"/>
      <c r="AC782" s="2"/>
      <c r="AD782" s="2"/>
      <c r="AE782" s="6"/>
      <c r="AF782" s="137"/>
      <c r="AG782" s="137"/>
      <c r="AH782" s="137"/>
      <c r="AI782" s="137"/>
      <c r="AJ782" s="137"/>
    </row>
    <row r="783" spans="1:36" x14ac:dyDescent="0.25">
      <c r="A783" s="2"/>
      <c r="B783" s="2"/>
      <c r="C783" s="18"/>
      <c r="D783" s="2"/>
      <c r="E783" s="2"/>
      <c r="F783" s="80"/>
      <c r="G783" s="80"/>
      <c r="H783" s="80"/>
      <c r="I783" s="81"/>
      <c r="J783" s="80"/>
      <c r="K783" s="80"/>
      <c r="L783" s="2"/>
      <c r="M783" s="18"/>
      <c r="N783" s="2"/>
      <c r="O783" s="2"/>
      <c r="P783" s="2"/>
      <c r="Q783" s="2"/>
      <c r="R783" s="11"/>
      <c r="S783" s="11"/>
      <c r="W783" s="13"/>
      <c r="X783" s="8"/>
      <c r="Y783" s="20"/>
      <c r="Z783" s="20"/>
      <c r="AA783" s="2"/>
      <c r="AB783" s="2"/>
      <c r="AC783" s="2"/>
      <c r="AD783" s="2"/>
      <c r="AE783" s="6"/>
      <c r="AF783" s="137"/>
      <c r="AG783" s="137"/>
      <c r="AH783" s="137"/>
      <c r="AI783" s="137"/>
      <c r="AJ783" s="137"/>
    </row>
    <row r="784" spans="1:36" x14ac:dyDescent="0.25">
      <c r="A784" s="2"/>
      <c r="B784" s="2"/>
      <c r="C784" s="18"/>
      <c r="D784" s="2"/>
      <c r="E784" s="2"/>
      <c r="F784" s="80"/>
      <c r="G784" s="80"/>
      <c r="H784" s="80"/>
      <c r="I784" s="81"/>
      <c r="J784" s="80"/>
      <c r="K784" s="80"/>
      <c r="L784" s="2"/>
      <c r="M784" s="18"/>
      <c r="N784" s="2"/>
      <c r="O784" s="2"/>
      <c r="P784" s="2"/>
      <c r="Q784" s="2"/>
      <c r="R784" s="11"/>
      <c r="S784" s="11"/>
      <c r="W784" s="13"/>
      <c r="X784" s="8"/>
      <c r="Y784" s="20"/>
      <c r="Z784" s="20"/>
      <c r="AA784" s="2"/>
      <c r="AB784" s="2"/>
      <c r="AC784" s="2"/>
      <c r="AD784" s="2"/>
      <c r="AE784" s="6"/>
      <c r="AF784" s="137"/>
      <c r="AG784" s="137"/>
      <c r="AH784" s="137"/>
      <c r="AI784" s="137"/>
      <c r="AJ784" s="137"/>
    </row>
    <row r="785" spans="1:36" x14ac:dyDescent="0.25">
      <c r="A785" s="2"/>
      <c r="B785" s="2"/>
      <c r="C785" s="18"/>
      <c r="D785" s="2"/>
      <c r="E785" s="2"/>
      <c r="F785" s="80"/>
      <c r="G785" s="80"/>
      <c r="H785" s="80"/>
      <c r="I785" s="81"/>
      <c r="J785" s="80"/>
      <c r="K785" s="80"/>
      <c r="L785" s="2"/>
      <c r="M785" s="18"/>
      <c r="N785" s="2"/>
      <c r="O785" s="2"/>
      <c r="P785" s="2"/>
      <c r="Q785" s="2"/>
      <c r="R785" s="11"/>
      <c r="S785" s="11"/>
      <c r="W785" s="13"/>
      <c r="X785" s="8"/>
      <c r="Y785" s="20"/>
      <c r="Z785" s="20"/>
      <c r="AA785" s="2"/>
      <c r="AB785" s="2"/>
      <c r="AC785" s="2"/>
      <c r="AD785" s="2"/>
      <c r="AE785" s="6"/>
      <c r="AF785" s="137"/>
      <c r="AG785" s="137"/>
      <c r="AH785" s="137"/>
      <c r="AI785" s="137"/>
      <c r="AJ785" s="137"/>
    </row>
    <row r="786" spans="1:36" x14ac:dyDescent="0.25">
      <c r="A786" s="2"/>
      <c r="B786" s="2"/>
      <c r="C786" s="18"/>
      <c r="D786" s="2"/>
      <c r="E786" s="2"/>
      <c r="F786" s="80"/>
      <c r="G786" s="80"/>
      <c r="H786" s="80"/>
      <c r="I786" s="81"/>
      <c r="J786" s="80"/>
      <c r="K786" s="80"/>
      <c r="L786" s="2"/>
      <c r="M786" s="18"/>
      <c r="N786" s="2"/>
      <c r="O786" s="2"/>
      <c r="P786" s="2"/>
      <c r="Q786" s="2"/>
      <c r="R786" s="11"/>
      <c r="S786" s="11"/>
      <c r="W786" s="13"/>
      <c r="X786" s="8"/>
      <c r="Y786" s="20"/>
      <c r="Z786" s="20"/>
      <c r="AA786" s="2"/>
      <c r="AB786" s="2"/>
      <c r="AC786" s="2"/>
      <c r="AD786" s="2"/>
      <c r="AE786" s="6"/>
      <c r="AF786" s="137"/>
      <c r="AG786" s="137"/>
      <c r="AH786" s="137"/>
      <c r="AI786" s="137"/>
      <c r="AJ786" s="137"/>
    </row>
    <row r="787" spans="1:36" x14ac:dyDescent="0.25">
      <c r="A787" s="2"/>
      <c r="B787" s="2"/>
      <c r="C787" s="18"/>
      <c r="D787" s="2"/>
      <c r="E787" s="2"/>
      <c r="F787" s="80"/>
      <c r="G787" s="80"/>
      <c r="H787" s="80"/>
      <c r="I787" s="81"/>
      <c r="J787" s="80"/>
      <c r="K787" s="80"/>
      <c r="L787" s="2"/>
      <c r="M787" s="18"/>
      <c r="N787" s="2"/>
      <c r="O787" s="2"/>
      <c r="P787" s="2"/>
      <c r="Q787" s="2"/>
      <c r="R787" s="11"/>
      <c r="S787" s="11"/>
      <c r="W787" s="13"/>
      <c r="X787" s="8"/>
      <c r="Y787" s="20"/>
      <c r="Z787" s="20"/>
      <c r="AA787" s="2"/>
      <c r="AB787" s="2"/>
      <c r="AC787" s="2"/>
      <c r="AD787" s="2"/>
      <c r="AE787" s="6"/>
      <c r="AF787" s="137"/>
      <c r="AG787" s="137"/>
      <c r="AH787" s="137"/>
      <c r="AI787" s="137"/>
      <c r="AJ787" s="137"/>
    </row>
    <row r="788" spans="1:36" x14ac:dyDescent="0.25">
      <c r="A788" s="2"/>
      <c r="B788" s="2"/>
      <c r="C788" s="18"/>
      <c r="D788" s="2"/>
      <c r="E788" s="2"/>
      <c r="F788" s="80"/>
      <c r="G788" s="80"/>
      <c r="H788" s="80"/>
      <c r="I788" s="81"/>
      <c r="J788" s="80"/>
      <c r="K788" s="80"/>
      <c r="L788" s="2"/>
      <c r="M788" s="18"/>
      <c r="N788" s="2"/>
      <c r="O788" s="2"/>
      <c r="P788" s="2"/>
      <c r="Q788" s="2"/>
      <c r="R788" s="11"/>
      <c r="S788" s="11"/>
      <c r="W788" s="13"/>
      <c r="X788" s="8"/>
      <c r="Y788" s="20"/>
      <c r="Z788" s="20"/>
      <c r="AA788" s="2"/>
      <c r="AB788" s="2"/>
      <c r="AC788" s="2"/>
      <c r="AD788" s="2"/>
      <c r="AE788" s="6"/>
      <c r="AF788" s="137"/>
      <c r="AG788" s="137"/>
      <c r="AH788" s="137"/>
      <c r="AI788" s="137"/>
      <c r="AJ788" s="137"/>
    </row>
    <row r="789" spans="1:36" x14ac:dyDescent="0.25">
      <c r="A789" s="2"/>
      <c r="B789" s="2"/>
      <c r="C789" s="18"/>
      <c r="D789" s="2"/>
      <c r="E789" s="2"/>
      <c r="F789" s="80"/>
      <c r="G789" s="80"/>
      <c r="H789" s="80"/>
      <c r="I789" s="81"/>
      <c r="J789" s="80"/>
      <c r="K789" s="80"/>
      <c r="L789" s="2"/>
      <c r="M789" s="18"/>
      <c r="N789" s="2"/>
      <c r="O789" s="2"/>
      <c r="P789" s="2"/>
      <c r="Q789" s="2"/>
      <c r="R789" s="11"/>
      <c r="S789" s="11"/>
      <c r="W789" s="13"/>
      <c r="X789" s="8"/>
      <c r="Y789" s="20"/>
      <c r="Z789" s="20"/>
      <c r="AA789" s="2"/>
      <c r="AB789" s="2"/>
      <c r="AC789" s="2"/>
      <c r="AD789" s="2"/>
      <c r="AE789" s="6"/>
      <c r="AF789" s="137"/>
      <c r="AG789" s="137"/>
      <c r="AH789" s="137"/>
      <c r="AI789" s="137"/>
      <c r="AJ789" s="137"/>
    </row>
    <row r="790" spans="1:36" x14ac:dyDescent="0.25">
      <c r="A790" s="2"/>
      <c r="B790" s="2"/>
      <c r="C790" s="18"/>
      <c r="D790" s="2"/>
      <c r="E790" s="2"/>
      <c r="F790" s="80"/>
      <c r="G790" s="80"/>
      <c r="H790" s="80"/>
      <c r="I790" s="81"/>
      <c r="J790" s="80"/>
      <c r="K790" s="80"/>
      <c r="L790" s="2"/>
      <c r="M790" s="18"/>
      <c r="N790" s="2"/>
      <c r="O790" s="2"/>
      <c r="P790" s="2"/>
      <c r="Q790" s="2"/>
      <c r="R790" s="11"/>
      <c r="S790" s="11"/>
      <c r="W790" s="13"/>
      <c r="X790" s="8"/>
      <c r="Y790" s="20"/>
      <c r="Z790" s="20"/>
      <c r="AA790" s="2"/>
      <c r="AB790" s="2"/>
      <c r="AC790" s="2"/>
      <c r="AD790" s="2"/>
      <c r="AE790" s="6"/>
      <c r="AF790" s="137"/>
      <c r="AG790" s="137"/>
      <c r="AH790" s="137"/>
      <c r="AI790" s="137"/>
      <c r="AJ790" s="137"/>
    </row>
    <row r="791" spans="1:36" x14ac:dyDescent="0.25">
      <c r="A791" s="2"/>
      <c r="B791" s="2"/>
      <c r="C791" s="18"/>
      <c r="D791" s="2"/>
      <c r="E791" s="2"/>
      <c r="F791" s="80"/>
      <c r="G791" s="80"/>
      <c r="H791" s="80"/>
      <c r="I791" s="81"/>
      <c r="J791" s="80"/>
      <c r="K791" s="80"/>
      <c r="L791" s="2"/>
      <c r="M791" s="18"/>
      <c r="N791" s="2"/>
      <c r="O791" s="2"/>
      <c r="P791" s="2"/>
      <c r="Q791" s="2"/>
      <c r="R791" s="11"/>
      <c r="S791" s="11"/>
      <c r="W791" s="13"/>
      <c r="X791" s="8"/>
      <c r="Y791" s="20"/>
      <c r="Z791" s="20"/>
      <c r="AA791" s="2"/>
      <c r="AB791" s="2"/>
      <c r="AC791" s="2"/>
      <c r="AD791" s="2"/>
      <c r="AE791" s="6"/>
      <c r="AF791" s="137"/>
      <c r="AG791" s="137"/>
      <c r="AH791" s="137"/>
      <c r="AI791" s="137"/>
      <c r="AJ791" s="137"/>
    </row>
    <row r="792" spans="1:36" x14ac:dyDescent="0.25">
      <c r="A792" s="2"/>
      <c r="B792" s="2"/>
      <c r="C792" s="18"/>
      <c r="D792" s="2"/>
      <c r="E792" s="2"/>
      <c r="F792" s="80"/>
      <c r="G792" s="80"/>
      <c r="H792" s="80"/>
      <c r="I792" s="81"/>
      <c r="J792" s="80"/>
      <c r="K792" s="80"/>
      <c r="L792" s="2"/>
      <c r="M792" s="18"/>
      <c r="N792" s="2"/>
      <c r="O792" s="2"/>
      <c r="P792" s="2"/>
      <c r="Q792" s="2"/>
      <c r="R792" s="11"/>
      <c r="S792" s="11"/>
      <c r="W792" s="13"/>
      <c r="X792" s="8"/>
      <c r="Y792" s="20"/>
      <c r="Z792" s="20"/>
      <c r="AA792" s="2"/>
      <c r="AB792" s="2"/>
      <c r="AC792" s="2"/>
      <c r="AD792" s="2"/>
      <c r="AE792" s="6"/>
      <c r="AF792" s="137"/>
      <c r="AG792" s="137"/>
      <c r="AH792" s="137"/>
      <c r="AI792" s="137"/>
      <c r="AJ792" s="137"/>
    </row>
    <row r="793" spans="1:36" x14ac:dyDescent="0.25">
      <c r="A793" s="2"/>
      <c r="B793" s="2"/>
      <c r="C793" s="18"/>
      <c r="D793" s="2"/>
      <c r="E793" s="2"/>
      <c r="F793" s="80"/>
      <c r="G793" s="80"/>
      <c r="H793" s="80"/>
      <c r="I793" s="81"/>
      <c r="J793" s="80"/>
      <c r="K793" s="80"/>
      <c r="L793" s="2"/>
      <c r="M793" s="18"/>
      <c r="N793" s="2"/>
      <c r="O793" s="2"/>
      <c r="P793" s="2"/>
      <c r="Q793" s="2"/>
      <c r="R793" s="11"/>
      <c r="S793" s="11"/>
      <c r="W793" s="13"/>
      <c r="X793" s="8"/>
      <c r="Y793" s="20"/>
      <c r="Z793" s="20"/>
      <c r="AA793" s="2"/>
      <c r="AB793" s="2"/>
      <c r="AC793" s="2"/>
      <c r="AD793" s="2"/>
      <c r="AE793" s="6"/>
      <c r="AF793" s="137"/>
      <c r="AG793" s="137"/>
      <c r="AH793" s="137"/>
      <c r="AI793" s="137"/>
      <c r="AJ793" s="137"/>
    </row>
    <row r="794" spans="1:36" x14ac:dyDescent="0.25">
      <c r="A794" s="2"/>
      <c r="B794" s="2"/>
      <c r="C794" s="18"/>
      <c r="D794" s="2"/>
      <c r="E794" s="2"/>
      <c r="F794" s="80"/>
      <c r="G794" s="80"/>
      <c r="H794" s="80"/>
      <c r="I794" s="81"/>
      <c r="J794" s="80"/>
      <c r="K794" s="80"/>
      <c r="L794" s="2"/>
      <c r="M794" s="18"/>
      <c r="N794" s="2"/>
      <c r="O794" s="2"/>
      <c r="P794" s="2"/>
      <c r="Q794" s="2"/>
      <c r="R794" s="11"/>
      <c r="S794" s="11"/>
      <c r="W794" s="13"/>
      <c r="X794" s="8"/>
      <c r="Y794" s="20"/>
      <c r="Z794" s="20"/>
      <c r="AA794" s="2"/>
      <c r="AB794" s="2"/>
      <c r="AC794" s="2"/>
      <c r="AD794" s="2"/>
      <c r="AE794" s="6"/>
      <c r="AF794" s="137"/>
      <c r="AG794" s="137"/>
      <c r="AH794" s="137"/>
      <c r="AI794" s="137"/>
      <c r="AJ794" s="137"/>
    </row>
    <row r="795" spans="1:36" x14ac:dyDescent="0.25">
      <c r="A795" s="2"/>
      <c r="B795" s="2"/>
      <c r="C795" s="18"/>
      <c r="D795" s="2"/>
      <c r="E795" s="2"/>
      <c r="F795" s="80"/>
      <c r="G795" s="80"/>
      <c r="H795" s="80"/>
      <c r="I795" s="81"/>
      <c r="J795" s="80"/>
      <c r="K795" s="80"/>
      <c r="L795" s="2"/>
      <c r="M795" s="18"/>
      <c r="N795" s="2"/>
      <c r="O795" s="2"/>
      <c r="P795" s="2"/>
      <c r="Q795" s="2"/>
      <c r="R795" s="11"/>
      <c r="S795" s="11"/>
      <c r="W795" s="13"/>
      <c r="X795" s="8"/>
      <c r="Y795" s="20"/>
      <c r="Z795" s="20"/>
      <c r="AA795" s="2"/>
      <c r="AB795" s="2"/>
      <c r="AC795" s="2"/>
      <c r="AD795" s="2"/>
      <c r="AE795" s="6"/>
      <c r="AF795" s="137"/>
      <c r="AG795" s="137"/>
      <c r="AH795" s="137"/>
      <c r="AI795" s="137"/>
      <c r="AJ795" s="137"/>
    </row>
    <row r="796" spans="1:36" x14ac:dyDescent="0.25">
      <c r="A796" s="2"/>
      <c r="B796" s="2"/>
      <c r="C796" s="18"/>
      <c r="D796" s="2"/>
      <c r="E796" s="2"/>
      <c r="F796" s="80"/>
      <c r="G796" s="80"/>
      <c r="H796" s="80"/>
      <c r="I796" s="81"/>
      <c r="J796" s="80"/>
      <c r="K796" s="80"/>
      <c r="L796" s="2"/>
      <c r="M796" s="18"/>
      <c r="N796" s="2"/>
      <c r="O796" s="2"/>
      <c r="P796" s="2"/>
      <c r="Q796" s="2"/>
      <c r="R796" s="11"/>
      <c r="S796" s="11"/>
      <c r="W796" s="13"/>
      <c r="X796" s="8"/>
      <c r="Y796" s="20"/>
      <c r="Z796" s="20"/>
      <c r="AA796" s="2"/>
      <c r="AB796" s="2"/>
      <c r="AC796" s="2"/>
      <c r="AD796" s="2"/>
      <c r="AE796" s="6"/>
      <c r="AF796" s="137"/>
      <c r="AG796" s="137"/>
      <c r="AH796" s="137"/>
      <c r="AI796" s="137"/>
      <c r="AJ796" s="137"/>
    </row>
    <row r="797" spans="1:36" x14ac:dyDescent="0.25">
      <c r="A797" s="2"/>
      <c r="B797" s="2"/>
      <c r="C797" s="18"/>
      <c r="D797" s="2"/>
      <c r="E797" s="2"/>
      <c r="F797" s="80"/>
      <c r="G797" s="80"/>
      <c r="H797" s="80"/>
      <c r="I797" s="81"/>
      <c r="J797" s="80"/>
      <c r="K797" s="80"/>
      <c r="L797" s="2"/>
      <c r="M797" s="18"/>
      <c r="N797" s="2"/>
      <c r="O797" s="2"/>
      <c r="P797" s="2"/>
      <c r="Q797" s="2"/>
      <c r="R797" s="11"/>
      <c r="S797" s="11"/>
      <c r="W797" s="13"/>
      <c r="X797" s="8"/>
      <c r="Y797" s="20"/>
      <c r="Z797" s="20"/>
      <c r="AA797" s="2"/>
      <c r="AB797" s="2"/>
      <c r="AC797" s="2"/>
      <c r="AD797" s="2"/>
      <c r="AE797" s="6"/>
      <c r="AF797" s="137"/>
      <c r="AG797" s="137"/>
      <c r="AH797" s="137"/>
      <c r="AI797" s="137"/>
      <c r="AJ797" s="137"/>
    </row>
    <row r="798" spans="1:36" x14ac:dyDescent="0.25">
      <c r="A798" s="2"/>
      <c r="B798" s="2"/>
      <c r="C798" s="18"/>
      <c r="D798" s="2"/>
      <c r="E798" s="2"/>
      <c r="F798" s="80"/>
      <c r="G798" s="80"/>
      <c r="H798" s="80"/>
      <c r="I798" s="81"/>
      <c r="J798" s="80"/>
      <c r="K798" s="80"/>
      <c r="L798" s="2"/>
      <c r="M798" s="18"/>
      <c r="N798" s="2"/>
      <c r="O798" s="2"/>
      <c r="P798" s="2"/>
      <c r="Q798" s="2"/>
      <c r="R798" s="11"/>
      <c r="S798" s="11"/>
      <c r="W798" s="13"/>
      <c r="X798" s="8"/>
      <c r="Y798" s="20"/>
      <c r="Z798" s="20"/>
      <c r="AA798" s="2"/>
      <c r="AB798" s="2"/>
      <c r="AC798" s="2"/>
      <c r="AD798" s="2"/>
      <c r="AE798" s="6"/>
      <c r="AF798" s="137"/>
      <c r="AG798" s="137"/>
      <c r="AH798" s="137"/>
      <c r="AI798" s="137"/>
      <c r="AJ798" s="137"/>
    </row>
    <row r="799" spans="1:36" x14ac:dyDescent="0.25">
      <c r="A799" s="2"/>
      <c r="B799" s="2"/>
      <c r="C799" s="18"/>
      <c r="D799" s="2"/>
      <c r="E799" s="2"/>
      <c r="F799" s="80"/>
      <c r="G799" s="80"/>
      <c r="H799" s="80"/>
      <c r="I799" s="81"/>
      <c r="J799" s="80"/>
      <c r="K799" s="80"/>
      <c r="L799" s="2"/>
      <c r="M799" s="18"/>
      <c r="N799" s="2"/>
      <c r="O799" s="2"/>
      <c r="P799" s="2"/>
      <c r="Q799" s="2"/>
      <c r="R799" s="11"/>
      <c r="S799" s="11"/>
      <c r="W799" s="13"/>
      <c r="X799" s="8"/>
      <c r="Y799" s="20"/>
      <c r="Z799" s="20"/>
      <c r="AA799" s="2"/>
      <c r="AB799" s="2"/>
      <c r="AC799" s="2"/>
      <c r="AD799" s="2"/>
      <c r="AE799" s="6"/>
      <c r="AF799" s="137"/>
      <c r="AG799" s="137"/>
      <c r="AH799" s="137"/>
      <c r="AI799" s="137"/>
      <c r="AJ799" s="137"/>
    </row>
    <row r="800" spans="1:36" x14ac:dyDescent="0.25">
      <c r="A800" s="2"/>
      <c r="B800" s="2"/>
      <c r="C800" s="18"/>
      <c r="D800" s="2"/>
      <c r="E800" s="2"/>
      <c r="F800" s="80"/>
      <c r="G800" s="80"/>
      <c r="H800" s="80"/>
      <c r="I800" s="81"/>
      <c r="J800" s="80"/>
      <c r="K800" s="80"/>
      <c r="L800" s="2"/>
      <c r="M800" s="18"/>
      <c r="N800" s="2"/>
      <c r="O800" s="2"/>
      <c r="P800" s="2"/>
      <c r="Q800" s="2"/>
      <c r="R800" s="11"/>
      <c r="S800" s="11"/>
      <c r="W800" s="13"/>
      <c r="X800" s="8"/>
      <c r="Y800" s="20"/>
      <c r="Z800" s="20"/>
      <c r="AA800" s="2"/>
      <c r="AB800" s="2"/>
      <c r="AC800" s="2"/>
      <c r="AD800" s="2"/>
      <c r="AE800" s="6"/>
      <c r="AF800" s="137"/>
      <c r="AG800" s="137"/>
      <c r="AH800" s="137"/>
      <c r="AI800" s="137"/>
      <c r="AJ800" s="137"/>
    </row>
    <row r="801" spans="1:36" x14ac:dyDescent="0.25">
      <c r="A801" s="2"/>
      <c r="B801" s="2"/>
      <c r="C801" s="18"/>
      <c r="D801" s="2"/>
      <c r="E801" s="2"/>
      <c r="F801" s="80"/>
      <c r="G801" s="80"/>
      <c r="H801" s="80"/>
      <c r="I801" s="81"/>
      <c r="J801" s="80"/>
      <c r="K801" s="80"/>
      <c r="L801" s="2"/>
      <c r="M801" s="18"/>
      <c r="N801" s="2"/>
      <c r="O801" s="2"/>
      <c r="P801" s="2"/>
      <c r="Q801" s="2"/>
      <c r="R801" s="11"/>
      <c r="S801" s="11"/>
      <c r="W801" s="13"/>
      <c r="X801" s="8"/>
      <c r="Y801" s="20"/>
      <c r="Z801" s="20"/>
      <c r="AA801" s="2"/>
      <c r="AB801" s="2"/>
      <c r="AC801" s="2"/>
      <c r="AD801" s="2"/>
      <c r="AE801" s="6"/>
      <c r="AF801" s="137"/>
      <c r="AG801" s="137"/>
      <c r="AH801" s="137"/>
      <c r="AI801" s="137"/>
      <c r="AJ801" s="137"/>
    </row>
    <row r="802" spans="1:36" x14ac:dyDescent="0.25">
      <c r="A802" s="2"/>
      <c r="B802" s="2"/>
      <c r="C802" s="18"/>
      <c r="D802" s="2"/>
      <c r="E802" s="2"/>
      <c r="F802" s="80"/>
      <c r="G802" s="80"/>
      <c r="H802" s="80"/>
      <c r="I802" s="81"/>
      <c r="J802" s="80"/>
      <c r="K802" s="80"/>
      <c r="L802" s="2"/>
      <c r="M802" s="18"/>
      <c r="N802" s="2"/>
      <c r="O802" s="2"/>
      <c r="P802" s="2"/>
      <c r="Q802" s="2"/>
      <c r="R802" s="11"/>
      <c r="S802" s="11"/>
      <c r="W802" s="13"/>
      <c r="X802" s="8"/>
      <c r="Y802" s="20"/>
      <c r="Z802" s="20"/>
      <c r="AA802" s="2"/>
      <c r="AB802" s="2"/>
      <c r="AC802" s="2"/>
      <c r="AD802" s="2"/>
      <c r="AE802" s="6"/>
      <c r="AF802" s="137"/>
      <c r="AG802" s="137"/>
      <c r="AH802" s="137"/>
      <c r="AI802" s="137"/>
      <c r="AJ802" s="137"/>
    </row>
    <row r="803" spans="1:36" x14ac:dyDescent="0.25">
      <c r="A803" s="2"/>
      <c r="B803" s="2"/>
      <c r="C803" s="18"/>
      <c r="D803" s="2"/>
      <c r="E803" s="2"/>
      <c r="F803" s="80"/>
      <c r="G803" s="80"/>
      <c r="H803" s="80"/>
      <c r="I803" s="81"/>
      <c r="J803" s="80"/>
      <c r="K803" s="80"/>
      <c r="L803" s="2"/>
      <c r="M803" s="18"/>
      <c r="N803" s="2"/>
      <c r="O803" s="2"/>
      <c r="P803" s="2"/>
      <c r="Q803" s="2"/>
      <c r="R803" s="11"/>
      <c r="S803" s="11"/>
      <c r="W803" s="13"/>
      <c r="X803" s="8"/>
      <c r="Y803" s="20"/>
      <c r="Z803" s="20"/>
      <c r="AA803" s="2"/>
      <c r="AB803" s="2"/>
      <c r="AC803" s="2"/>
      <c r="AD803" s="2"/>
      <c r="AE803" s="6"/>
      <c r="AF803" s="137"/>
      <c r="AG803" s="137"/>
      <c r="AH803" s="137"/>
      <c r="AI803" s="137"/>
      <c r="AJ803" s="137"/>
    </row>
    <row r="804" spans="1:36" x14ac:dyDescent="0.25">
      <c r="A804" s="2"/>
      <c r="B804" s="2"/>
      <c r="C804" s="18"/>
      <c r="D804" s="2"/>
      <c r="E804" s="2"/>
      <c r="F804" s="80"/>
      <c r="G804" s="80"/>
      <c r="H804" s="80"/>
      <c r="I804" s="81"/>
      <c r="J804" s="80"/>
      <c r="K804" s="80"/>
      <c r="L804" s="2"/>
      <c r="M804" s="18"/>
      <c r="N804" s="2"/>
      <c r="O804" s="2"/>
      <c r="P804" s="2"/>
      <c r="Q804" s="2"/>
      <c r="R804" s="11"/>
      <c r="S804" s="11"/>
      <c r="W804" s="13"/>
      <c r="X804" s="8"/>
      <c r="Y804" s="20"/>
      <c r="Z804" s="20"/>
      <c r="AA804" s="2"/>
      <c r="AB804" s="2"/>
      <c r="AC804" s="2"/>
      <c r="AD804" s="2"/>
      <c r="AE804" s="6"/>
      <c r="AF804" s="137"/>
      <c r="AG804" s="137"/>
      <c r="AH804" s="137"/>
      <c r="AI804" s="137"/>
      <c r="AJ804" s="137"/>
    </row>
    <row r="805" spans="1:36" x14ac:dyDescent="0.25">
      <c r="A805" s="2"/>
      <c r="B805" s="2"/>
      <c r="C805" s="18"/>
      <c r="D805" s="2"/>
      <c r="E805" s="2"/>
      <c r="F805" s="80"/>
      <c r="G805" s="80"/>
      <c r="H805" s="80"/>
      <c r="I805" s="81"/>
      <c r="J805" s="80"/>
      <c r="K805" s="80"/>
      <c r="L805" s="2"/>
      <c r="M805" s="18"/>
      <c r="N805" s="2"/>
      <c r="O805" s="2"/>
      <c r="P805" s="2"/>
      <c r="Q805" s="2"/>
      <c r="R805" s="11"/>
      <c r="S805" s="11"/>
      <c r="W805" s="13"/>
      <c r="X805" s="8"/>
      <c r="Y805" s="20"/>
      <c r="Z805" s="20"/>
      <c r="AA805" s="2"/>
      <c r="AB805" s="2"/>
      <c r="AC805" s="2"/>
      <c r="AD805" s="2"/>
      <c r="AE805" s="6"/>
      <c r="AF805" s="137"/>
      <c r="AG805" s="137"/>
      <c r="AH805" s="137"/>
      <c r="AI805" s="137"/>
      <c r="AJ805" s="137"/>
    </row>
    <row r="806" spans="1:36" x14ac:dyDescent="0.25">
      <c r="A806" s="2"/>
      <c r="B806" s="2"/>
      <c r="C806" s="18"/>
      <c r="D806" s="2"/>
      <c r="E806" s="2"/>
      <c r="F806" s="80"/>
      <c r="G806" s="80"/>
      <c r="H806" s="80"/>
      <c r="I806" s="81"/>
      <c r="J806" s="80"/>
      <c r="K806" s="80"/>
      <c r="L806" s="2"/>
      <c r="M806" s="18"/>
      <c r="N806" s="2"/>
      <c r="O806" s="2"/>
      <c r="P806" s="2"/>
      <c r="Q806" s="2"/>
      <c r="R806" s="11"/>
      <c r="S806" s="11"/>
      <c r="W806" s="13"/>
      <c r="X806" s="8"/>
      <c r="Y806" s="20"/>
      <c r="Z806" s="20"/>
      <c r="AA806" s="2"/>
      <c r="AB806" s="2"/>
      <c r="AC806" s="2"/>
      <c r="AD806" s="2"/>
      <c r="AE806" s="6"/>
      <c r="AF806" s="137"/>
      <c r="AG806" s="137"/>
      <c r="AH806" s="137"/>
      <c r="AI806" s="137"/>
      <c r="AJ806" s="137"/>
    </row>
    <row r="807" spans="1:36" x14ac:dyDescent="0.25">
      <c r="A807" s="2"/>
      <c r="B807" s="2"/>
      <c r="C807" s="18"/>
      <c r="D807" s="2"/>
      <c r="E807" s="2"/>
      <c r="F807" s="80"/>
      <c r="G807" s="80"/>
      <c r="H807" s="80"/>
      <c r="I807" s="81"/>
      <c r="J807" s="80"/>
      <c r="K807" s="80"/>
      <c r="L807" s="2"/>
      <c r="M807" s="18"/>
      <c r="N807" s="2"/>
      <c r="O807" s="2"/>
      <c r="P807" s="2"/>
      <c r="Q807" s="2"/>
      <c r="R807" s="11"/>
      <c r="S807" s="11"/>
      <c r="W807" s="13"/>
      <c r="X807" s="8"/>
      <c r="Y807" s="20"/>
      <c r="Z807" s="20"/>
      <c r="AA807" s="2"/>
      <c r="AB807" s="2"/>
      <c r="AC807" s="2"/>
      <c r="AD807" s="2"/>
      <c r="AE807" s="6"/>
      <c r="AF807" s="137"/>
      <c r="AG807" s="137"/>
      <c r="AH807" s="137"/>
      <c r="AI807" s="137"/>
      <c r="AJ807" s="137"/>
    </row>
    <row r="808" spans="1:36" x14ac:dyDescent="0.25">
      <c r="A808" s="2"/>
      <c r="B808" s="2"/>
      <c r="C808" s="18"/>
      <c r="D808" s="2"/>
      <c r="E808" s="2"/>
      <c r="F808" s="80"/>
      <c r="G808" s="80"/>
      <c r="H808" s="80"/>
      <c r="I808" s="81"/>
      <c r="J808" s="80"/>
      <c r="K808" s="80"/>
      <c r="L808" s="2"/>
      <c r="M808" s="18"/>
      <c r="N808" s="2"/>
      <c r="O808" s="2"/>
      <c r="P808" s="2"/>
      <c r="Q808" s="2"/>
      <c r="R808" s="11"/>
      <c r="S808" s="11"/>
      <c r="W808" s="13"/>
      <c r="X808" s="8"/>
      <c r="Y808" s="20"/>
      <c r="Z808" s="20"/>
      <c r="AA808" s="2"/>
      <c r="AB808" s="2"/>
      <c r="AC808" s="2"/>
      <c r="AD808" s="2"/>
      <c r="AE808" s="6"/>
      <c r="AF808" s="137"/>
      <c r="AG808" s="137"/>
      <c r="AH808" s="137"/>
      <c r="AI808" s="137"/>
      <c r="AJ808" s="137"/>
    </row>
    <row r="809" spans="1:36" x14ac:dyDescent="0.25">
      <c r="A809" s="2"/>
      <c r="B809" s="2"/>
      <c r="C809" s="18"/>
      <c r="D809" s="2"/>
      <c r="E809" s="2"/>
      <c r="F809" s="80"/>
      <c r="G809" s="80"/>
      <c r="H809" s="80"/>
      <c r="I809" s="81"/>
      <c r="J809" s="80"/>
      <c r="K809" s="80"/>
      <c r="L809" s="2"/>
      <c r="M809" s="18"/>
      <c r="N809" s="2"/>
      <c r="O809" s="2"/>
      <c r="P809" s="2"/>
      <c r="Q809" s="2"/>
      <c r="R809" s="11"/>
      <c r="S809" s="11"/>
      <c r="W809" s="13"/>
      <c r="X809" s="8"/>
      <c r="Y809" s="20"/>
      <c r="Z809" s="20"/>
      <c r="AA809" s="2"/>
      <c r="AB809" s="2"/>
      <c r="AC809" s="2"/>
      <c r="AD809" s="2"/>
      <c r="AE809" s="6"/>
      <c r="AF809" s="137"/>
      <c r="AG809" s="137"/>
      <c r="AH809" s="137"/>
      <c r="AI809" s="137"/>
      <c r="AJ809" s="137"/>
    </row>
    <row r="810" spans="1:36" x14ac:dyDescent="0.25">
      <c r="A810" s="2"/>
      <c r="B810" s="2"/>
      <c r="C810" s="18"/>
      <c r="D810" s="2"/>
      <c r="E810" s="2"/>
      <c r="F810" s="80"/>
      <c r="G810" s="80"/>
      <c r="H810" s="80"/>
      <c r="I810" s="81"/>
      <c r="J810" s="80"/>
      <c r="K810" s="80"/>
      <c r="L810" s="2"/>
      <c r="M810" s="18"/>
      <c r="N810" s="2"/>
      <c r="O810" s="2"/>
      <c r="P810" s="2"/>
      <c r="Q810" s="2"/>
      <c r="R810" s="11"/>
      <c r="S810" s="11"/>
      <c r="W810" s="13"/>
      <c r="X810" s="8"/>
      <c r="Y810" s="20"/>
      <c r="Z810" s="20"/>
      <c r="AA810" s="2"/>
      <c r="AB810" s="2"/>
      <c r="AC810" s="2"/>
      <c r="AD810" s="2"/>
      <c r="AE810" s="6"/>
      <c r="AF810" s="137"/>
      <c r="AG810" s="137"/>
      <c r="AH810" s="137"/>
      <c r="AI810" s="137"/>
      <c r="AJ810" s="137"/>
    </row>
    <row r="811" spans="1:36" x14ac:dyDescent="0.25">
      <c r="A811" s="2"/>
      <c r="B811" s="2"/>
      <c r="C811" s="18"/>
      <c r="D811" s="2"/>
      <c r="E811" s="2"/>
      <c r="F811" s="80"/>
      <c r="G811" s="80"/>
      <c r="H811" s="80"/>
      <c r="I811" s="81"/>
      <c r="J811" s="80"/>
      <c r="K811" s="80"/>
      <c r="L811" s="2"/>
      <c r="M811" s="18"/>
      <c r="N811" s="2"/>
      <c r="O811" s="2"/>
      <c r="P811" s="2"/>
      <c r="Q811" s="2"/>
      <c r="R811" s="11"/>
      <c r="S811" s="11"/>
      <c r="W811" s="13"/>
      <c r="X811" s="8"/>
      <c r="Y811" s="20"/>
      <c r="Z811" s="20"/>
      <c r="AA811" s="2"/>
      <c r="AB811" s="2"/>
      <c r="AC811" s="2"/>
      <c r="AD811" s="2"/>
      <c r="AE811" s="6"/>
      <c r="AF811" s="137"/>
      <c r="AG811" s="137"/>
      <c r="AH811" s="137"/>
      <c r="AI811" s="137"/>
      <c r="AJ811" s="137"/>
    </row>
    <row r="812" spans="1:36" x14ac:dyDescent="0.25">
      <c r="A812" s="2"/>
      <c r="B812" s="2"/>
      <c r="C812" s="18"/>
      <c r="D812" s="2"/>
      <c r="E812" s="2"/>
      <c r="F812" s="80"/>
      <c r="G812" s="80"/>
      <c r="H812" s="80"/>
      <c r="I812" s="81"/>
      <c r="J812" s="80"/>
      <c r="K812" s="80"/>
      <c r="L812" s="2"/>
      <c r="M812" s="18"/>
      <c r="N812" s="2"/>
      <c r="O812" s="2"/>
      <c r="P812" s="2"/>
      <c r="Q812" s="2"/>
      <c r="R812" s="11"/>
      <c r="S812" s="11"/>
      <c r="W812" s="13"/>
      <c r="X812" s="8"/>
      <c r="Y812" s="20"/>
      <c r="Z812" s="20"/>
      <c r="AA812" s="2"/>
      <c r="AB812" s="2"/>
      <c r="AC812" s="2"/>
      <c r="AD812" s="2"/>
      <c r="AE812" s="6"/>
      <c r="AF812" s="137"/>
      <c r="AG812" s="137"/>
      <c r="AH812" s="137"/>
      <c r="AI812" s="137"/>
      <c r="AJ812" s="137"/>
    </row>
    <row r="813" spans="1:36" x14ac:dyDescent="0.25">
      <c r="A813" s="2"/>
      <c r="B813" s="2"/>
      <c r="C813" s="18"/>
      <c r="D813" s="2"/>
      <c r="E813" s="2"/>
      <c r="F813" s="80"/>
      <c r="G813" s="80"/>
      <c r="H813" s="80"/>
      <c r="I813" s="81"/>
      <c r="J813" s="80"/>
      <c r="K813" s="80"/>
      <c r="L813" s="2"/>
      <c r="M813" s="18"/>
      <c r="N813" s="2"/>
      <c r="O813" s="2"/>
      <c r="P813" s="2"/>
      <c r="Q813" s="2"/>
      <c r="R813" s="11"/>
      <c r="S813" s="11"/>
      <c r="W813" s="13"/>
      <c r="X813" s="8"/>
      <c r="Y813" s="20"/>
      <c r="Z813" s="20"/>
      <c r="AA813" s="2"/>
      <c r="AB813" s="2"/>
      <c r="AC813" s="2"/>
      <c r="AD813" s="2"/>
      <c r="AE813" s="6"/>
      <c r="AF813" s="137"/>
      <c r="AG813" s="137"/>
      <c r="AH813" s="137"/>
      <c r="AI813" s="137"/>
      <c r="AJ813" s="137"/>
    </row>
    <row r="814" spans="1:36" x14ac:dyDescent="0.25">
      <c r="A814" s="2"/>
      <c r="B814" s="2"/>
      <c r="C814" s="18"/>
      <c r="D814" s="2"/>
      <c r="E814" s="2"/>
      <c r="F814" s="80"/>
      <c r="G814" s="80"/>
      <c r="H814" s="80"/>
      <c r="I814" s="81"/>
      <c r="J814" s="80"/>
      <c r="K814" s="80"/>
      <c r="L814" s="2"/>
      <c r="M814" s="18"/>
      <c r="N814" s="2"/>
      <c r="O814" s="2"/>
      <c r="P814" s="2"/>
      <c r="Q814" s="2"/>
      <c r="R814" s="11"/>
      <c r="S814" s="11"/>
      <c r="W814" s="13"/>
      <c r="X814" s="8"/>
      <c r="Y814" s="20"/>
      <c r="Z814" s="20"/>
      <c r="AA814" s="2"/>
      <c r="AB814" s="2"/>
      <c r="AC814" s="2"/>
      <c r="AD814" s="2"/>
      <c r="AE814" s="6"/>
      <c r="AF814" s="137"/>
      <c r="AG814" s="137"/>
      <c r="AH814" s="137"/>
      <c r="AI814" s="137"/>
      <c r="AJ814" s="137"/>
    </row>
    <row r="815" spans="1:36" x14ac:dyDescent="0.25">
      <c r="A815" s="2"/>
      <c r="B815" s="2"/>
      <c r="C815" s="18"/>
      <c r="D815" s="2"/>
      <c r="E815" s="2"/>
      <c r="F815" s="80"/>
      <c r="G815" s="80"/>
      <c r="H815" s="80"/>
      <c r="I815" s="81"/>
      <c r="J815" s="80"/>
      <c r="K815" s="80"/>
      <c r="L815" s="2"/>
      <c r="M815" s="18"/>
      <c r="N815" s="2"/>
      <c r="O815" s="2"/>
      <c r="P815" s="2"/>
      <c r="Q815" s="2"/>
      <c r="R815" s="11"/>
      <c r="S815" s="11"/>
      <c r="W815" s="13"/>
      <c r="X815" s="8"/>
      <c r="Y815" s="20"/>
      <c r="Z815" s="20"/>
      <c r="AA815" s="2"/>
      <c r="AB815" s="2"/>
      <c r="AC815" s="2"/>
      <c r="AD815" s="2"/>
      <c r="AE815" s="6"/>
      <c r="AF815" s="137"/>
      <c r="AG815" s="137"/>
      <c r="AH815" s="137"/>
      <c r="AI815" s="137"/>
      <c r="AJ815" s="137"/>
    </row>
    <row r="816" spans="1:36" x14ac:dyDescent="0.25">
      <c r="A816" s="2"/>
      <c r="B816" s="2"/>
      <c r="C816" s="18"/>
      <c r="D816" s="2"/>
      <c r="E816" s="2"/>
      <c r="F816" s="80"/>
      <c r="G816" s="80"/>
      <c r="H816" s="80"/>
      <c r="I816" s="81"/>
      <c r="J816" s="80"/>
      <c r="K816" s="80"/>
      <c r="L816" s="2"/>
      <c r="M816" s="18"/>
      <c r="N816" s="2"/>
      <c r="O816" s="2"/>
      <c r="P816" s="2"/>
      <c r="Q816" s="2"/>
      <c r="R816" s="11"/>
      <c r="S816" s="11"/>
      <c r="W816" s="13"/>
      <c r="X816" s="8"/>
      <c r="Y816" s="20"/>
      <c r="Z816" s="20"/>
      <c r="AA816" s="2"/>
      <c r="AB816" s="2"/>
      <c r="AC816" s="2"/>
      <c r="AD816" s="2"/>
      <c r="AE816" s="6"/>
      <c r="AF816" s="137"/>
      <c r="AG816" s="137"/>
      <c r="AH816" s="137"/>
      <c r="AI816" s="137"/>
      <c r="AJ816" s="137"/>
    </row>
    <row r="817" spans="1:36" x14ac:dyDescent="0.25">
      <c r="A817" s="2"/>
      <c r="B817" s="2"/>
      <c r="C817" s="18"/>
      <c r="D817" s="2"/>
      <c r="E817" s="2"/>
      <c r="F817" s="80"/>
      <c r="G817" s="80"/>
      <c r="H817" s="80"/>
      <c r="I817" s="81"/>
      <c r="J817" s="80"/>
      <c r="K817" s="80"/>
      <c r="L817" s="2"/>
      <c r="M817" s="18"/>
      <c r="N817" s="2"/>
      <c r="O817" s="2"/>
      <c r="P817" s="2"/>
      <c r="Q817" s="2"/>
      <c r="R817" s="11"/>
      <c r="S817" s="11"/>
      <c r="W817" s="13"/>
      <c r="X817" s="8"/>
      <c r="Y817" s="20"/>
      <c r="Z817" s="20"/>
      <c r="AA817" s="2"/>
      <c r="AB817" s="2"/>
      <c r="AC817" s="2"/>
      <c r="AD817" s="2"/>
      <c r="AE817" s="6"/>
      <c r="AF817" s="137"/>
      <c r="AG817" s="137"/>
      <c r="AH817" s="137"/>
      <c r="AI817" s="137"/>
      <c r="AJ817" s="137"/>
    </row>
    <row r="818" spans="1:36" x14ac:dyDescent="0.25">
      <c r="A818" s="2"/>
      <c r="B818" s="2"/>
      <c r="C818" s="18"/>
      <c r="D818" s="2"/>
      <c r="E818" s="2"/>
      <c r="F818" s="80"/>
      <c r="G818" s="80"/>
      <c r="H818" s="80"/>
      <c r="I818" s="81"/>
      <c r="J818" s="80"/>
      <c r="K818" s="80"/>
      <c r="L818" s="2"/>
      <c r="M818" s="18"/>
      <c r="N818" s="2"/>
      <c r="O818" s="2"/>
      <c r="P818" s="2"/>
      <c r="Q818" s="2"/>
      <c r="R818" s="11"/>
      <c r="S818" s="11"/>
      <c r="W818" s="13"/>
      <c r="X818" s="8"/>
      <c r="Y818" s="20"/>
      <c r="Z818" s="20"/>
      <c r="AA818" s="2"/>
      <c r="AB818" s="2"/>
      <c r="AC818" s="2"/>
      <c r="AD818" s="2"/>
      <c r="AE818" s="6"/>
      <c r="AF818" s="137"/>
      <c r="AG818" s="137"/>
      <c r="AH818" s="137"/>
      <c r="AI818" s="137"/>
      <c r="AJ818" s="137"/>
    </row>
    <row r="819" spans="1:36" x14ac:dyDescent="0.25">
      <c r="A819" s="2"/>
      <c r="B819" s="2"/>
      <c r="C819" s="18"/>
      <c r="D819" s="2"/>
      <c r="E819" s="2"/>
      <c r="F819" s="80"/>
      <c r="G819" s="80"/>
      <c r="H819" s="80"/>
      <c r="I819" s="81"/>
      <c r="J819" s="80"/>
      <c r="K819" s="80"/>
      <c r="L819" s="2"/>
      <c r="M819" s="18"/>
      <c r="N819" s="2"/>
      <c r="O819" s="2"/>
      <c r="P819" s="2"/>
      <c r="Q819" s="2"/>
      <c r="R819" s="11"/>
      <c r="S819" s="11"/>
      <c r="W819" s="13"/>
      <c r="X819" s="8"/>
      <c r="Y819" s="20"/>
      <c r="Z819" s="20"/>
      <c r="AA819" s="2"/>
      <c r="AB819" s="2"/>
      <c r="AC819" s="2"/>
      <c r="AD819" s="2"/>
      <c r="AE819" s="6"/>
      <c r="AF819" s="137"/>
      <c r="AG819" s="137"/>
      <c r="AH819" s="137"/>
      <c r="AI819" s="137"/>
      <c r="AJ819" s="137"/>
    </row>
    <row r="820" spans="1:36" x14ac:dyDescent="0.25">
      <c r="A820" s="2"/>
      <c r="B820" s="2"/>
      <c r="C820" s="18"/>
      <c r="D820" s="2"/>
      <c r="E820" s="2"/>
      <c r="F820" s="80"/>
      <c r="G820" s="80"/>
      <c r="H820" s="80"/>
      <c r="I820" s="81"/>
      <c r="J820" s="80"/>
      <c r="K820" s="80"/>
      <c r="L820" s="2"/>
      <c r="M820" s="18"/>
      <c r="N820" s="2"/>
      <c r="O820" s="2"/>
      <c r="P820" s="2"/>
      <c r="Q820" s="2"/>
      <c r="R820" s="11"/>
      <c r="S820" s="11"/>
      <c r="W820" s="13"/>
      <c r="X820" s="8"/>
      <c r="Y820" s="20"/>
      <c r="Z820" s="20"/>
      <c r="AA820" s="2"/>
      <c r="AB820" s="2"/>
      <c r="AC820" s="2"/>
      <c r="AD820" s="2"/>
      <c r="AE820" s="6"/>
      <c r="AF820" s="137"/>
      <c r="AG820" s="137"/>
      <c r="AH820" s="137"/>
      <c r="AI820" s="137"/>
      <c r="AJ820" s="137"/>
    </row>
    <row r="821" spans="1:36" x14ac:dyDescent="0.25">
      <c r="A821" s="2"/>
      <c r="B821" s="2"/>
      <c r="C821" s="18"/>
      <c r="D821" s="2"/>
      <c r="E821" s="2"/>
      <c r="F821" s="80"/>
      <c r="G821" s="80"/>
      <c r="H821" s="80"/>
      <c r="I821" s="81"/>
      <c r="J821" s="80"/>
      <c r="K821" s="80"/>
      <c r="L821" s="2"/>
      <c r="M821" s="18"/>
      <c r="N821" s="2"/>
      <c r="O821" s="2"/>
      <c r="P821" s="2"/>
      <c r="Q821" s="2"/>
      <c r="R821" s="11"/>
      <c r="S821" s="11"/>
      <c r="W821" s="13"/>
      <c r="X821" s="8"/>
      <c r="Y821" s="20"/>
      <c r="Z821" s="20"/>
      <c r="AA821" s="2"/>
      <c r="AB821" s="2"/>
      <c r="AC821" s="2"/>
      <c r="AD821" s="2"/>
      <c r="AE821" s="6"/>
      <c r="AF821" s="137"/>
      <c r="AG821" s="137"/>
      <c r="AH821" s="137"/>
      <c r="AI821" s="137"/>
      <c r="AJ821" s="137"/>
    </row>
    <row r="822" spans="1:36" x14ac:dyDescent="0.25">
      <c r="A822" s="2"/>
      <c r="B822" s="2"/>
      <c r="C822" s="18"/>
      <c r="D822" s="2"/>
      <c r="E822" s="2"/>
      <c r="F822" s="80"/>
      <c r="G822" s="80"/>
      <c r="H822" s="80"/>
      <c r="I822" s="81"/>
      <c r="J822" s="80"/>
      <c r="K822" s="80"/>
      <c r="L822" s="2"/>
      <c r="M822" s="18"/>
      <c r="N822" s="2"/>
      <c r="O822" s="2"/>
      <c r="P822" s="2"/>
      <c r="Q822" s="2"/>
      <c r="R822" s="11"/>
      <c r="S822" s="11"/>
      <c r="W822" s="13"/>
      <c r="X822" s="8"/>
      <c r="Y822" s="20"/>
      <c r="Z822" s="20"/>
      <c r="AA822" s="2"/>
      <c r="AB822" s="2"/>
      <c r="AC822" s="2"/>
      <c r="AD822" s="2"/>
      <c r="AE822" s="6"/>
      <c r="AF822" s="137"/>
      <c r="AG822" s="137"/>
      <c r="AH822" s="137"/>
      <c r="AI822" s="137"/>
      <c r="AJ822" s="137"/>
    </row>
    <row r="823" spans="1:36" x14ac:dyDescent="0.25">
      <c r="A823" s="2"/>
      <c r="B823" s="2"/>
      <c r="C823" s="18"/>
      <c r="D823" s="2"/>
      <c r="E823" s="2"/>
      <c r="F823" s="80"/>
      <c r="G823" s="80"/>
      <c r="H823" s="80"/>
      <c r="I823" s="81"/>
      <c r="J823" s="80"/>
      <c r="K823" s="80"/>
      <c r="L823" s="2"/>
      <c r="M823" s="18"/>
      <c r="N823" s="2"/>
      <c r="O823" s="2"/>
      <c r="P823" s="2"/>
      <c r="Q823" s="2"/>
      <c r="R823" s="11"/>
      <c r="S823" s="11"/>
      <c r="W823" s="13"/>
      <c r="X823" s="8"/>
      <c r="Y823" s="20"/>
      <c r="Z823" s="20"/>
      <c r="AA823" s="2"/>
      <c r="AB823" s="2"/>
      <c r="AC823" s="2"/>
      <c r="AD823" s="2"/>
      <c r="AE823" s="6"/>
      <c r="AF823" s="137"/>
      <c r="AG823" s="137"/>
      <c r="AH823" s="137"/>
      <c r="AI823" s="137"/>
      <c r="AJ823" s="137"/>
    </row>
    <row r="824" spans="1:36" x14ac:dyDescent="0.25">
      <c r="A824" s="2"/>
      <c r="B824" s="2"/>
      <c r="C824" s="18"/>
      <c r="D824" s="2"/>
      <c r="E824" s="2"/>
      <c r="F824" s="80"/>
      <c r="G824" s="80"/>
      <c r="H824" s="80"/>
      <c r="I824" s="81"/>
      <c r="J824" s="80"/>
      <c r="K824" s="80"/>
      <c r="L824" s="2"/>
      <c r="M824" s="18"/>
      <c r="N824" s="2"/>
      <c r="O824" s="2"/>
      <c r="P824" s="2"/>
      <c r="Q824" s="2"/>
      <c r="R824" s="11"/>
      <c r="S824" s="11"/>
      <c r="W824" s="13"/>
      <c r="X824" s="8"/>
      <c r="Y824" s="20"/>
      <c r="Z824" s="20"/>
      <c r="AA824" s="2"/>
      <c r="AB824" s="2"/>
      <c r="AC824" s="2"/>
      <c r="AD824" s="2"/>
      <c r="AE824" s="6"/>
      <c r="AF824" s="137"/>
      <c r="AG824" s="137"/>
      <c r="AH824" s="137"/>
      <c r="AI824" s="137"/>
      <c r="AJ824" s="137"/>
    </row>
    <row r="825" spans="1:36" x14ac:dyDescent="0.25">
      <c r="A825" s="2"/>
      <c r="B825" s="2"/>
      <c r="C825" s="18"/>
      <c r="D825" s="2"/>
      <c r="E825" s="2"/>
      <c r="F825" s="80"/>
      <c r="G825" s="80"/>
      <c r="H825" s="80"/>
      <c r="I825" s="81"/>
      <c r="J825" s="80"/>
      <c r="K825" s="80"/>
      <c r="L825" s="2"/>
      <c r="M825" s="18"/>
      <c r="N825" s="2"/>
      <c r="O825" s="2"/>
      <c r="P825" s="2"/>
      <c r="Q825" s="2"/>
      <c r="R825" s="11"/>
      <c r="S825" s="11"/>
      <c r="W825" s="13"/>
      <c r="X825" s="8"/>
      <c r="Y825" s="20"/>
      <c r="Z825" s="20"/>
      <c r="AA825" s="2"/>
      <c r="AB825" s="2"/>
      <c r="AC825" s="2"/>
      <c r="AD825" s="2"/>
      <c r="AE825" s="6"/>
      <c r="AF825" s="137"/>
      <c r="AG825" s="137"/>
      <c r="AH825" s="137"/>
      <c r="AI825" s="137"/>
      <c r="AJ825" s="137"/>
    </row>
    <row r="826" spans="1:36" x14ac:dyDescent="0.25">
      <c r="A826" s="2"/>
      <c r="B826" s="2"/>
      <c r="C826" s="18"/>
      <c r="D826" s="2"/>
      <c r="E826" s="2"/>
      <c r="F826" s="80"/>
      <c r="G826" s="80"/>
      <c r="H826" s="80"/>
      <c r="I826" s="81"/>
      <c r="J826" s="80"/>
      <c r="K826" s="80"/>
      <c r="L826" s="2"/>
      <c r="M826" s="18"/>
      <c r="N826" s="2"/>
      <c r="O826" s="2"/>
      <c r="P826" s="2"/>
      <c r="Q826" s="2"/>
      <c r="R826" s="11"/>
      <c r="S826" s="11"/>
      <c r="W826" s="13"/>
      <c r="X826" s="8"/>
      <c r="Y826" s="20"/>
      <c r="Z826" s="20"/>
      <c r="AA826" s="2"/>
      <c r="AB826" s="2"/>
      <c r="AC826" s="2"/>
      <c r="AD826" s="2"/>
      <c r="AE826" s="6"/>
      <c r="AF826" s="137"/>
      <c r="AG826" s="137"/>
      <c r="AH826" s="137"/>
      <c r="AI826" s="137"/>
      <c r="AJ826" s="137"/>
    </row>
    <row r="827" spans="1:36" x14ac:dyDescent="0.25">
      <c r="A827" s="2"/>
      <c r="B827" s="2"/>
      <c r="C827" s="18"/>
      <c r="D827" s="2"/>
      <c r="E827" s="2"/>
      <c r="F827" s="80"/>
      <c r="G827" s="80"/>
      <c r="H827" s="80"/>
      <c r="I827" s="81"/>
      <c r="J827" s="80"/>
      <c r="K827" s="80"/>
      <c r="L827" s="2"/>
      <c r="M827" s="18"/>
      <c r="N827" s="2"/>
      <c r="O827" s="2"/>
      <c r="P827" s="2"/>
      <c r="Q827" s="2"/>
      <c r="R827" s="11"/>
      <c r="S827" s="11"/>
      <c r="W827" s="13"/>
      <c r="X827" s="8"/>
      <c r="Y827" s="20"/>
      <c r="Z827" s="20"/>
      <c r="AA827" s="2"/>
      <c r="AB827" s="2"/>
      <c r="AC827" s="2"/>
      <c r="AD827" s="2"/>
      <c r="AE827" s="6"/>
      <c r="AF827" s="137"/>
      <c r="AG827" s="137"/>
      <c r="AH827" s="137"/>
      <c r="AI827" s="137"/>
      <c r="AJ827" s="137"/>
    </row>
    <row r="828" spans="1:36" x14ac:dyDescent="0.25">
      <c r="A828" s="2"/>
      <c r="B828" s="2"/>
      <c r="C828" s="18"/>
      <c r="D828" s="2"/>
      <c r="E828" s="2"/>
      <c r="F828" s="80"/>
      <c r="G828" s="80"/>
      <c r="H828" s="80"/>
      <c r="I828" s="81"/>
      <c r="J828" s="80"/>
      <c r="K828" s="80"/>
      <c r="L828" s="2"/>
      <c r="M828" s="18"/>
      <c r="N828" s="2"/>
      <c r="O828" s="2"/>
      <c r="P828" s="2"/>
      <c r="Q828" s="2"/>
      <c r="R828" s="11"/>
      <c r="S828" s="11"/>
      <c r="W828" s="13"/>
      <c r="X828" s="8"/>
      <c r="Y828" s="20"/>
      <c r="Z828" s="20"/>
      <c r="AA828" s="2"/>
      <c r="AB828" s="2"/>
      <c r="AC828" s="2"/>
      <c r="AD828" s="2"/>
      <c r="AE828" s="6"/>
      <c r="AF828" s="137"/>
      <c r="AG828" s="137"/>
      <c r="AH828" s="137"/>
      <c r="AI828" s="137"/>
      <c r="AJ828" s="137"/>
    </row>
    <row r="829" spans="1:36" x14ac:dyDescent="0.25">
      <c r="A829" s="2"/>
      <c r="B829" s="2"/>
      <c r="C829" s="18"/>
      <c r="D829" s="2"/>
      <c r="E829" s="2"/>
      <c r="F829" s="80"/>
      <c r="G829" s="80"/>
      <c r="H829" s="80"/>
      <c r="I829" s="81"/>
      <c r="J829" s="80"/>
      <c r="K829" s="80"/>
      <c r="L829" s="2"/>
      <c r="M829" s="18"/>
      <c r="N829" s="2"/>
      <c r="O829" s="2"/>
      <c r="P829" s="2"/>
      <c r="Q829" s="2"/>
      <c r="R829" s="11"/>
      <c r="S829" s="11"/>
      <c r="W829" s="13"/>
      <c r="X829" s="8"/>
      <c r="Y829" s="20"/>
      <c r="Z829" s="20"/>
      <c r="AA829" s="2"/>
      <c r="AB829" s="2"/>
      <c r="AC829" s="2"/>
      <c r="AD829" s="2"/>
      <c r="AE829" s="6"/>
      <c r="AF829" s="137"/>
      <c r="AG829" s="137"/>
      <c r="AH829" s="137"/>
      <c r="AI829" s="137"/>
      <c r="AJ829" s="137"/>
    </row>
    <row r="830" spans="1:36" x14ac:dyDescent="0.25">
      <c r="A830" s="2"/>
      <c r="B830" s="2"/>
      <c r="C830" s="18"/>
      <c r="D830" s="2"/>
      <c r="E830" s="2"/>
      <c r="F830" s="80"/>
      <c r="G830" s="80"/>
      <c r="H830" s="80"/>
      <c r="I830" s="81"/>
      <c r="J830" s="80"/>
      <c r="K830" s="80"/>
      <c r="L830" s="2"/>
      <c r="M830" s="18"/>
      <c r="N830" s="2"/>
      <c r="O830" s="2"/>
      <c r="P830" s="2"/>
      <c r="Q830" s="2"/>
      <c r="R830" s="11"/>
      <c r="S830" s="11"/>
      <c r="W830" s="13"/>
      <c r="X830" s="8"/>
      <c r="Y830" s="20"/>
      <c r="Z830" s="20"/>
      <c r="AA830" s="2"/>
      <c r="AB830" s="2"/>
      <c r="AC830" s="2"/>
      <c r="AD830" s="2"/>
      <c r="AE830" s="6"/>
      <c r="AF830" s="137"/>
      <c r="AG830" s="137"/>
      <c r="AH830" s="137"/>
      <c r="AI830" s="137"/>
      <c r="AJ830" s="137"/>
    </row>
    <row r="831" spans="1:36" x14ac:dyDescent="0.25">
      <c r="A831" s="2"/>
      <c r="B831" s="2"/>
      <c r="C831" s="18"/>
      <c r="D831" s="2"/>
      <c r="E831" s="2"/>
      <c r="F831" s="80"/>
      <c r="G831" s="80"/>
      <c r="H831" s="80"/>
      <c r="I831" s="81"/>
      <c r="J831" s="80"/>
      <c r="K831" s="80"/>
      <c r="L831" s="2"/>
      <c r="M831" s="18"/>
      <c r="N831" s="2"/>
      <c r="O831" s="2"/>
      <c r="P831" s="2"/>
      <c r="Q831" s="2"/>
      <c r="R831" s="11"/>
      <c r="S831" s="11"/>
      <c r="W831" s="13"/>
      <c r="X831" s="8"/>
      <c r="Y831" s="20"/>
      <c r="Z831" s="20"/>
      <c r="AA831" s="2"/>
      <c r="AB831" s="2"/>
      <c r="AC831" s="2"/>
      <c r="AD831" s="2"/>
      <c r="AE831" s="6"/>
      <c r="AF831" s="137"/>
      <c r="AG831" s="137"/>
      <c r="AH831" s="137"/>
      <c r="AI831" s="137"/>
      <c r="AJ831" s="137"/>
    </row>
    <row r="832" spans="1:36" x14ac:dyDescent="0.25">
      <c r="A832" s="2"/>
      <c r="B832" s="2"/>
      <c r="C832" s="18"/>
      <c r="D832" s="2"/>
      <c r="E832" s="2"/>
      <c r="F832" s="80"/>
      <c r="G832" s="80"/>
      <c r="H832" s="80"/>
      <c r="I832" s="81"/>
      <c r="J832" s="80"/>
      <c r="K832" s="80"/>
      <c r="L832" s="2"/>
      <c r="M832" s="18"/>
      <c r="N832" s="2"/>
      <c r="O832" s="2"/>
      <c r="P832" s="2"/>
      <c r="Q832" s="2"/>
      <c r="R832" s="11"/>
      <c r="S832" s="11"/>
      <c r="W832" s="13"/>
      <c r="X832" s="8"/>
      <c r="Y832" s="20"/>
      <c r="Z832" s="20"/>
      <c r="AA832" s="2"/>
      <c r="AB832" s="2"/>
      <c r="AC832" s="2"/>
      <c r="AD832" s="2"/>
      <c r="AE832" s="6"/>
      <c r="AF832" s="137"/>
      <c r="AG832" s="137"/>
      <c r="AH832" s="137"/>
      <c r="AI832" s="137"/>
      <c r="AJ832" s="137"/>
    </row>
    <row r="833" spans="1:36" x14ac:dyDescent="0.25">
      <c r="A833" s="2"/>
      <c r="B833" s="2"/>
      <c r="C833" s="18"/>
      <c r="D833" s="2"/>
      <c r="E833" s="2"/>
      <c r="F833" s="80"/>
      <c r="G833" s="80"/>
      <c r="H833" s="80"/>
      <c r="I833" s="81"/>
      <c r="J833" s="80"/>
      <c r="K833" s="80"/>
      <c r="L833" s="2"/>
      <c r="M833" s="18"/>
      <c r="N833" s="2"/>
      <c r="O833" s="2"/>
      <c r="P833" s="2"/>
      <c r="Q833" s="2"/>
      <c r="R833" s="11"/>
      <c r="S833" s="11"/>
      <c r="W833" s="13"/>
      <c r="X833" s="8"/>
      <c r="Y833" s="20"/>
      <c r="Z833" s="20"/>
      <c r="AA833" s="2"/>
      <c r="AB833" s="2"/>
      <c r="AC833" s="2"/>
      <c r="AD833" s="2"/>
      <c r="AE833" s="6"/>
      <c r="AF833" s="137"/>
      <c r="AG833" s="137"/>
      <c r="AH833" s="137"/>
      <c r="AI833" s="137"/>
      <c r="AJ833" s="137"/>
    </row>
    <row r="834" spans="1:36" x14ac:dyDescent="0.25">
      <c r="A834" s="2"/>
      <c r="B834" s="2"/>
      <c r="C834" s="18"/>
      <c r="D834" s="2"/>
      <c r="E834" s="2"/>
      <c r="F834" s="80"/>
      <c r="G834" s="80"/>
      <c r="H834" s="80"/>
      <c r="I834" s="81"/>
      <c r="J834" s="80"/>
      <c r="K834" s="80"/>
      <c r="L834" s="2"/>
      <c r="M834" s="18"/>
      <c r="N834" s="2"/>
      <c r="O834" s="2"/>
      <c r="P834" s="2"/>
      <c r="Q834" s="2"/>
      <c r="R834" s="11"/>
      <c r="S834" s="11"/>
      <c r="W834" s="13"/>
      <c r="X834" s="8"/>
      <c r="Y834" s="20"/>
      <c r="Z834" s="20"/>
      <c r="AA834" s="2"/>
      <c r="AB834" s="2"/>
      <c r="AC834" s="2"/>
      <c r="AD834" s="2"/>
      <c r="AE834" s="6"/>
      <c r="AF834" s="137"/>
      <c r="AG834" s="137"/>
      <c r="AH834" s="137"/>
      <c r="AI834" s="137"/>
      <c r="AJ834" s="137"/>
    </row>
    <row r="835" spans="1:36" x14ac:dyDescent="0.25">
      <c r="A835" s="2"/>
      <c r="B835" s="2"/>
      <c r="C835" s="18"/>
      <c r="D835" s="2"/>
      <c r="E835" s="2"/>
      <c r="F835" s="80"/>
      <c r="G835" s="80"/>
      <c r="H835" s="80"/>
      <c r="I835" s="81"/>
      <c r="J835" s="80"/>
      <c r="K835" s="80"/>
      <c r="L835" s="2"/>
      <c r="M835" s="18"/>
      <c r="N835" s="2"/>
      <c r="O835" s="2"/>
      <c r="P835" s="2"/>
      <c r="Q835" s="2"/>
      <c r="R835" s="11"/>
      <c r="S835" s="11"/>
      <c r="W835" s="13"/>
      <c r="X835" s="8"/>
      <c r="Y835" s="20"/>
      <c r="Z835" s="20"/>
      <c r="AA835" s="2"/>
      <c r="AB835" s="2"/>
      <c r="AC835" s="2"/>
      <c r="AD835" s="2"/>
      <c r="AE835" s="6"/>
      <c r="AF835" s="137"/>
      <c r="AG835" s="137"/>
      <c r="AH835" s="137"/>
      <c r="AI835" s="137"/>
      <c r="AJ835" s="137"/>
    </row>
    <row r="836" spans="1:36" x14ac:dyDescent="0.25">
      <c r="A836" s="2"/>
      <c r="B836" s="2"/>
      <c r="C836" s="18"/>
      <c r="D836" s="2"/>
      <c r="E836" s="2"/>
      <c r="F836" s="80"/>
      <c r="G836" s="80"/>
      <c r="H836" s="80"/>
      <c r="I836" s="81"/>
      <c r="J836" s="80"/>
      <c r="K836" s="80"/>
      <c r="L836" s="2"/>
      <c r="M836" s="18"/>
      <c r="N836" s="2"/>
      <c r="O836" s="2"/>
      <c r="P836" s="2"/>
      <c r="Q836" s="2"/>
      <c r="R836" s="11"/>
      <c r="S836" s="11"/>
      <c r="W836" s="13"/>
      <c r="X836" s="8"/>
      <c r="Y836" s="20"/>
      <c r="Z836" s="20"/>
      <c r="AA836" s="2"/>
      <c r="AB836" s="2"/>
      <c r="AC836" s="2"/>
      <c r="AD836" s="2"/>
      <c r="AE836" s="6"/>
      <c r="AF836" s="137"/>
      <c r="AG836" s="137"/>
      <c r="AH836" s="137"/>
      <c r="AI836" s="137"/>
      <c r="AJ836" s="137"/>
    </row>
    <row r="837" spans="1:36" x14ac:dyDescent="0.25">
      <c r="A837" s="2"/>
      <c r="B837" s="2"/>
      <c r="C837" s="18"/>
      <c r="D837" s="2"/>
      <c r="E837" s="2"/>
      <c r="F837" s="80"/>
      <c r="G837" s="80"/>
      <c r="H837" s="80"/>
      <c r="I837" s="81"/>
      <c r="J837" s="80"/>
      <c r="K837" s="80"/>
      <c r="L837" s="2"/>
      <c r="M837" s="18"/>
      <c r="N837" s="2"/>
      <c r="O837" s="2"/>
      <c r="P837" s="2"/>
      <c r="Q837" s="2"/>
      <c r="R837" s="11"/>
      <c r="S837" s="11"/>
      <c r="W837" s="13"/>
      <c r="X837" s="8"/>
      <c r="Y837" s="20"/>
      <c r="Z837" s="20"/>
      <c r="AA837" s="2"/>
      <c r="AB837" s="2"/>
      <c r="AC837" s="2"/>
      <c r="AD837" s="2"/>
      <c r="AE837" s="6"/>
      <c r="AF837" s="137"/>
      <c r="AG837" s="137"/>
      <c r="AH837" s="137"/>
      <c r="AI837" s="137"/>
      <c r="AJ837" s="137"/>
    </row>
    <row r="838" spans="1:36" x14ac:dyDescent="0.25">
      <c r="A838" s="2"/>
      <c r="B838" s="2"/>
      <c r="C838" s="18"/>
      <c r="D838" s="2"/>
      <c r="E838" s="2"/>
      <c r="F838" s="80"/>
      <c r="G838" s="80"/>
      <c r="H838" s="80"/>
      <c r="I838" s="81"/>
      <c r="J838" s="80"/>
      <c r="K838" s="80"/>
      <c r="L838" s="2"/>
      <c r="M838" s="18"/>
      <c r="N838" s="2"/>
      <c r="O838" s="2"/>
      <c r="P838" s="2"/>
      <c r="Q838" s="2"/>
      <c r="R838" s="11"/>
      <c r="S838" s="11"/>
      <c r="W838" s="13"/>
      <c r="X838" s="8"/>
      <c r="Y838" s="20"/>
      <c r="Z838" s="20"/>
      <c r="AA838" s="2"/>
      <c r="AB838" s="2"/>
      <c r="AC838" s="2"/>
      <c r="AD838" s="2"/>
      <c r="AE838" s="6"/>
      <c r="AF838" s="137"/>
      <c r="AG838" s="137"/>
      <c r="AH838" s="137"/>
      <c r="AI838" s="137"/>
      <c r="AJ838" s="137"/>
    </row>
    <row r="839" spans="1:36" x14ac:dyDescent="0.25">
      <c r="A839" s="2"/>
      <c r="B839" s="2"/>
      <c r="C839" s="18"/>
      <c r="D839" s="2"/>
      <c r="E839" s="2"/>
      <c r="F839" s="80"/>
      <c r="G839" s="80"/>
      <c r="H839" s="80"/>
      <c r="I839" s="81"/>
      <c r="J839" s="80"/>
      <c r="K839" s="80"/>
      <c r="L839" s="2"/>
      <c r="M839" s="18"/>
      <c r="N839" s="2"/>
      <c r="O839" s="2"/>
      <c r="P839" s="2"/>
      <c r="Q839" s="2"/>
      <c r="R839" s="11"/>
      <c r="S839" s="11"/>
      <c r="W839" s="13"/>
      <c r="X839" s="8"/>
      <c r="Y839" s="20"/>
      <c r="Z839" s="20"/>
      <c r="AA839" s="2"/>
      <c r="AB839" s="2"/>
      <c r="AC839" s="2"/>
      <c r="AD839" s="2"/>
      <c r="AE839" s="6"/>
      <c r="AF839" s="137"/>
      <c r="AG839" s="137"/>
      <c r="AH839" s="137"/>
      <c r="AI839" s="137"/>
      <c r="AJ839" s="137"/>
    </row>
    <row r="840" spans="1:36" x14ac:dyDescent="0.25">
      <c r="A840" s="2"/>
      <c r="B840" s="2"/>
      <c r="C840" s="18"/>
      <c r="D840" s="2"/>
      <c r="E840" s="2"/>
      <c r="F840" s="80"/>
      <c r="G840" s="80"/>
      <c r="H840" s="80"/>
      <c r="I840" s="81"/>
      <c r="J840" s="80"/>
      <c r="K840" s="80"/>
      <c r="L840" s="2"/>
      <c r="M840" s="18"/>
      <c r="N840" s="2"/>
      <c r="O840" s="2"/>
      <c r="P840" s="2"/>
      <c r="Q840" s="2"/>
      <c r="R840" s="11"/>
      <c r="S840" s="11"/>
      <c r="W840" s="13"/>
      <c r="X840" s="8"/>
      <c r="Y840" s="20"/>
      <c r="Z840" s="20"/>
      <c r="AA840" s="2"/>
      <c r="AB840" s="2"/>
      <c r="AC840" s="2"/>
      <c r="AD840" s="2"/>
      <c r="AE840" s="6"/>
      <c r="AF840" s="137"/>
      <c r="AG840" s="137"/>
      <c r="AH840" s="137"/>
      <c r="AI840" s="137"/>
      <c r="AJ840" s="137"/>
    </row>
    <row r="841" spans="1:36" x14ac:dyDescent="0.25">
      <c r="A841" s="2"/>
      <c r="B841" s="2"/>
      <c r="C841" s="18"/>
      <c r="D841" s="2"/>
      <c r="E841" s="2"/>
      <c r="F841" s="80"/>
      <c r="G841" s="80"/>
      <c r="H841" s="80"/>
      <c r="I841" s="81"/>
      <c r="J841" s="80"/>
      <c r="K841" s="80"/>
      <c r="L841" s="2"/>
      <c r="M841" s="18"/>
      <c r="N841" s="2"/>
      <c r="O841" s="2"/>
      <c r="P841" s="2"/>
      <c r="Q841" s="2"/>
      <c r="R841" s="11"/>
      <c r="S841" s="11"/>
      <c r="W841" s="13"/>
      <c r="X841" s="8"/>
      <c r="Y841" s="20"/>
      <c r="Z841" s="20"/>
      <c r="AA841" s="2"/>
      <c r="AB841" s="2"/>
      <c r="AC841" s="2"/>
      <c r="AD841" s="2"/>
      <c r="AE841" s="6"/>
      <c r="AF841" s="137"/>
      <c r="AG841" s="137"/>
      <c r="AH841" s="137"/>
      <c r="AI841" s="137"/>
      <c r="AJ841" s="137"/>
    </row>
    <row r="842" spans="1:36" x14ac:dyDescent="0.25">
      <c r="A842" s="2"/>
      <c r="B842" s="2"/>
      <c r="C842" s="18"/>
      <c r="D842" s="2"/>
      <c r="E842" s="2"/>
      <c r="F842" s="80"/>
      <c r="G842" s="80"/>
      <c r="H842" s="80"/>
      <c r="I842" s="81"/>
      <c r="J842" s="80"/>
      <c r="K842" s="80"/>
      <c r="L842" s="2"/>
      <c r="M842" s="18"/>
      <c r="N842" s="2"/>
      <c r="O842" s="2"/>
      <c r="P842" s="2"/>
      <c r="Q842" s="2"/>
      <c r="R842" s="11"/>
      <c r="S842" s="11"/>
      <c r="W842" s="13"/>
      <c r="X842" s="8"/>
      <c r="Y842" s="20"/>
      <c r="Z842" s="20"/>
      <c r="AA842" s="2"/>
      <c r="AB842" s="2"/>
      <c r="AC842" s="2"/>
      <c r="AD842" s="2"/>
      <c r="AE842" s="6"/>
      <c r="AF842" s="137"/>
      <c r="AG842" s="137"/>
      <c r="AH842" s="137"/>
      <c r="AI842" s="137"/>
      <c r="AJ842" s="137"/>
    </row>
    <row r="843" spans="1:36" x14ac:dyDescent="0.25">
      <c r="A843" s="2"/>
      <c r="B843" s="2"/>
      <c r="C843" s="18"/>
      <c r="D843" s="2"/>
      <c r="E843" s="2"/>
      <c r="F843" s="80"/>
      <c r="G843" s="80"/>
      <c r="H843" s="80"/>
      <c r="I843" s="81"/>
      <c r="J843" s="80"/>
      <c r="K843" s="80"/>
      <c r="L843" s="2"/>
      <c r="M843" s="18"/>
      <c r="N843" s="2"/>
      <c r="O843" s="2"/>
      <c r="P843" s="2"/>
      <c r="Q843" s="2"/>
      <c r="R843" s="11"/>
      <c r="S843" s="11"/>
      <c r="W843" s="13"/>
      <c r="X843" s="8"/>
      <c r="Y843" s="20"/>
      <c r="Z843" s="20"/>
      <c r="AA843" s="2"/>
      <c r="AB843" s="2"/>
      <c r="AC843" s="2"/>
      <c r="AD843" s="2"/>
      <c r="AE843" s="6"/>
      <c r="AF843" s="137"/>
      <c r="AG843" s="137"/>
      <c r="AH843" s="137"/>
      <c r="AI843" s="137"/>
      <c r="AJ843" s="137"/>
    </row>
    <row r="844" spans="1:36" x14ac:dyDescent="0.25">
      <c r="A844" s="2"/>
      <c r="B844" s="2"/>
      <c r="C844" s="18"/>
      <c r="D844" s="2"/>
      <c r="E844" s="2"/>
      <c r="F844" s="80"/>
      <c r="G844" s="80"/>
      <c r="H844" s="80"/>
      <c r="I844" s="81"/>
      <c r="J844" s="80"/>
      <c r="K844" s="80"/>
      <c r="L844" s="2"/>
      <c r="M844" s="18"/>
      <c r="N844" s="2"/>
      <c r="O844" s="2"/>
      <c r="P844" s="2"/>
      <c r="Q844" s="2"/>
      <c r="R844" s="11"/>
      <c r="S844" s="11"/>
      <c r="W844" s="13"/>
      <c r="X844" s="8"/>
      <c r="Y844" s="20"/>
      <c r="Z844" s="20"/>
      <c r="AA844" s="2"/>
      <c r="AB844" s="2"/>
      <c r="AC844" s="2"/>
      <c r="AD844" s="2"/>
      <c r="AE844" s="6"/>
      <c r="AF844" s="137"/>
      <c r="AG844" s="137"/>
      <c r="AH844" s="137"/>
      <c r="AI844" s="137"/>
      <c r="AJ844" s="137"/>
    </row>
    <row r="845" spans="1:36" x14ac:dyDescent="0.25">
      <c r="A845" s="2"/>
      <c r="B845" s="2"/>
      <c r="C845" s="18"/>
      <c r="D845" s="2"/>
      <c r="E845" s="2"/>
      <c r="F845" s="80"/>
      <c r="G845" s="80"/>
      <c r="H845" s="80"/>
      <c r="I845" s="81"/>
      <c r="J845" s="80"/>
      <c r="K845" s="80"/>
      <c r="L845" s="2"/>
      <c r="M845" s="18"/>
      <c r="N845" s="2"/>
      <c r="O845" s="2"/>
      <c r="P845" s="2"/>
      <c r="Q845" s="2"/>
      <c r="R845" s="11"/>
      <c r="S845" s="11"/>
      <c r="W845" s="13"/>
      <c r="X845" s="8"/>
      <c r="Y845" s="20"/>
      <c r="Z845" s="20"/>
      <c r="AA845" s="2"/>
      <c r="AB845" s="2"/>
      <c r="AC845" s="2"/>
      <c r="AD845" s="2"/>
      <c r="AE845" s="6"/>
      <c r="AF845" s="137"/>
      <c r="AG845" s="137"/>
      <c r="AH845" s="137"/>
      <c r="AI845" s="137"/>
      <c r="AJ845" s="137"/>
    </row>
    <row r="846" spans="1:36" x14ac:dyDescent="0.25">
      <c r="A846" s="2"/>
      <c r="B846" s="2"/>
      <c r="C846" s="18"/>
      <c r="D846" s="2"/>
      <c r="E846" s="2"/>
      <c r="F846" s="80"/>
      <c r="G846" s="80"/>
      <c r="H846" s="80"/>
      <c r="I846" s="81"/>
      <c r="J846" s="80"/>
      <c r="K846" s="80"/>
      <c r="L846" s="2"/>
      <c r="M846" s="18"/>
      <c r="N846" s="2"/>
      <c r="O846" s="2"/>
      <c r="P846" s="2"/>
      <c r="Q846" s="2"/>
      <c r="R846" s="11"/>
      <c r="S846" s="11"/>
      <c r="W846" s="13"/>
      <c r="X846" s="8"/>
      <c r="Y846" s="20"/>
      <c r="Z846" s="20"/>
      <c r="AA846" s="2"/>
      <c r="AB846" s="2"/>
      <c r="AC846" s="2"/>
      <c r="AD846" s="2"/>
      <c r="AE846" s="6"/>
      <c r="AF846" s="137"/>
      <c r="AG846" s="137"/>
      <c r="AH846" s="137"/>
      <c r="AI846" s="137"/>
      <c r="AJ846" s="137"/>
    </row>
    <row r="847" spans="1:36" x14ac:dyDescent="0.25">
      <c r="A847" s="2"/>
      <c r="B847" s="2"/>
      <c r="C847" s="18"/>
      <c r="D847" s="2"/>
      <c r="E847" s="2"/>
      <c r="F847" s="80"/>
      <c r="G847" s="80"/>
      <c r="H847" s="80"/>
      <c r="I847" s="81"/>
      <c r="J847" s="80"/>
      <c r="K847" s="80"/>
      <c r="L847" s="2"/>
      <c r="M847" s="18"/>
      <c r="N847" s="2"/>
      <c r="O847" s="2"/>
      <c r="P847" s="2"/>
      <c r="Q847" s="2"/>
      <c r="R847" s="11"/>
      <c r="S847" s="11"/>
      <c r="W847" s="13"/>
      <c r="X847" s="8"/>
      <c r="Y847" s="20"/>
      <c r="Z847" s="20"/>
      <c r="AA847" s="2"/>
      <c r="AB847" s="2"/>
      <c r="AC847" s="2"/>
      <c r="AD847" s="2"/>
      <c r="AE847" s="6"/>
      <c r="AF847" s="137"/>
      <c r="AG847" s="137"/>
      <c r="AH847" s="137"/>
      <c r="AI847" s="137"/>
      <c r="AJ847" s="137"/>
    </row>
    <row r="848" spans="1:36" x14ac:dyDescent="0.25">
      <c r="A848" s="2"/>
      <c r="B848" s="2"/>
      <c r="C848" s="18"/>
      <c r="D848" s="2"/>
      <c r="E848" s="2"/>
      <c r="F848" s="80"/>
      <c r="G848" s="80"/>
      <c r="H848" s="80"/>
      <c r="I848" s="81"/>
      <c r="J848" s="80"/>
      <c r="K848" s="80"/>
      <c r="L848" s="2"/>
      <c r="M848" s="18"/>
      <c r="N848" s="2"/>
      <c r="O848" s="2"/>
      <c r="P848" s="2"/>
      <c r="Q848" s="2"/>
      <c r="R848" s="11"/>
      <c r="S848" s="11"/>
      <c r="W848" s="13"/>
      <c r="X848" s="8"/>
      <c r="Y848" s="20"/>
      <c r="Z848" s="20"/>
      <c r="AA848" s="2"/>
      <c r="AB848" s="2"/>
      <c r="AC848" s="2"/>
      <c r="AD848" s="2"/>
      <c r="AE848" s="6"/>
      <c r="AF848" s="137"/>
      <c r="AG848" s="137"/>
      <c r="AH848" s="137"/>
      <c r="AI848" s="137"/>
      <c r="AJ848" s="137"/>
    </row>
    <row r="849" spans="1:36" x14ac:dyDescent="0.25">
      <c r="A849" s="2"/>
      <c r="B849" s="2"/>
      <c r="C849" s="18"/>
      <c r="D849" s="2"/>
      <c r="E849" s="2"/>
      <c r="F849" s="80"/>
      <c r="G849" s="80"/>
      <c r="H849" s="80"/>
      <c r="I849" s="81"/>
      <c r="J849" s="80"/>
      <c r="K849" s="80"/>
      <c r="L849" s="2"/>
      <c r="M849" s="18"/>
      <c r="N849" s="2"/>
      <c r="O849" s="2"/>
      <c r="P849" s="2"/>
      <c r="Q849" s="2"/>
      <c r="R849" s="11"/>
      <c r="S849" s="11"/>
      <c r="W849" s="13"/>
      <c r="X849" s="8"/>
      <c r="Y849" s="20"/>
      <c r="Z849" s="20"/>
      <c r="AA849" s="2"/>
      <c r="AB849" s="2"/>
      <c r="AC849" s="2"/>
      <c r="AD849" s="2"/>
      <c r="AE849" s="6"/>
      <c r="AF849" s="137"/>
      <c r="AG849" s="137"/>
      <c r="AH849" s="137"/>
      <c r="AI849" s="137"/>
      <c r="AJ849" s="137"/>
    </row>
    <row r="850" spans="1:36" x14ac:dyDescent="0.25">
      <c r="A850" s="2"/>
      <c r="B850" s="2"/>
      <c r="C850" s="18"/>
      <c r="D850" s="2"/>
      <c r="E850" s="2"/>
      <c r="F850" s="80"/>
      <c r="G850" s="80"/>
      <c r="H850" s="80"/>
      <c r="I850" s="81"/>
      <c r="J850" s="80"/>
      <c r="K850" s="80"/>
      <c r="L850" s="2"/>
      <c r="M850" s="18"/>
      <c r="N850" s="2"/>
      <c r="O850" s="2"/>
      <c r="P850" s="2"/>
      <c r="Q850" s="2"/>
      <c r="R850" s="11"/>
      <c r="S850" s="11"/>
      <c r="W850" s="13"/>
      <c r="X850" s="8"/>
      <c r="Y850" s="20"/>
      <c r="Z850" s="20"/>
      <c r="AA850" s="2"/>
      <c r="AB850" s="2"/>
      <c r="AC850" s="2"/>
      <c r="AD850" s="2"/>
      <c r="AE850" s="6"/>
      <c r="AF850" s="137"/>
      <c r="AG850" s="137"/>
      <c r="AH850" s="137"/>
      <c r="AI850" s="137"/>
      <c r="AJ850" s="137"/>
    </row>
    <row r="851" spans="1:36" x14ac:dyDescent="0.25">
      <c r="A851" s="2"/>
      <c r="B851" s="2"/>
      <c r="C851" s="18"/>
      <c r="D851" s="2"/>
      <c r="E851" s="2"/>
      <c r="F851" s="80"/>
      <c r="G851" s="80"/>
      <c r="H851" s="80"/>
      <c r="I851" s="81"/>
      <c r="J851" s="80"/>
      <c r="K851" s="80"/>
      <c r="L851" s="2"/>
      <c r="M851" s="18"/>
      <c r="N851" s="2"/>
      <c r="O851" s="2"/>
      <c r="P851" s="2"/>
      <c r="Q851" s="2"/>
      <c r="R851" s="11"/>
      <c r="S851" s="11"/>
      <c r="W851" s="13"/>
      <c r="X851" s="8"/>
      <c r="Y851" s="20"/>
      <c r="Z851" s="20"/>
      <c r="AA851" s="2"/>
      <c r="AB851" s="2"/>
      <c r="AC851" s="2"/>
      <c r="AD851" s="2"/>
      <c r="AE851" s="6"/>
      <c r="AF851" s="137"/>
      <c r="AG851" s="137"/>
      <c r="AH851" s="137"/>
      <c r="AI851" s="137"/>
      <c r="AJ851" s="137"/>
    </row>
    <row r="852" spans="1:36" x14ac:dyDescent="0.25">
      <c r="A852" s="2"/>
      <c r="B852" s="2"/>
      <c r="C852" s="18"/>
      <c r="D852" s="2"/>
      <c r="E852" s="2"/>
      <c r="F852" s="80"/>
      <c r="G852" s="80"/>
      <c r="H852" s="80"/>
      <c r="I852" s="81"/>
      <c r="J852" s="80"/>
      <c r="K852" s="80"/>
      <c r="L852" s="2"/>
      <c r="M852" s="18"/>
      <c r="N852" s="2"/>
      <c r="O852" s="2"/>
      <c r="P852" s="2"/>
      <c r="Q852" s="2"/>
      <c r="R852" s="11"/>
      <c r="S852" s="11"/>
      <c r="W852" s="13"/>
      <c r="X852" s="8"/>
      <c r="Y852" s="20"/>
      <c r="Z852" s="20"/>
      <c r="AA852" s="2"/>
      <c r="AB852" s="2"/>
      <c r="AC852" s="2"/>
      <c r="AD852" s="2"/>
      <c r="AE852" s="6"/>
      <c r="AF852" s="137"/>
      <c r="AG852" s="137"/>
      <c r="AH852" s="137"/>
      <c r="AI852" s="137"/>
      <c r="AJ852" s="137"/>
    </row>
    <row r="853" spans="1:36" x14ac:dyDescent="0.25">
      <c r="A853" s="2"/>
      <c r="B853" s="2"/>
      <c r="C853" s="18"/>
      <c r="D853" s="2"/>
      <c r="E853" s="2"/>
      <c r="F853" s="80"/>
      <c r="G853" s="80"/>
      <c r="H853" s="80"/>
      <c r="I853" s="81"/>
      <c r="J853" s="80"/>
      <c r="K853" s="80"/>
      <c r="L853" s="2"/>
      <c r="M853" s="18"/>
      <c r="N853" s="2"/>
      <c r="O853" s="2"/>
      <c r="P853" s="2"/>
      <c r="Q853" s="2"/>
      <c r="R853" s="11"/>
      <c r="S853" s="11"/>
      <c r="W853" s="13"/>
      <c r="X853" s="8"/>
      <c r="Y853" s="20"/>
      <c r="Z853" s="20"/>
      <c r="AA853" s="2"/>
      <c r="AB853" s="2"/>
      <c r="AC853" s="2"/>
      <c r="AD853" s="2"/>
      <c r="AE853" s="6"/>
      <c r="AF853" s="137"/>
      <c r="AG853" s="137"/>
      <c r="AH853" s="137"/>
      <c r="AI853" s="137"/>
      <c r="AJ853" s="137"/>
    </row>
    <row r="854" spans="1:36" x14ac:dyDescent="0.25">
      <c r="A854" s="2"/>
      <c r="B854" s="2"/>
      <c r="C854" s="18"/>
      <c r="D854" s="2"/>
      <c r="E854" s="2"/>
      <c r="F854" s="80"/>
      <c r="G854" s="80"/>
      <c r="H854" s="80"/>
      <c r="I854" s="81"/>
      <c r="J854" s="80"/>
      <c r="K854" s="80"/>
      <c r="L854" s="2"/>
      <c r="M854" s="18"/>
      <c r="N854" s="2"/>
      <c r="O854" s="2"/>
      <c r="P854" s="2"/>
      <c r="Q854" s="2"/>
      <c r="R854" s="11"/>
      <c r="S854" s="11"/>
      <c r="W854" s="13"/>
      <c r="X854" s="8"/>
      <c r="Y854" s="20"/>
      <c r="Z854" s="20"/>
      <c r="AA854" s="2"/>
      <c r="AB854" s="2"/>
      <c r="AC854" s="2"/>
      <c r="AD854" s="2"/>
      <c r="AE854" s="6"/>
      <c r="AF854" s="137"/>
      <c r="AG854" s="137"/>
      <c r="AH854" s="137"/>
      <c r="AI854" s="137"/>
      <c r="AJ854" s="137"/>
    </row>
    <row r="855" spans="1:36" x14ac:dyDescent="0.25">
      <c r="A855" s="2"/>
      <c r="B855" s="2"/>
      <c r="C855" s="18"/>
      <c r="D855" s="2"/>
      <c r="E855" s="2"/>
      <c r="F855" s="80"/>
      <c r="G855" s="80"/>
      <c r="H855" s="80"/>
      <c r="I855" s="81"/>
      <c r="J855" s="80"/>
      <c r="K855" s="80"/>
      <c r="L855" s="2"/>
      <c r="M855" s="18"/>
      <c r="N855" s="2"/>
      <c r="O855" s="2"/>
      <c r="P855" s="2"/>
      <c r="Q855" s="2"/>
      <c r="R855" s="11"/>
      <c r="S855" s="11"/>
      <c r="W855" s="13"/>
      <c r="X855" s="8"/>
      <c r="Y855" s="20"/>
      <c r="Z855" s="20"/>
      <c r="AA855" s="2"/>
      <c r="AB855" s="2"/>
      <c r="AC855" s="2"/>
      <c r="AD855" s="2"/>
      <c r="AE855" s="6"/>
      <c r="AF855" s="137"/>
      <c r="AG855" s="137"/>
      <c r="AH855" s="137"/>
      <c r="AI855" s="137"/>
      <c r="AJ855" s="137"/>
    </row>
    <row r="856" spans="1:36" x14ac:dyDescent="0.25">
      <c r="A856" s="2"/>
      <c r="B856" s="2"/>
      <c r="C856" s="18"/>
      <c r="D856" s="2"/>
      <c r="E856" s="2"/>
      <c r="F856" s="80"/>
      <c r="G856" s="80"/>
      <c r="H856" s="80"/>
      <c r="I856" s="81"/>
      <c r="J856" s="80"/>
      <c r="K856" s="80"/>
      <c r="L856" s="2"/>
      <c r="M856" s="18"/>
      <c r="N856" s="2"/>
      <c r="O856" s="2"/>
      <c r="P856" s="2"/>
      <c r="Q856" s="2"/>
      <c r="R856" s="11"/>
      <c r="S856" s="11"/>
      <c r="W856" s="13"/>
      <c r="X856" s="8"/>
      <c r="Y856" s="20"/>
      <c r="Z856" s="20"/>
      <c r="AA856" s="2"/>
      <c r="AB856" s="2"/>
      <c r="AC856" s="2"/>
      <c r="AD856" s="2"/>
      <c r="AE856" s="6"/>
      <c r="AF856" s="137"/>
      <c r="AG856" s="137"/>
      <c r="AH856" s="137"/>
      <c r="AI856" s="137"/>
      <c r="AJ856" s="137"/>
    </row>
    <row r="857" spans="1:36" x14ac:dyDescent="0.25">
      <c r="A857" s="2"/>
      <c r="B857" s="2"/>
      <c r="C857" s="18"/>
      <c r="D857" s="2"/>
      <c r="E857" s="2"/>
      <c r="F857" s="80"/>
      <c r="G857" s="80"/>
      <c r="H857" s="80"/>
      <c r="I857" s="81"/>
      <c r="J857" s="80"/>
      <c r="K857" s="80"/>
      <c r="L857" s="2"/>
      <c r="M857" s="18"/>
      <c r="N857" s="2"/>
      <c r="O857" s="2"/>
      <c r="P857" s="2"/>
      <c r="Q857" s="2"/>
      <c r="R857" s="11"/>
      <c r="S857" s="11"/>
      <c r="W857" s="13"/>
      <c r="X857" s="8"/>
      <c r="Y857" s="20"/>
      <c r="Z857" s="20"/>
      <c r="AA857" s="2"/>
      <c r="AB857" s="2"/>
      <c r="AC857" s="2"/>
      <c r="AD857" s="2"/>
      <c r="AE857" s="6"/>
      <c r="AF857" s="137"/>
      <c r="AG857" s="137"/>
      <c r="AH857" s="137"/>
      <c r="AI857" s="137"/>
      <c r="AJ857" s="137"/>
    </row>
    <row r="858" spans="1:36" x14ac:dyDescent="0.25">
      <c r="A858" s="2"/>
      <c r="B858" s="2"/>
      <c r="C858" s="18"/>
      <c r="D858" s="2"/>
      <c r="E858" s="2"/>
      <c r="F858" s="80"/>
      <c r="G858" s="80"/>
      <c r="H858" s="80"/>
      <c r="I858" s="81"/>
      <c r="J858" s="80"/>
      <c r="K858" s="80"/>
      <c r="L858" s="2"/>
      <c r="M858" s="18"/>
      <c r="N858" s="2"/>
      <c r="O858" s="2"/>
      <c r="P858" s="2"/>
      <c r="Q858" s="2"/>
      <c r="R858" s="11"/>
      <c r="S858" s="11"/>
      <c r="W858" s="13"/>
      <c r="X858" s="8"/>
      <c r="Y858" s="20"/>
      <c r="Z858" s="20"/>
      <c r="AA858" s="2"/>
      <c r="AB858" s="2"/>
      <c r="AC858" s="2"/>
      <c r="AD858" s="2"/>
      <c r="AE858" s="6"/>
      <c r="AF858" s="137"/>
      <c r="AG858" s="137"/>
      <c r="AH858" s="137"/>
      <c r="AI858" s="137"/>
      <c r="AJ858" s="137"/>
    </row>
    <row r="859" spans="1:36" x14ac:dyDescent="0.25">
      <c r="A859" s="2"/>
      <c r="B859" s="2"/>
      <c r="C859" s="18"/>
      <c r="D859" s="2"/>
      <c r="E859" s="2"/>
      <c r="F859" s="80"/>
      <c r="G859" s="80"/>
      <c r="H859" s="80"/>
      <c r="I859" s="81"/>
      <c r="J859" s="80"/>
      <c r="K859" s="80"/>
      <c r="L859" s="2"/>
      <c r="M859" s="18"/>
      <c r="N859" s="2"/>
      <c r="O859" s="2"/>
      <c r="P859" s="2"/>
      <c r="Q859" s="2"/>
      <c r="R859" s="11"/>
      <c r="S859" s="11"/>
      <c r="W859" s="13"/>
      <c r="X859" s="8"/>
      <c r="Y859" s="20"/>
      <c r="Z859" s="20"/>
      <c r="AA859" s="2"/>
      <c r="AB859" s="2"/>
      <c r="AC859" s="2"/>
      <c r="AD859" s="2"/>
      <c r="AE859" s="6"/>
      <c r="AF859" s="137"/>
      <c r="AG859" s="137"/>
      <c r="AH859" s="137"/>
      <c r="AI859" s="137"/>
      <c r="AJ859" s="137"/>
    </row>
    <row r="860" spans="1:36" x14ac:dyDescent="0.25">
      <c r="A860" s="2"/>
      <c r="B860" s="2"/>
      <c r="C860" s="18"/>
      <c r="D860" s="2"/>
      <c r="E860" s="2"/>
      <c r="F860" s="80"/>
      <c r="G860" s="80"/>
      <c r="H860" s="80"/>
      <c r="I860" s="81"/>
      <c r="J860" s="80"/>
      <c r="K860" s="80"/>
      <c r="L860" s="2"/>
      <c r="M860" s="18"/>
      <c r="N860" s="2"/>
      <c r="O860" s="2"/>
      <c r="P860" s="2"/>
      <c r="Q860" s="2"/>
      <c r="R860" s="11"/>
      <c r="S860" s="11"/>
      <c r="W860" s="13"/>
      <c r="X860" s="8"/>
      <c r="Y860" s="20"/>
      <c r="Z860" s="20"/>
      <c r="AA860" s="2"/>
      <c r="AB860" s="2"/>
      <c r="AC860" s="2"/>
      <c r="AD860" s="2"/>
      <c r="AE860" s="6"/>
      <c r="AF860" s="137"/>
      <c r="AG860" s="137"/>
      <c r="AH860" s="137"/>
      <c r="AI860" s="137"/>
      <c r="AJ860" s="137"/>
    </row>
    <row r="861" spans="1:36" x14ac:dyDescent="0.25">
      <c r="A861" s="2"/>
      <c r="B861" s="2"/>
      <c r="C861" s="18"/>
      <c r="D861" s="2"/>
      <c r="E861" s="2"/>
      <c r="F861" s="80"/>
      <c r="G861" s="80"/>
      <c r="H861" s="80"/>
      <c r="I861" s="81"/>
      <c r="J861" s="80"/>
      <c r="K861" s="80"/>
      <c r="L861" s="2"/>
      <c r="M861" s="18"/>
      <c r="N861" s="2"/>
      <c r="O861" s="2"/>
      <c r="P861" s="2"/>
      <c r="Q861" s="2"/>
      <c r="R861" s="11"/>
      <c r="S861" s="11"/>
      <c r="W861" s="13"/>
      <c r="X861" s="8"/>
      <c r="Y861" s="20"/>
      <c r="Z861" s="20"/>
      <c r="AA861" s="2"/>
      <c r="AB861" s="2"/>
      <c r="AC861" s="2"/>
      <c r="AD861" s="2"/>
      <c r="AE861" s="6"/>
      <c r="AF861" s="137"/>
      <c r="AG861" s="137"/>
      <c r="AH861" s="137"/>
      <c r="AI861" s="137"/>
      <c r="AJ861" s="137"/>
    </row>
    <row r="862" spans="1:36" x14ac:dyDescent="0.25">
      <c r="A862" s="2"/>
      <c r="B862" s="2"/>
      <c r="C862" s="18"/>
      <c r="D862" s="2"/>
      <c r="E862" s="2"/>
      <c r="F862" s="80"/>
      <c r="G862" s="80"/>
      <c r="H862" s="80"/>
      <c r="I862" s="81"/>
      <c r="J862" s="80"/>
      <c r="K862" s="80"/>
      <c r="L862" s="2"/>
      <c r="M862" s="18"/>
      <c r="N862" s="2"/>
      <c r="O862" s="2"/>
      <c r="P862" s="2"/>
      <c r="Q862" s="2"/>
      <c r="R862" s="11"/>
      <c r="S862" s="11"/>
      <c r="W862" s="13"/>
      <c r="X862" s="8"/>
      <c r="Y862" s="20"/>
      <c r="Z862" s="20"/>
      <c r="AA862" s="2"/>
      <c r="AB862" s="2"/>
      <c r="AC862" s="2"/>
      <c r="AD862" s="2"/>
      <c r="AE862" s="6"/>
      <c r="AF862" s="137"/>
      <c r="AG862" s="137"/>
      <c r="AH862" s="137"/>
      <c r="AI862" s="137"/>
      <c r="AJ862" s="137"/>
    </row>
    <row r="863" spans="1:36" x14ac:dyDescent="0.25">
      <c r="A863" s="2"/>
      <c r="B863" s="2"/>
      <c r="C863" s="18"/>
      <c r="D863" s="2"/>
      <c r="E863" s="2"/>
      <c r="F863" s="80"/>
      <c r="G863" s="80"/>
      <c r="H863" s="80"/>
      <c r="I863" s="81"/>
      <c r="J863" s="80"/>
      <c r="K863" s="80"/>
      <c r="L863" s="2"/>
      <c r="M863" s="18"/>
      <c r="N863" s="2"/>
      <c r="O863" s="2"/>
      <c r="P863" s="2"/>
      <c r="Q863" s="2"/>
      <c r="R863" s="11"/>
      <c r="S863" s="11"/>
      <c r="W863" s="13"/>
      <c r="X863" s="8"/>
      <c r="Y863" s="20"/>
      <c r="Z863" s="20"/>
      <c r="AA863" s="2"/>
      <c r="AB863" s="2"/>
      <c r="AC863" s="2"/>
      <c r="AD863" s="2"/>
      <c r="AE863" s="6"/>
      <c r="AF863" s="137"/>
      <c r="AG863" s="137"/>
      <c r="AH863" s="137"/>
      <c r="AI863" s="137"/>
      <c r="AJ863" s="137"/>
    </row>
    <row r="864" spans="1:36" x14ac:dyDescent="0.25">
      <c r="A864" s="2"/>
      <c r="B864" s="2"/>
      <c r="C864" s="18"/>
      <c r="D864" s="2"/>
      <c r="E864" s="2"/>
      <c r="F864" s="80"/>
      <c r="G864" s="80"/>
      <c r="H864" s="80"/>
      <c r="I864" s="81"/>
      <c r="J864" s="80"/>
      <c r="K864" s="80"/>
      <c r="L864" s="2"/>
      <c r="M864" s="18"/>
      <c r="N864" s="2"/>
      <c r="O864" s="2"/>
      <c r="P864" s="2"/>
      <c r="Q864" s="2"/>
      <c r="R864" s="11"/>
      <c r="S864" s="11"/>
      <c r="W864" s="13"/>
      <c r="X864" s="8"/>
      <c r="Y864" s="20"/>
      <c r="Z864" s="20"/>
      <c r="AA864" s="2"/>
      <c r="AB864" s="2"/>
      <c r="AC864" s="2"/>
      <c r="AD864" s="2"/>
      <c r="AE864" s="6"/>
      <c r="AF864" s="137"/>
      <c r="AG864" s="137"/>
      <c r="AH864" s="137"/>
      <c r="AI864" s="137"/>
      <c r="AJ864" s="137"/>
    </row>
    <row r="865" spans="1:36" x14ac:dyDescent="0.25">
      <c r="A865" s="2"/>
      <c r="B865" s="2"/>
      <c r="C865" s="18"/>
      <c r="D865" s="2"/>
      <c r="E865" s="2"/>
      <c r="F865" s="80"/>
      <c r="G865" s="80"/>
      <c r="H865" s="80"/>
      <c r="I865" s="81"/>
      <c r="J865" s="80"/>
      <c r="K865" s="80"/>
      <c r="L865" s="2"/>
      <c r="M865" s="18"/>
      <c r="N865" s="2"/>
      <c r="O865" s="2"/>
      <c r="P865" s="2"/>
      <c r="Q865" s="2"/>
      <c r="R865" s="11"/>
      <c r="S865" s="11"/>
      <c r="W865" s="13"/>
      <c r="X865" s="8"/>
      <c r="Y865" s="20"/>
      <c r="Z865" s="20"/>
      <c r="AA865" s="2"/>
      <c r="AB865" s="2"/>
      <c r="AC865" s="2"/>
      <c r="AD865" s="2"/>
      <c r="AE865" s="6"/>
      <c r="AF865" s="137"/>
      <c r="AG865" s="137"/>
      <c r="AH865" s="137"/>
      <c r="AI865" s="137"/>
      <c r="AJ865" s="137"/>
    </row>
    <row r="866" spans="1:36" x14ac:dyDescent="0.25">
      <c r="A866" s="2"/>
      <c r="B866" s="2"/>
      <c r="C866" s="18"/>
      <c r="D866" s="2"/>
      <c r="E866" s="2"/>
      <c r="F866" s="80"/>
      <c r="G866" s="80"/>
      <c r="H866" s="80"/>
      <c r="I866" s="81"/>
      <c r="J866" s="80"/>
      <c r="K866" s="80"/>
      <c r="L866" s="2"/>
      <c r="M866" s="18"/>
      <c r="N866" s="2"/>
      <c r="O866" s="2"/>
      <c r="P866" s="2"/>
      <c r="Q866" s="2"/>
      <c r="R866" s="11"/>
      <c r="S866" s="11"/>
      <c r="W866" s="13"/>
      <c r="X866" s="8"/>
      <c r="Y866" s="20"/>
      <c r="Z866" s="20"/>
      <c r="AA866" s="2"/>
      <c r="AB866" s="2"/>
      <c r="AC866" s="2"/>
      <c r="AD866" s="2"/>
      <c r="AE866" s="6"/>
      <c r="AF866" s="137"/>
      <c r="AG866" s="137"/>
      <c r="AH866" s="137"/>
      <c r="AI866" s="137"/>
      <c r="AJ866" s="137"/>
    </row>
    <row r="867" spans="1:36" x14ac:dyDescent="0.25">
      <c r="A867" s="2"/>
      <c r="B867" s="2"/>
      <c r="C867" s="18"/>
      <c r="D867" s="2"/>
      <c r="E867" s="2"/>
      <c r="F867" s="80"/>
      <c r="G867" s="80"/>
      <c r="H867" s="80"/>
      <c r="I867" s="81"/>
      <c r="J867" s="80"/>
      <c r="K867" s="80"/>
      <c r="L867" s="2"/>
      <c r="M867" s="18"/>
      <c r="N867" s="2"/>
      <c r="O867" s="2"/>
      <c r="P867" s="2"/>
      <c r="Q867" s="2"/>
      <c r="R867" s="11"/>
      <c r="S867" s="11"/>
      <c r="W867" s="13"/>
      <c r="X867" s="8"/>
      <c r="Y867" s="20"/>
      <c r="Z867" s="20"/>
      <c r="AA867" s="2"/>
      <c r="AB867" s="2"/>
      <c r="AC867" s="2"/>
      <c r="AD867" s="2"/>
      <c r="AE867" s="6"/>
      <c r="AF867" s="137"/>
      <c r="AG867" s="137"/>
      <c r="AH867" s="137"/>
      <c r="AI867" s="137"/>
      <c r="AJ867" s="137"/>
    </row>
    <row r="868" spans="1:36" x14ac:dyDescent="0.25">
      <c r="A868" s="2"/>
      <c r="B868" s="2"/>
      <c r="C868" s="18"/>
      <c r="D868" s="2"/>
      <c r="E868" s="2"/>
      <c r="F868" s="80"/>
      <c r="G868" s="80"/>
      <c r="H868" s="80"/>
      <c r="I868" s="81"/>
      <c r="J868" s="80"/>
      <c r="K868" s="80"/>
      <c r="L868" s="2"/>
      <c r="M868" s="18"/>
      <c r="N868" s="2"/>
      <c r="O868" s="2"/>
      <c r="P868" s="2"/>
      <c r="Q868" s="2"/>
      <c r="R868" s="11"/>
      <c r="S868" s="11"/>
      <c r="W868" s="13"/>
      <c r="X868" s="8"/>
      <c r="Y868" s="20"/>
      <c r="Z868" s="20"/>
      <c r="AA868" s="2"/>
      <c r="AB868" s="2"/>
      <c r="AC868" s="2"/>
      <c r="AD868" s="2"/>
      <c r="AE868" s="6"/>
      <c r="AF868" s="137"/>
      <c r="AG868" s="137"/>
      <c r="AH868" s="137"/>
      <c r="AI868" s="137"/>
      <c r="AJ868" s="137"/>
    </row>
    <row r="869" spans="1:36" x14ac:dyDescent="0.25">
      <c r="A869" s="2"/>
      <c r="B869" s="2"/>
      <c r="C869" s="18"/>
      <c r="D869" s="2"/>
      <c r="E869" s="2"/>
      <c r="F869" s="80"/>
      <c r="G869" s="80"/>
      <c r="H869" s="80"/>
      <c r="I869" s="81"/>
      <c r="J869" s="80"/>
      <c r="K869" s="80"/>
      <c r="L869" s="2"/>
      <c r="M869" s="18"/>
      <c r="N869" s="2"/>
      <c r="O869" s="2"/>
      <c r="P869" s="2"/>
      <c r="Q869" s="2"/>
      <c r="R869" s="11"/>
      <c r="S869" s="11"/>
      <c r="W869" s="13"/>
      <c r="X869" s="8"/>
      <c r="Y869" s="20"/>
      <c r="Z869" s="20"/>
      <c r="AA869" s="2"/>
      <c r="AB869" s="2"/>
      <c r="AC869" s="2"/>
      <c r="AD869" s="2"/>
      <c r="AE869" s="6"/>
      <c r="AF869" s="137"/>
      <c r="AG869" s="137"/>
      <c r="AH869" s="137"/>
      <c r="AI869" s="137"/>
      <c r="AJ869" s="137"/>
    </row>
    <row r="870" spans="1:36" x14ac:dyDescent="0.25">
      <c r="A870" s="2"/>
      <c r="B870" s="2"/>
      <c r="C870" s="18"/>
      <c r="D870" s="2"/>
      <c r="E870" s="2"/>
      <c r="F870" s="80"/>
      <c r="G870" s="80"/>
      <c r="H870" s="80"/>
      <c r="I870" s="81"/>
      <c r="J870" s="80"/>
      <c r="K870" s="80"/>
      <c r="L870" s="2"/>
      <c r="M870" s="18"/>
      <c r="N870" s="2"/>
      <c r="O870" s="2"/>
      <c r="P870" s="2"/>
      <c r="Q870" s="2"/>
      <c r="R870" s="11"/>
      <c r="S870" s="11"/>
      <c r="W870" s="13"/>
      <c r="X870" s="8"/>
      <c r="Y870" s="20"/>
      <c r="Z870" s="20"/>
      <c r="AA870" s="2"/>
      <c r="AB870" s="2"/>
      <c r="AC870" s="2"/>
      <c r="AD870" s="2"/>
      <c r="AE870" s="6"/>
      <c r="AF870" s="137"/>
      <c r="AG870" s="137"/>
      <c r="AH870" s="137"/>
      <c r="AI870" s="137"/>
      <c r="AJ870" s="137"/>
    </row>
    <row r="871" spans="1:36" x14ac:dyDescent="0.25">
      <c r="A871" s="2"/>
      <c r="B871" s="2"/>
      <c r="C871" s="18"/>
      <c r="D871" s="2"/>
      <c r="E871" s="2"/>
      <c r="F871" s="80"/>
      <c r="G871" s="80"/>
      <c r="H871" s="80"/>
      <c r="I871" s="81"/>
      <c r="J871" s="80"/>
      <c r="K871" s="80"/>
      <c r="L871" s="2"/>
      <c r="M871" s="18"/>
      <c r="N871" s="2"/>
      <c r="O871" s="2"/>
      <c r="P871" s="2"/>
      <c r="Q871" s="2"/>
      <c r="R871" s="11"/>
      <c r="S871" s="11"/>
      <c r="W871" s="13"/>
      <c r="X871" s="8"/>
      <c r="Y871" s="20"/>
      <c r="Z871" s="20"/>
      <c r="AA871" s="2"/>
      <c r="AB871" s="2"/>
      <c r="AC871" s="2"/>
      <c r="AD871" s="2"/>
      <c r="AE871" s="6"/>
      <c r="AF871" s="137"/>
      <c r="AG871" s="137"/>
      <c r="AH871" s="137"/>
      <c r="AI871" s="137"/>
      <c r="AJ871" s="137"/>
    </row>
    <row r="872" spans="1:36" x14ac:dyDescent="0.25">
      <c r="A872" s="2"/>
      <c r="B872" s="2"/>
      <c r="C872" s="18"/>
      <c r="D872" s="2"/>
      <c r="E872" s="2"/>
      <c r="F872" s="80"/>
      <c r="G872" s="80"/>
      <c r="H872" s="80"/>
      <c r="I872" s="81"/>
      <c r="J872" s="80"/>
      <c r="K872" s="80"/>
      <c r="L872" s="2"/>
      <c r="M872" s="18"/>
      <c r="N872" s="2"/>
      <c r="O872" s="2"/>
      <c r="P872" s="2"/>
      <c r="Q872" s="2"/>
      <c r="R872" s="11"/>
      <c r="S872" s="11"/>
      <c r="W872" s="13"/>
      <c r="X872" s="8"/>
      <c r="Y872" s="20"/>
      <c r="Z872" s="20"/>
      <c r="AA872" s="2"/>
      <c r="AB872" s="2"/>
      <c r="AC872" s="2"/>
      <c r="AD872" s="2"/>
      <c r="AE872" s="6"/>
      <c r="AF872" s="137"/>
      <c r="AG872" s="137"/>
      <c r="AH872" s="137"/>
      <c r="AI872" s="137"/>
      <c r="AJ872" s="137"/>
    </row>
    <row r="873" spans="1:36" x14ac:dyDescent="0.25">
      <c r="A873" s="2"/>
      <c r="B873" s="2"/>
      <c r="C873" s="18"/>
      <c r="D873" s="2"/>
      <c r="E873" s="2"/>
      <c r="F873" s="80"/>
      <c r="G873" s="80"/>
      <c r="H873" s="80"/>
      <c r="I873" s="81"/>
      <c r="J873" s="80"/>
      <c r="K873" s="80"/>
      <c r="L873" s="2"/>
      <c r="M873" s="18"/>
      <c r="N873" s="2"/>
      <c r="O873" s="2"/>
      <c r="P873" s="2"/>
      <c r="Q873" s="2"/>
      <c r="R873" s="11"/>
      <c r="S873" s="11"/>
      <c r="W873" s="13"/>
      <c r="X873" s="8"/>
      <c r="Y873" s="20"/>
      <c r="Z873" s="20"/>
      <c r="AA873" s="2"/>
      <c r="AB873" s="2"/>
      <c r="AC873" s="2"/>
      <c r="AD873" s="2"/>
      <c r="AE873" s="6"/>
      <c r="AF873" s="137"/>
      <c r="AG873" s="137"/>
      <c r="AH873" s="137"/>
      <c r="AI873" s="137"/>
      <c r="AJ873" s="137"/>
    </row>
    <row r="874" spans="1:36" x14ac:dyDescent="0.25">
      <c r="A874" s="2"/>
      <c r="B874" s="2"/>
      <c r="C874" s="18"/>
      <c r="D874" s="2"/>
      <c r="E874" s="2"/>
      <c r="F874" s="80"/>
      <c r="G874" s="80"/>
      <c r="H874" s="80"/>
      <c r="I874" s="81"/>
      <c r="J874" s="80"/>
      <c r="K874" s="80"/>
      <c r="L874" s="2"/>
      <c r="M874" s="18"/>
      <c r="N874" s="2"/>
      <c r="O874" s="2"/>
      <c r="P874" s="2"/>
      <c r="Q874" s="2"/>
      <c r="R874" s="11"/>
      <c r="S874" s="11"/>
      <c r="W874" s="13"/>
      <c r="X874" s="8"/>
      <c r="Y874" s="20"/>
      <c r="Z874" s="20"/>
      <c r="AA874" s="2"/>
      <c r="AB874" s="2"/>
      <c r="AC874" s="2"/>
      <c r="AD874" s="2"/>
      <c r="AE874" s="6"/>
      <c r="AF874" s="137"/>
      <c r="AG874" s="137"/>
      <c r="AH874" s="137"/>
      <c r="AI874" s="137"/>
      <c r="AJ874" s="137"/>
    </row>
    <row r="875" spans="1:36" x14ac:dyDescent="0.25">
      <c r="A875" s="2"/>
      <c r="B875" s="2"/>
      <c r="C875" s="18"/>
      <c r="D875" s="2"/>
      <c r="E875" s="2"/>
      <c r="F875" s="80"/>
      <c r="G875" s="80"/>
      <c r="H875" s="80"/>
      <c r="I875" s="81"/>
      <c r="J875" s="80"/>
      <c r="K875" s="80"/>
      <c r="L875" s="2"/>
      <c r="M875" s="18"/>
      <c r="N875" s="2"/>
      <c r="O875" s="2"/>
      <c r="P875" s="2"/>
      <c r="Q875" s="2"/>
      <c r="R875" s="11"/>
      <c r="S875" s="11"/>
      <c r="W875" s="13"/>
      <c r="X875" s="8"/>
      <c r="Y875" s="20"/>
      <c r="Z875" s="20"/>
      <c r="AA875" s="2"/>
      <c r="AB875" s="2"/>
      <c r="AC875" s="2"/>
      <c r="AD875" s="2"/>
      <c r="AE875" s="6"/>
      <c r="AF875" s="137"/>
      <c r="AG875" s="137"/>
      <c r="AH875" s="137"/>
      <c r="AI875" s="137"/>
      <c r="AJ875" s="137"/>
    </row>
    <row r="876" spans="1:36" x14ac:dyDescent="0.25">
      <c r="A876" s="2"/>
      <c r="B876" s="2"/>
      <c r="C876" s="18"/>
      <c r="D876" s="2"/>
      <c r="E876" s="2"/>
      <c r="F876" s="80"/>
      <c r="G876" s="80"/>
      <c r="H876" s="80"/>
      <c r="I876" s="81"/>
      <c r="J876" s="80"/>
      <c r="K876" s="80"/>
      <c r="L876" s="2"/>
      <c r="M876" s="18"/>
      <c r="N876" s="2"/>
      <c r="O876" s="2"/>
      <c r="P876" s="2"/>
      <c r="Q876" s="2"/>
      <c r="R876" s="11"/>
      <c r="S876" s="11"/>
      <c r="W876" s="13"/>
      <c r="X876" s="8"/>
      <c r="Y876" s="20"/>
      <c r="Z876" s="20"/>
      <c r="AA876" s="2"/>
      <c r="AB876" s="2"/>
      <c r="AC876" s="2"/>
      <c r="AD876" s="2"/>
      <c r="AE876" s="6"/>
      <c r="AF876" s="137"/>
      <c r="AG876" s="137"/>
      <c r="AH876" s="137"/>
      <c r="AI876" s="137"/>
      <c r="AJ876" s="137"/>
    </row>
    <row r="877" spans="1:36" x14ac:dyDescent="0.25">
      <c r="A877" s="2"/>
      <c r="B877" s="2"/>
      <c r="C877" s="18"/>
      <c r="D877" s="2"/>
      <c r="E877" s="2"/>
      <c r="F877" s="80"/>
      <c r="G877" s="80"/>
      <c r="H877" s="80"/>
      <c r="I877" s="81"/>
      <c r="J877" s="80"/>
      <c r="K877" s="80"/>
      <c r="L877" s="2"/>
      <c r="M877" s="18"/>
      <c r="N877" s="2"/>
      <c r="O877" s="2"/>
      <c r="P877" s="2"/>
      <c r="Q877" s="2"/>
      <c r="R877" s="11"/>
      <c r="S877" s="11"/>
      <c r="W877" s="13"/>
      <c r="X877" s="8"/>
      <c r="Y877" s="20"/>
      <c r="Z877" s="20"/>
      <c r="AA877" s="2"/>
      <c r="AB877" s="2"/>
      <c r="AC877" s="2"/>
      <c r="AD877" s="2"/>
      <c r="AE877" s="6"/>
      <c r="AF877" s="137"/>
      <c r="AG877" s="137"/>
      <c r="AH877" s="137"/>
      <c r="AI877" s="137"/>
      <c r="AJ877" s="137"/>
    </row>
    <row r="878" spans="1:36" x14ac:dyDescent="0.25">
      <c r="A878" s="2"/>
      <c r="B878" s="2"/>
      <c r="C878" s="18"/>
      <c r="D878" s="2"/>
      <c r="E878" s="2"/>
      <c r="F878" s="80"/>
      <c r="G878" s="80"/>
      <c r="H878" s="80"/>
      <c r="I878" s="81"/>
      <c r="J878" s="80"/>
      <c r="K878" s="80"/>
      <c r="L878" s="2"/>
      <c r="M878" s="18"/>
      <c r="N878" s="2"/>
      <c r="O878" s="2"/>
      <c r="P878" s="2"/>
      <c r="Q878" s="2"/>
      <c r="R878" s="11"/>
      <c r="S878" s="11"/>
      <c r="W878" s="13"/>
      <c r="X878" s="8"/>
      <c r="Y878" s="20"/>
      <c r="Z878" s="20"/>
      <c r="AA878" s="2"/>
      <c r="AB878" s="2"/>
      <c r="AC878" s="2"/>
      <c r="AD878" s="2"/>
      <c r="AE878" s="6"/>
      <c r="AF878" s="137"/>
      <c r="AG878" s="137"/>
      <c r="AH878" s="137"/>
      <c r="AI878" s="137"/>
      <c r="AJ878" s="137"/>
    </row>
    <row r="879" spans="1:36" x14ac:dyDescent="0.25">
      <c r="A879" s="2"/>
      <c r="B879" s="2"/>
      <c r="C879" s="18"/>
      <c r="D879" s="2"/>
      <c r="E879" s="2"/>
      <c r="F879" s="80"/>
      <c r="G879" s="80"/>
      <c r="H879" s="80"/>
      <c r="I879" s="81"/>
      <c r="J879" s="80"/>
      <c r="K879" s="80"/>
      <c r="L879" s="2"/>
      <c r="M879" s="18"/>
      <c r="N879" s="2"/>
      <c r="O879" s="2"/>
      <c r="P879" s="2"/>
      <c r="Q879" s="2"/>
      <c r="R879" s="11"/>
      <c r="S879" s="11"/>
      <c r="W879" s="13"/>
      <c r="X879" s="8"/>
      <c r="Y879" s="20"/>
      <c r="Z879" s="20"/>
      <c r="AA879" s="2"/>
      <c r="AB879" s="2"/>
      <c r="AC879" s="2"/>
      <c r="AD879" s="2"/>
      <c r="AE879" s="6"/>
      <c r="AF879" s="137"/>
      <c r="AG879" s="137"/>
      <c r="AH879" s="137"/>
      <c r="AI879" s="137"/>
      <c r="AJ879" s="137"/>
    </row>
    <row r="880" spans="1:36" x14ac:dyDescent="0.25">
      <c r="A880" s="2"/>
      <c r="B880" s="2"/>
      <c r="C880" s="18"/>
      <c r="D880" s="2"/>
      <c r="E880" s="2"/>
      <c r="F880" s="80"/>
      <c r="G880" s="80"/>
      <c r="H880" s="80"/>
      <c r="I880" s="81"/>
      <c r="J880" s="80"/>
      <c r="K880" s="80"/>
      <c r="L880" s="2"/>
      <c r="M880" s="18"/>
      <c r="N880" s="2"/>
      <c r="O880" s="2"/>
      <c r="P880" s="2"/>
      <c r="Q880" s="2"/>
      <c r="R880" s="11"/>
      <c r="S880" s="11"/>
      <c r="W880" s="13"/>
      <c r="X880" s="8"/>
      <c r="Y880" s="20"/>
      <c r="Z880" s="20"/>
      <c r="AA880" s="2"/>
      <c r="AB880" s="2"/>
      <c r="AC880" s="2"/>
      <c r="AD880" s="2"/>
      <c r="AE880" s="6"/>
      <c r="AF880" s="137"/>
      <c r="AG880" s="137"/>
      <c r="AH880" s="137"/>
      <c r="AI880" s="137"/>
      <c r="AJ880" s="137"/>
    </row>
    <row r="881" spans="1:36" x14ac:dyDescent="0.25">
      <c r="A881" s="2"/>
      <c r="B881" s="2"/>
      <c r="C881" s="18"/>
      <c r="D881" s="2"/>
      <c r="E881" s="2"/>
      <c r="F881" s="80"/>
      <c r="G881" s="80"/>
      <c r="H881" s="80"/>
      <c r="I881" s="81"/>
      <c r="J881" s="80"/>
      <c r="K881" s="80"/>
      <c r="L881" s="2"/>
      <c r="M881" s="18"/>
      <c r="N881" s="2"/>
      <c r="O881" s="2"/>
      <c r="P881" s="2"/>
      <c r="Q881" s="2"/>
      <c r="R881" s="11"/>
      <c r="S881" s="11"/>
      <c r="W881" s="13"/>
      <c r="X881" s="8"/>
      <c r="Y881" s="20"/>
      <c r="Z881" s="20"/>
      <c r="AA881" s="2"/>
      <c r="AB881" s="2"/>
      <c r="AC881" s="2"/>
      <c r="AD881" s="2"/>
      <c r="AE881" s="6"/>
      <c r="AF881" s="137"/>
      <c r="AG881" s="137"/>
      <c r="AH881" s="137"/>
      <c r="AI881" s="137"/>
      <c r="AJ881" s="137"/>
    </row>
    <row r="882" spans="1:36" x14ac:dyDescent="0.25">
      <c r="A882" s="2"/>
      <c r="B882" s="2"/>
      <c r="C882" s="18"/>
      <c r="D882" s="2"/>
      <c r="E882" s="2"/>
      <c r="F882" s="80"/>
      <c r="G882" s="80"/>
      <c r="H882" s="80"/>
      <c r="I882" s="81"/>
      <c r="J882" s="80"/>
      <c r="K882" s="80"/>
      <c r="L882" s="2"/>
      <c r="M882" s="18"/>
      <c r="N882" s="2"/>
      <c r="O882" s="2"/>
      <c r="P882" s="2"/>
      <c r="Q882" s="2"/>
      <c r="R882" s="11"/>
      <c r="S882" s="11"/>
      <c r="W882" s="13"/>
      <c r="X882" s="8"/>
      <c r="Y882" s="20"/>
      <c r="Z882" s="20"/>
      <c r="AA882" s="2"/>
      <c r="AB882" s="2"/>
      <c r="AC882" s="2"/>
      <c r="AD882" s="2"/>
      <c r="AE882" s="6"/>
      <c r="AF882" s="137"/>
      <c r="AG882" s="137"/>
      <c r="AH882" s="137"/>
      <c r="AI882" s="137"/>
      <c r="AJ882" s="137"/>
    </row>
    <row r="883" spans="1:36" x14ac:dyDescent="0.25">
      <c r="A883" s="2"/>
      <c r="B883" s="2"/>
      <c r="C883" s="18"/>
      <c r="D883" s="2"/>
      <c r="E883" s="2"/>
      <c r="F883" s="80"/>
      <c r="G883" s="80"/>
      <c r="H883" s="80"/>
      <c r="I883" s="81"/>
      <c r="J883" s="80"/>
      <c r="K883" s="80"/>
      <c r="L883" s="2"/>
      <c r="M883" s="18"/>
      <c r="N883" s="2"/>
      <c r="O883" s="2"/>
      <c r="P883" s="2"/>
      <c r="Q883" s="2"/>
      <c r="R883" s="11"/>
      <c r="S883" s="11"/>
      <c r="W883" s="13"/>
      <c r="X883" s="8"/>
      <c r="Y883" s="20"/>
      <c r="Z883" s="20"/>
      <c r="AA883" s="2"/>
      <c r="AB883" s="2"/>
      <c r="AC883" s="2"/>
      <c r="AD883" s="2"/>
      <c r="AE883" s="6"/>
      <c r="AF883" s="137"/>
      <c r="AG883" s="137"/>
      <c r="AH883" s="137"/>
      <c r="AI883" s="137"/>
      <c r="AJ883" s="137"/>
    </row>
    <row r="884" spans="1:36" x14ac:dyDescent="0.25">
      <c r="A884" s="2"/>
      <c r="B884" s="2"/>
      <c r="C884" s="18"/>
      <c r="D884" s="2"/>
      <c r="E884" s="2"/>
      <c r="F884" s="80"/>
      <c r="G884" s="80"/>
      <c r="H884" s="80"/>
      <c r="I884" s="81"/>
      <c r="J884" s="80"/>
      <c r="K884" s="80"/>
      <c r="L884" s="2"/>
      <c r="M884" s="18"/>
      <c r="N884" s="2"/>
      <c r="O884" s="2"/>
      <c r="P884" s="2"/>
      <c r="Q884" s="2"/>
      <c r="R884" s="11"/>
      <c r="S884" s="11"/>
      <c r="W884" s="13"/>
      <c r="X884" s="8"/>
      <c r="Y884" s="20"/>
      <c r="Z884" s="20"/>
      <c r="AA884" s="2"/>
      <c r="AB884" s="2"/>
      <c r="AC884" s="2"/>
      <c r="AD884" s="2"/>
      <c r="AE884" s="6"/>
      <c r="AF884" s="137"/>
      <c r="AG884" s="137"/>
      <c r="AH884" s="137"/>
      <c r="AI884" s="137"/>
      <c r="AJ884" s="137"/>
    </row>
    <row r="885" spans="1:36" x14ac:dyDescent="0.25">
      <c r="A885" s="2"/>
      <c r="B885" s="2"/>
      <c r="C885" s="18"/>
      <c r="D885" s="2"/>
      <c r="E885" s="2"/>
      <c r="F885" s="80"/>
      <c r="G885" s="80"/>
      <c r="H885" s="80"/>
      <c r="I885" s="81"/>
      <c r="J885" s="80"/>
      <c r="K885" s="80"/>
      <c r="L885" s="2"/>
      <c r="M885" s="18"/>
      <c r="N885" s="2"/>
      <c r="O885" s="2"/>
      <c r="P885" s="2"/>
      <c r="Q885" s="2"/>
      <c r="R885" s="11"/>
      <c r="S885" s="11"/>
      <c r="W885" s="13"/>
      <c r="X885" s="8"/>
      <c r="Y885" s="20"/>
      <c r="Z885" s="20"/>
      <c r="AA885" s="2"/>
      <c r="AB885" s="2"/>
      <c r="AC885" s="2"/>
      <c r="AD885" s="2"/>
      <c r="AE885" s="6"/>
      <c r="AF885" s="137"/>
      <c r="AG885" s="137"/>
      <c r="AH885" s="137"/>
      <c r="AI885" s="137"/>
      <c r="AJ885" s="137"/>
    </row>
    <row r="886" spans="1:36" x14ac:dyDescent="0.25">
      <c r="A886" s="2"/>
      <c r="B886" s="2"/>
      <c r="C886" s="18"/>
      <c r="D886" s="2"/>
      <c r="E886" s="2"/>
      <c r="F886" s="80"/>
      <c r="G886" s="80"/>
      <c r="H886" s="80"/>
      <c r="I886" s="81"/>
      <c r="J886" s="80"/>
      <c r="K886" s="80"/>
      <c r="L886" s="2"/>
      <c r="M886" s="18"/>
      <c r="N886" s="2"/>
      <c r="O886" s="2"/>
      <c r="P886" s="2"/>
      <c r="Q886" s="2"/>
      <c r="R886" s="11"/>
      <c r="S886" s="11"/>
      <c r="W886" s="13"/>
      <c r="X886" s="8"/>
      <c r="Y886" s="20"/>
      <c r="Z886" s="20"/>
      <c r="AA886" s="2"/>
      <c r="AB886" s="2"/>
      <c r="AC886" s="2"/>
      <c r="AD886" s="2"/>
      <c r="AE886" s="6"/>
      <c r="AF886" s="137"/>
      <c r="AG886" s="137"/>
      <c r="AH886" s="137"/>
      <c r="AI886" s="137"/>
      <c r="AJ886" s="137"/>
    </row>
    <row r="887" spans="1:36" x14ac:dyDescent="0.25">
      <c r="A887" s="2"/>
      <c r="B887" s="2"/>
      <c r="C887" s="18"/>
      <c r="D887" s="2"/>
      <c r="E887" s="2"/>
      <c r="F887" s="80"/>
      <c r="G887" s="80"/>
      <c r="H887" s="80"/>
      <c r="I887" s="81"/>
      <c r="J887" s="80"/>
      <c r="K887" s="80"/>
      <c r="L887" s="2"/>
      <c r="M887" s="18"/>
      <c r="N887" s="2"/>
      <c r="O887" s="2"/>
      <c r="P887" s="2"/>
      <c r="Q887" s="2"/>
      <c r="R887" s="11"/>
      <c r="S887" s="11"/>
      <c r="W887" s="13"/>
      <c r="X887" s="8"/>
      <c r="Y887" s="20"/>
      <c r="Z887" s="20"/>
      <c r="AA887" s="2"/>
      <c r="AB887" s="2"/>
      <c r="AC887" s="2"/>
      <c r="AD887" s="2"/>
      <c r="AE887" s="6"/>
      <c r="AF887" s="137"/>
      <c r="AG887" s="137"/>
      <c r="AH887" s="137"/>
      <c r="AI887" s="137"/>
      <c r="AJ887" s="137"/>
    </row>
    <row r="888" spans="1:36" x14ac:dyDescent="0.25">
      <c r="A888" s="2"/>
      <c r="B888" s="2"/>
      <c r="C888" s="18"/>
      <c r="D888" s="2"/>
      <c r="E888" s="2"/>
      <c r="F888" s="80"/>
      <c r="G888" s="80"/>
      <c r="H888" s="80"/>
      <c r="I888" s="81"/>
      <c r="J888" s="80"/>
      <c r="K888" s="80"/>
      <c r="L888" s="2"/>
      <c r="M888" s="18"/>
      <c r="N888" s="2"/>
      <c r="O888" s="2"/>
      <c r="P888" s="2"/>
      <c r="Q888" s="2"/>
      <c r="R888" s="11"/>
      <c r="S888" s="11"/>
      <c r="W888" s="13"/>
      <c r="X888" s="8"/>
      <c r="Y888" s="20"/>
      <c r="Z888" s="20"/>
      <c r="AA888" s="2"/>
      <c r="AB888" s="2"/>
      <c r="AC888" s="2"/>
      <c r="AD888" s="2"/>
      <c r="AE888" s="6"/>
      <c r="AF888" s="137"/>
      <c r="AG888" s="137"/>
      <c r="AH888" s="137"/>
      <c r="AI888" s="137"/>
      <c r="AJ888" s="137"/>
    </row>
    <row r="889" spans="1:36" x14ac:dyDescent="0.25">
      <c r="A889" s="2"/>
      <c r="B889" s="2"/>
      <c r="C889" s="18"/>
      <c r="D889" s="2"/>
      <c r="E889" s="2"/>
      <c r="F889" s="80"/>
      <c r="G889" s="80"/>
      <c r="H889" s="80"/>
      <c r="I889" s="81"/>
      <c r="J889" s="80"/>
      <c r="K889" s="80"/>
      <c r="L889" s="2"/>
      <c r="M889" s="18"/>
      <c r="N889" s="2"/>
      <c r="O889" s="2"/>
      <c r="P889" s="2"/>
      <c r="Q889" s="2"/>
      <c r="R889" s="11"/>
      <c r="S889" s="11"/>
      <c r="W889" s="13"/>
      <c r="X889" s="8"/>
      <c r="Y889" s="20"/>
      <c r="Z889" s="20"/>
      <c r="AA889" s="2"/>
      <c r="AB889" s="2"/>
      <c r="AC889" s="2"/>
      <c r="AD889" s="2"/>
      <c r="AE889" s="6"/>
      <c r="AF889" s="137"/>
      <c r="AG889" s="137"/>
      <c r="AH889" s="137"/>
      <c r="AI889" s="137"/>
      <c r="AJ889" s="137"/>
    </row>
    <row r="890" spans="1:36" x14ac:dyDescent="0.25">
      <c r="A890" s="2"/>
      <c r="B890" s="2"/>
      <c r="C890" s="18"/>
      <c r="D890" s="2"/>
      <c r="E890" s="2"/>
      <c r="F890" s="80"/>
      <c r="G890" s="80"/>
      <c r="H890" s="80"/>
      <c r="I890" s="81"/>
      <c r="J890" s="80"/>
      <c r="K890" s="80"/>
      <c r="L890" s="2"/>
      <c r="M890" s="18"/>
      <c r="N890" s="2"/>
      <c r="O890" s="2"/>
      <c r="P890" s="2"/>
      <c r="Q890" s="2"/>
      <c r="R890" s="11"/>
      <c r="S890" s="11"/>
      <c r="W890" s="13"/>
      <c r="X890" s="8"/>
      <c r="Y890" s="20"/>
      <c r="Z890" s="20"/>
      <c r="AA890" s="2"/>
      <c r="AB890" s="2"/>
      <c r="AC890" s="2"/>
      <c r="AD890" s="2"/>
      <c r="AE890" s="6"/>
      <c r="AF890" s="137"/>
      <c r="AG890" s="137"/>
      <c r="AH890" s="137"/>
      <c r="AI890" s="137"/>
      <c r="AJ890" s="137"/>
    </row>
    <row r="891" spans="1:36" x14ac:dyDescent="0.25">
      <c r="A891" s="2"/>
      <c r="B891" s="2"/>
      <c r="C891" s="18"/>
      <c r="D891" s="2"/>
      <c r="E891" s="2"/>
      <c r="F891" s="80"/>
      <c r="G891" s="80"/>
      <c r="H891" s="80"/>
      <c r="I891" s="81"/>
      <c r="J891" s="80"/>
      <c r="K891" s="80"/>
      <c r="L891" s="2"/>
      <c r="M891" s="18"/>
      <c r="N891" s="2"/>
      <c r="O891" s="2"/>
      <c r="P891" s="2"/>
      <c r="Q891" s="2"/>
      <c r="R891" s="11"/>
      <c r="S891" s="11"/>
      <c r="W891" s="13"/>
      <c r="X891" s="8"/>
      <c r="Y891" s="20"/>
      <c r="Z891" s="20"/>
      <c r="AA891" s="2"/>
      <c r="AB891" s="2"/>
      <c r="AC891" s="2"/>
      <c r="AD891" s="2"/>
      <c r="AE891" s="6"/>
      <c r="AF891" s="137"/>
      <c r="AG891" s="137"/>
      <c r="AH891" s="137"/>
      <c r="AI891" s="137"/>
      <c r="AJ891" s="137"/>
    </row>
    <row r="892" spans="1:36" x14ac:dyDescent="0.25">
      <c r="A892" s="2"/>
      <c r="B892" s="2"/>
      <c r="C892" s="18"/>
      <c r="D892" s="2"/>
      <c r="E892" s="2"/>
      <c r="F892" s="80"/>
      <c r="G892" s="80"/>
      <c r="H892" s="80"/>
      <c r="I892" s="81"/>
      <c r="J892" s="80"/>
      <c r="K892" s="80"/>
      <c r="L892" s="2"/>
      <c r="M892" s="18"/>
      <c r="N892" s="2"/>
      <c r="O892" s="2"/>
      <c r="P892" s="2"/>
      <c r="Q892" s="2"/>
      <c r="R892" s="11"/>
      <c r="S892" s="11"/>
      <c r="W892" s="13"/>
      <c r="X892" s="8"/>
      <c r="Y892" s="20"/>
      <c r="Z892" s="20"/>
      <c r="AA892" s="2"/>
      <c r="AB892" s="2"/>
      <c r="AC892" s="2"/>
      <c r="AD892" s="2"/>
      <c r="AE892" s="6"/>
      <c r="AF892" s="137"/>
      <c r="AG892" s="137"/>
      <c r="AH892" s="137"/>
      <c r="AI892" s="137"/>
      <c r="AJ892" s="137"/>
    </row>
    <row r="893" spans="1:36" x14ac:dyDescent="0.25">
      <c r="A893" s="2"/>
      <c r="B893" s="2"/>
      <c r="C893" s="18"/>
      <c r="D893" s="2"/>
      <c r="E893" s="2"/>
      <c r="F893" s="80"/>
      <c r="G893" s="80"/>
      <c r="H893" s="80"/>
      <c r="I893" s="81"/>
      <c r="J893" s="80"/>
      <c r="K893" s="80"/>
      <c r="L893" s="2"/>
      <c r="M893" s="18"/>
      <c r="N893" s="2"/>
      <c r="O893" s="2"/>
      <c r="P893" s="2"/>
      <c r="Q893" s="2"/>
      <c r="R893" s="11"/>
      <c r="S893" s="11"/>
      <c r="W893" s="13"/>
      <c r="X893" s="8"/>
      <c r="Y893" s="20"/>
      <c r="Z893" s="20"/>
      <c r="AA893" s="2"/>
      <c r="AB893" s="2"/>
      <c r="AC893" s="2"/>
      <c r="AD893" s="2"/>
      <c r="AE893" s="6"/>
      <c r="AF893" s="137"/>
      <c r="AG893" s="137"/>
      <c r="AH893" s="137"/>
      <c r="AI893" s="137"/>
      <c r="AJ893" s="137"/>
    </row>
    <row r="894" spans="1:36" x14ac:dyDescent="0.25">
      <c r="A894" s="2"/>
      <c r="B894" s="2"/>
      <c r="C894" s="18"/>
      <c r="D894" s="2"/>
      <c r="E894" s="2"/>
      <c r="F894" s="80"/>
      <c r="G894" s="80"/>
      <c r="H894" s="80"/>
      <c r="I894" s="81"/>
      <c r="J894" s="80"/>
      <c r="K894" s="80"/>
      <c r="L894" s="2"/>
      <c r="M894" s="18"/>
      <c r="N894" s="2"/>
      <c r="O894" s="2"/>
      <c r="P894" s="2"/>
      <c r="Q894" s="2"/>
      <c r="R894" s="11"/>
      <c r="S894" s="11"/>
      <c r="W894" s="13"/>
      <c r="X894" s="8"/>
      <c r="Y894" s="20"/>
      <c r="Z894" s="20"/>
      <c r="AA894" s="2"/>
      <c r="AB894" s="2"/>
      <c r="AC894" s="2"/>
      <c r="AD894" s="2"/>
      <c r="AE894" s="6"/>
      <c r="AF894" s="137"/>
      <c r="AG894" s="137"/>
      <c r="AH894" s="137"/>
      <c r="AI894" s="137"/>
      <c r="AJ894" s="137"/>
    </row>
    <row r="895" spans="1:36" x14ac:dyDescent="0.25">
      <c r="A895" s="2"/>
      <c r="B895" s="2"/>
      <c r="C895" s="18"/>
      <c r="D895" s="2"/>
      <c r="E895" s="2"/>
      <c r="F895" s="80"/>
      <c r="G895" s="80"/>
      <c r="H895" s="80"/>
      <c r="I895" s="81"/>
      <c r="J895" s="80"/>
      <c r="K895" s="80"/>
      <c r="L895" s="2"/>
      <c r="M895" s="18"/>
      <c r="N895" s="2"/>
      <c r="O895" s="2"/>
      <c r="P895" s="2"/>
      <c r="Q895" s="2"/>
      <c r="R895" s="11"/>
      <c r="S895" s="11"/>
      <c r="W895" s="13"/>
      <c r="X895" s="8"/>
      <c r="Y895" s="20"/>
      <c r="Z895" s="20"/>
      <c r="AA895" s="2"/>
      <c r="AB895" s="2"/>
      <c r="AC895" s="2"/>
      <c r="AD895" s="2"/>
      <c r="AE895" s="6"/>
      <c r="AF895" s="137"/>
      <c r="AG895" s="137"/>
      <c r="AH895" s="137"/>
      <c r="AI895" s="137"/>
      <c r="AJ895" s="137"/>
    </row>
    <row r="896" spans="1:36" x14ac:dyDescent="0.25">
      <c r="A896" s="2"/>
      <c r="B896" s="2"/>
      <c r="C896" s="18"/>
      <c r="D896" s="2"/>
      <c r="E896" s="2"/>
      <c r="F896" s="80"/>
      <c r="G896" s="80"/>
      <c r="H896" s="80"/>
      <c r="I896" s="81"/>
      <c r="J896" s="80"/>
      <c r="K896" s="80"/>
      <c r="L896" s="2"/>
      <c r="M896" s="18"/>
      <c r="N896" s="2"/>
      <c r="O896" s="2"/>
      <c r="P896" s="2"/>
      <c r="Q896" s="2"/>
      <c r="R896" s="11"/>
      <c r="S896" s="11"/>
      <c r="W896" s="13"/>
      <c r="X896" s="8"/>
      <c r="Y896" s="20"/>
      <c r="Z896" s="20"/>
      <c r="AA896" s="2"/>
      <c r="AB896" s="2"/>
      <c r="AC896" s="2"/>
      <c r="AD896" s="2"/>
      <c r="AE896" s="6"/>
      <c r="AF896" s="137"/>
      <c r="AG896" s="137"/>
      <c r="AH896" s="137"/>
      <c r="AI896" s="137"/>
      <c r="AJ896" s="137"/>
    </row>
    <row r="897" spans="1:36" x14ac:dyDescent="0.25">
      <c r="A897" s="2"/>
      <c r="B897" s="2"/>
      <c r="C897" s="18"/>
      <c r="D897" s="2"/>
      <c r="E897" s="2"/>
      <c r="F897" s="80"/>
      <c r="G897" s="80"/>
      <c r="H897" s="80"/>
      <c r="I897" s="81"/>
      <c r="J897" s="80"/>
      <c r="K897" s="80"/>
      <c r="L897" s="2"/>
      <c r="M897" s="18"/>
      <c r="N897" s="2"/>
      <c r="O897" s="2"/>
      <c r="P897" s="2"/>
      <c r="Q897" s="2"/>
      <c r="R897" s="11"/>
      <c r="S897" s="11"/>
      <c r="W897" s="13"/>
      <c r="X897" s="8"/>
      <c r="Y897" s="20"/>
      <c r="Z897" s="20"/>
      <c r="AA897" s="2"/>
      <c r="AB897" s="2"/>
      <c r="AC897" s="2"/>
      <c r="AD897" s="2"/>
      <c r="AE897" s="6"/>
      <c r="AF897" s="137"/>
      <c r="AG897" s="137"/>
      <c r="AH897" s="137"/>
      <c r="AI897" s="137"/>
      <c r="AJ897" s="137"/>
    </row>
    <row r="898" spans="1:36" x14ac:dyDescent="0.25">
      <c r="A898" s="2"/>
      <c r="B898" s="2"/>
      <c r="C898" s="18"/>
      <c r="D898" s="2"/>
      <c r="E898" s="2"/>
      <c r="F898" s="80"/>
      <c r="G898" s="80"/>
      <c r="H898" s="80"/>
      <c r="I898" s="81"/>
      <c r="J898" s="80"/>
      <c r="K898" s="80"/>
      <c r="L898" s="2"/>
      <c r="M898" s="18"/>
      <c r="N898" s="2"/>
      <c r="O898" s="2"/>
      <c r="P898" s="2"/>
      <c r="Q898" s="2"/>
      <c r="R898" s="11"/>
      <c r="S898" s="11"/>
      <c r="W898" s="13"/>
      <c r="X898" s="8"/>
      <c r="Y898" s="20"/>
      <c r="Z898" s="20"/>
      <c r="AA898" s="2"/>
      <c r="AB898" s="2"/>
      <c r="AC898" s="2"/>
      <c r="AD898" s="2"/>
      <c r="AE898" s="6"/>
      <c r="AF898" s="137"/>
      <c r="AG898" s="137"/>
      <c r="AH898" s="137"/>
      <c r="AI898" s="137"/>
      <c r="AJ898" s="137"/>
    </row>
    <row r="899" spans="1:36" x14ac:dyDescent="0.25">
      <c r="A899" s="2"/>
      <c r="B899" s="2"/>
      <c r="C899" s="18"/>
      <c r="D899" s="2"/>
      <c r="E899" s="2"/>
      <c r="F899" s="80"/>
      <c r="G899" s="80"/>
      <c r="H899" s="80"/>
      <c r="I899" s="81"/>
      <c r="J899" s="80"/>
      <c r="K899" s="80"/>
      <c r="L899" s="2"/>
      <c r="M899" s="18"/>
      <c r="N899" s="2"/>
      <c r="O899" s="2"/>
      <c r="P899" s="2"/>
      <c r="Q899" s="2"/>
      <c r="R899" s="11"/>
      <c r="S899" s="11"/>
      <c r="W899" s="13"/>
      <c r="X899" s="8"/>
      <c r="Y899" s="20"/>
      <c r="Z899" s="20"/>
      <c r="AA899" s="2"/>
      <c r="AB899" s="2"/>
      <c r="AC899" s="2"/>
      <c r="AD899" s="2"/>
      <c r="AE899" s="6"/>
      <c r="AF899" s="137"/>
      <c r="AG899" s="137"/>
      <c r="AH899" s="137"/>
      <c r="AI899" s="137"/>
      <c r="AJ899" s="137"/>
    </row>
    <row r="900" spans="1:36" x14ac:dyDescent="0.25">
      <c r="A900" s="2"/>
      <c r="B900" s="2"/>
      <c r="C900" s="18"/>
      <c r="D900" s="2"/>
      <c r="E900" s="2"/>
      <c r="F900" s="80"/>
      <c r="G900" s="80"/>
      <c r="H900" s="80"/>
      <c r="I900" s="81"/>
      <c r="J900" s="80"/>
      <c r="K900" s="80"/>
      <c r="L900" s="2"/>
      <c r="M900" s="18"/>
      <c r="N900" s="2"/>
      <c r="O900" s="2"/>
      <c r="P900" s="2"/>
      <c r="Q900" s="2"/>
      <c r="R900" s="11"/>
      <c r="S900" s="11"/>
      <c r="W900" s="13"/>
      <c r="X900" s="8"/>
      <c r="Y900" s="20"/>
      <c r="Z900" s="20"/>
      <c r="AA900" s="2"/>
      <c r="AB900" s="2"/>
      <c r="AC900" s="2"/>
      <c r="AD900" s="2"/>
      <c r="AE900" s="6"/>
      <c r="AF900" s="137"/>
      <c r="AG900" s="137"/>
      <c r="AH900" s="137"/>
      <c r="AI900" s="137"/>
      <c r="AJ900" s="137"/>
    </row>
    <row r="901" spans="1:36" x14ac:dyDescent="0.25">
      <c r="A901" s="2"/>
      <c r="B901" s="2"/>
      <c r="C901" s="18"/>
      <c r="D901" s="2"/>
      <c r="E901" s="2"/>
      <c r="F901" s="80"/>
      <c r="G901" s="80"/>
      <c r="H901" s="80"/>
      <c r="I901" s="81"/>
      <c r="J901" s="80"/>
      <c r="K901" s="80"/>
      <c r="L901" s="2"/>
      <c r="M901" s="18"/>
      <c r="N901" s="2"/>
      <c r="O901" s="2"/>
      <c r="P901" s="2"/>
      <c r="Q901" s="2"/>
      <c r="R901" s="11"/>
      <c r="S901" s="11"/>
      <c r="W901" s="13"/>
      <c r="X901" s="8"/>
      <c r="Y901" s="20"/>
      <c r="Z901" s="20"/>
      <c r="AA901" s="2"/>
      <c r="AB901" s="2"/>
      <c r="AC901" s="2"/>
      <c r="AD901" s="2"/>
      <c r="AE901" s="6"/>
      <c r="AF901" s="137"/>
      <c r="AG901" s="137"/>
      <c r="AH901" s="137"/>
      <c r="AI901" s="137"/>
      <c r="AJ901" s="137"/>
    </row>
    <row r="902" spans="1:36" x14ac:dyDescent="0.25">
      <c r="A902" s="2"/>
      <c r="B902" s="2"/>
      <c r="C902" s="18"/>
      <c r="D902" s="2"/>
      <c r="E902" s="2"/>
      <c r="F902" s="80"/>
      <c r="G902" s="80"/>
      <c r="H902" s="80"/>
      <c r="I902" s="81"/>
      <c r="J902" s="80"/>
      <c r="K902" s="80"/>
      <c r="L902" s="2"/>
      <c r="M902" s="18"/>
      <c r="N902" s="2"/>
      <c r="O902" s="2"/>
      <c r="P902" s="2"/>
      <c r="Q902" s="2"/>
      <c r="R902" s="11"/>
      <c r="S902" s="11"/>
      <c r="W902" s="13"/>
      <c r="X902" s="8"/>
      <c r="Y902" s="20"/>
      <c r="Z902" s="20"/>
      <c r="AA902" s="2"/>
      <c r="AB902" s="2"/>
      <c r="AC902" s="2"/>
      <c r="AD902" s="2"/>
      <c r="AE902" s="6"/>
      <c r="AF902" s="137"/>
      <c r="AG902" s="137"/>
      <c r="AH902" s="137"/>
      <c r="AI902" s="137"/>
      <c r="AJ902" s="137"/>
    </row>
    <row r="903" spans="1:36" x14ac:dyDescent="0.25">
      <c r="A903" s="2"/>
      <c r="B903" s="2"/>
      <c r="C903" s="18"/>
      <c r="D903" s="2"/>
      <c r="E903" s="2"/>
      <c r="F903" s="80"/>
      <c r="G903" s="80"/>
      <c r="H903" s="80"/>
      <c r="I903" s="81"/>
      <c r="J903" s="80"/>
      <c r="K903" s="80"/>
      <c r="L903" s="2"/>
      <c r="M903" s="18"/>
      <c r="N903" s="2"/>
      <c r="O903" s="2"/>
      <c r="P903" s="2"/>
      <c r="Q903" s="2"/>
      <c r="R903" s="11"/>
      <c r="S903" s="11"/>
      <c r="W903" s="13"/>
      <c r="X903" s="8"/>
      <c r="Y903" s="20"/>
      <c r="Z903" s="20"/>
      <c r="AA903" s="2"/>
      <c r="AB903" s="2"/>
      <c r="AC903" s="2"/>
      <c r="AD903" s="2"/>
      <c r="AE903" s="6"/>
      <c r="AF903" s="137"/>
      <c r="AG903" s="137"/>
      <c r="AH903" s="137"/>
      <c r="AI903" s="137"/>
      <c r="AJ903" s="137"/>
    </row>
    <row r="904" spans="1:36" x14ac:dyDescent="0.25">
      <c r="A904" s="2"/>
      <c r="B904" s="2"/>
      <c r="C904" s="18"/>
      <c r="D904" s="2"/>
      <c r="E904" s="2"/>
      <c r="F904" s="80"/>
      <c r="G904" s="80"/>
      <c r="H904" s="80"/>
      <c r="I904" s="81"/>
      <c r="J904" s="80"/>
      <c r="K904" s="80"/>
      <c r="L904" s="2"/>
      <c r="M904" s="18"/>
      <c r="N904" s="2"/>
      <c r="O904" s="2"/>
      <c r="P904" s="2"/>
      <c r="Q904" s="2"/>
      <c r="R904" s="11"/>
      <c r="S904" s="11"/>
      <c r="W904" s="13"/>
      <c r="X904" s="8"/>
      <c r="Y904" s="20"/>
      <c r="Z904" s="20"/>
      <c r="AA904" s="2"/>
      <c r="AB904" s="2"/>
      <c r="AC904" s="2"/>
      <c r="AD904" s="2"/>
      <c r="AE904" s="6"/>
      <c r="AF904" s="137"/>
      <c r="AG904" s="137"/>
      <c r="AH904" s="137"/>
      <c r="AI904" s="137"/>
      <c r="AJ904" s="137"/>
    </row>
    <row r="905" spans="1:36" x14ac:dyDescent="0.25">
      <c r="A905" s="2"/>
      <c r="B905" s="2"/>
      <c r="C905" s="18"/>
      <c r="D905" s="2"/>
      <c r="E905" s="2"/>
      <c r="F905" s="80"/>
      <c r="G905" s="80"/>
      <c r="H905" s="80"/>
      <c r="I905" s="81"/>
      <c r="J905" s="80"/>
      <c r="K905" s="80"/>
      <c r="L905" s="2"/>
      <c r="M905" s="18"/>
      <c r="N905" s="2"/>
      <c r="O905" s="2"/>
      <c r="P905" s="2"/>
      <c r="Q905" s="2"/>
      <c r="R905" s="11"/>
      <c r="S905" s="11"/>
      <c r="W905" s="13"/>
      <c r="X905" s="8"/>
      <c r="Y905" s="20"/>
      <c r="Z905" s="20"/>
      <c r="AA905" s="2"/>
      <c r="AB905" s="2"/>
      <c r="AC905" s="2"/>
      <c r="AD905" s="2"/>
      <c r="AE905" s="6"/>
      <c r="AF905" s="137"/>
      <c r="AG905" s="137"/>
      <c r="AH905" s="137"/>
      <c r="AI905" s="137"/>
      <c r="AJ905" s="137"/>
    </row>
    <row r="906" spans="1:36" x14ac:dyDescent="0.25">
      <c r="A906" s="2"/>
      <c r="B906" s="2"/>
      <c r="C906" s="18"/>
      <c r="D906" s="2"/>
      <c r="E906" s="2"/>
      <c r="F906" s="80"/>
      <c r="G906" s="80"/>
      <c r="H906" s="80"/>
      <c r="I906" s="81"/>
      <c r="J906" s="80"/>
      <c r="K906" s="80"/>
      <c r="L906" s="2"/>
      <c r="M906" s="18"/>
      <c r="N906" s="2"/>
      <c r="O906" s="2"/>
      <c r="P906" s="2"/>
      <c r="Q906" s="2"/>
      <c r="R906" s="11"/>
      <c r="S906" s="11"/>
      <c r="W906" s="13"/>
      <c r="X906" s="8"/>
      <c r="Y906" s="20"/>
      <c r="Z906" s="20"/>
      <c r="AA906" s="2"/>
      <c r="AB906" s="2"/>
      <c r="AC906" s="2"/>
      <c r="AD906" s="2"/>
      <c r="AE906" s="6"/>
      <c r="AF906" s="137"/>
      <c r="AG906" s="137"/>
      <c r="AH906" s="137"/>
      <c r="AI906" s="137"/>
      <c r="AJ906" s="137"/>
    </row>
    <row r="907" spans="1:36" x14ac:dyDescent="0.25">
      <c r="A907" s="2"/>
      <c r="B907" s="2"/>
      <c r="C907" s="18"/>
      <c r="D907" s="2"/>
      <c r="E907" s="2"/>
      <c r="F907" s="80"/>
      <c r="G907" s="80"/>
      <c r="H907" s="80"/>
      <c r="I907" s="81"/>
      <c r="J907" s="80"/>
      <c r="K907" s="80"/>
      <c r="L907" s="2"/>
      <c r="M907" s="18"/>
      <c r="N907" s="2"/>
      <c r="O907" s="2"/>
      <c r="P907" s="2"/>
      <c r="Q907" s="2"/>
      <c r="R907" s="11"/>
      <c r="S907" s="11"/>
      <c r="W907" s="13"/>
      <c r="X907" s="8"/>
      <c r="Y907" s="20"/>
      <c r="Z907" s="20"/>
      <c r="AA907" s="2"/>
      <c r="AB907" s="2"/>
      <c r="AC907" s="2"/>
      <c r="AD907" s="2"/>
      <c r="AE907" s="6"/>
      <c r="AF907" s="137"/>
      <c r="AG907" s="137"/>
      <c r="AH907" s="137"/>
      <c r="AI907" s="137"/>
      <c r="AJ907" s="137"/>
    </row>
    <row r="908" spans="1:36" x14ac:dyDescent="0.25">
      <c r="A908" s="2"/>
      <c r="B908" s="2"/>
      <c r="C908" s="18"/>
      <c r="D908" s="2"/>
      <c r="E908" s="2"/>
      <c r="F908" s="80"/>
      <c r="G908" s="80"/>
      <c r="H908" s="80"/>
      <c r="I908" s="81"/>
      <c r="J908" s="80"/>
      <c r="K908" s="80"/>
      <c r="L908" s="2"/>
      <c r="M908" s="18"/>
      <c r="N908" s="2"/>
      <c r="O908" s="2"/>
      <c r="P908" s="2"/>
      <c r="Q908" s="2"/>
      <c r="R908" s="11"/>
      <c r="S908" s="11"/>
      <c r="W908" s="13"/>
      <c r="X908" s="8"/>
      <c r="Y908" s="20"/>
      <c r="Z908" s="20"/>
      <c r="AA908" s="2"/>
      <c r="AB908" s="2"/>
      <c r="AC908" s="2"/>
      <c r="AD908" s="2"/>
      <c r="AE908" s="6"/>
      <c r="AF908" s="137"/>
      <c r="AG908" s="137"/>
      <c r="AH908" s="137"/>
      <c r="AI908" s="137"/>
      <c r="AJ908" s="137"/>
    </row>
    <row r="909" spans="1:36" x14ac:dyDescent="0.25">
      <c r="A909" s="2"/>
      <c r="B909" s="2"/>
      <c r="C909" s="18"/>
      <c r="D909" s="2"/>
      <c r="E909" s="2"/>
      <c r="F909" s="80"/>
      <c r="G909" s="80"/>
      <c r="H909" s="80"/>
      <c r="I909" s="81"/>
      <c r="J909" s="80"/>
      <c r="K909" s="80"/>
      <c r="L909" s="2"/>
      <c r="M909" s="18"/>
      <c r="N909" s="2"/>
      <c r="O909" s="2"/>
      <c r="P909" s="2"/>
      <c r="Q909" s="2"/>
      <c r="R909" s="11"/>
      <c r="S909" s="11"/>
      <c r="W909" s="13"/>
      <c r="X909" s="8"/>
      <c r="Y909" s="20"/>
      <c r="Z909" s="20"/>
      <c r="AA909" s="2"/>
      <c r="AB909" s="2"/>
      <c r="AC909" s="2"/>
      <c r="AD909" s="2"/>
      <c r="AE909" s="6"/>
      <c r="AF909" s="137"/>
      <c r="AG909" s="137"/>
      <c r="AH909" s="137"/>
      <c r="AI909" s="137"/>
      <c r="AJ909" s="137"/>
    </row>
    <row r="910" spans="1:36" x14ac:dyDescent="0.25">
      <c r="A910" s="2"/>
      <c r="B910" s="2"/>
      <c r="C910" s="18"/>
      <c r="D910" s="2"/>
      <c r="E910" s="2"/>
      <c r="F910" s="80"/>
      <c r="G910" s="80"/>
      <c r="H910" s="80"/>
      <c r="I910" s="81"/>
      <c r="J910" s="80"/>
      <c r="K910" s="80"/>
      <c r="L910" s="2"/>
      <c r="M910" s="18"/>
      <c r="N910" s="2"/>
      <c r="O910" s="2"/>
      <c r="P910" s="2"/>
      <c r="Q910" s="2"/>
      <c r="R910" s="11"/>
      <c r="S910" s="11"/>
      <c r="W910" s="13"/>
      <c r="X910" s="8"/>
      <c r="Y910" s="20"/>
      <c r="Z910" s="20"/>
      <c r="AA910" s="2"/>
      <c r="AB910" s="2"/>
      <c r="AC910" s="2"/>
      <c r="AD910" s="2"/>
      <c r="AE910" s="6"/>
      <c r="AF910" s="137"/>
      <c r="AG910" s="137"/>
      <c r="AH910" s="137"/>
      <c r="AI910" s="137"/>
      <c r="AJ910" s="137"/>
    </row>
    <row r="911" spans="1:36" x14ac:dyDescent="0.25">
      <c r="A911" s="2"/>
      <c r="B911" s="2"/>
      <c r="C911" s="18"/>
      <c r="D911" s="2"/>
      <c r="E911" s="2"/>
      <c r="F911" s="80"/>
      <c r="G911" s="80"/>
      <c r="H911" s="80"/>
      <c r="I911" s="81"/>
      <c r="J911" s="80"/>
      <c r="K911" s="80"/>
      <c r="L911" s="2"/>
      <c r="M911" s="18"/>
      <c r="N911" s="2"/>
      <c r="O911" s="2"/>
      <c r="P911" s="2"/>
      <c r="Q911" s="2"/>
      <c r="R911" s="11"/>
      <c r="S911" s="11"/>
      <c r="W911" s="13"/>
      <c r="X911" s="8"/>
      <c r="Y911" s="20"/>
      <c r="Z911" s="20"/>
      <c r="AA911" s="2"/>
      <c r="AB911" s="2"/>
      <c r="AC911" s="2"/>
      <c r="AD911" s="2"/>
      <c r="AE911" s="6"/>
      <c r="AF911" s="137"/>
      <c r="AG911" s="137"/>
      <c r="AH911" s="137"/>
      <c r="AI911" s="137"/>
      <c r="AJ911" s="137"/>
    </row>
    <row r="912" spans="1:36" x14ac:dyDescent="0.25">
      <c r="A912" s="2"/>
      <c r="B912" s="2"/>
      <c r="C912" s="18"/>
      <c r="D912" s="2"/>
      <c r="E912" s="2"/>
      <c r="F912" s="80"/>
      <c r="G912" s="80"/>
      <c r="H912" s="80"/>
      <c r="I912" s="81"/>
      <c r="J912" s="80"/>
      <c r="K912" s="80"/>
      <c r="L912" s="2"/>
      <c r="M912" s="18"/>
      <c r="N912" s="2"/>
      <c r="O912" s="2"/>
      <c r="P912" s="2"/>
      <c r="Q912" s="2"/>
      <c r="R912" s="11"/>
      <c r="S912" s="11"/>
      <c r="W912" s="13"/>
      <c r="X912" s="8"/>
      <c r="Y912" s="20"/>
      <c r="Z912" s="20"/>
      <c r="AA912" s="2"/>
      <c r="AB912" s="2"/>
      <c r="AC912" s="2"/>
      <c r="AD912" s="2"/>
      <c r="AE912" s="6"/>
      <c r="AF912" s="137"/>
      <c r="AG912" s="137"/>
      <c r="AH912" s="137"/>
      <c r="AI912" s="137"/>
      <c r="AJ912" s="137"/>
    </row>
    <row r="913" spans="1:36" x14ac:dyDescent="0.25">
      <c r="A913" s="2"/>
      <c r="B913" s="2"/>
      <c r="C913" s="18"/>
      <c r="D913" s="2"/>
      <c r="E913" s="2"/>
      <c r="F913" s="80"/>
      <c r="G913" s="80"/>
      <c r="H913" s="80"/>
      <c r="I913" s="81"/>
      <c r="J913" s="80"/>
      <c r="K913" s="80"/>
      <c r="L913" s="2"/>
      <c r="M913" s="18"/>
      <c r="N913" s="2"/>
      <c r="O913" s="2"/>
      <c r="P913" s="2"/>
      <c r="Q913" s="2"/>
      <c r="R913" s="11"/>
      <c r="S913" s="11"/>
      <c r="W913" s="13"/>
      <c r="X913" s="8"/>
      <c r="Y913" s="20"/>
      <c r="Z913" s="20"/>
      <c r="AA913" s="2"/>
      <c r="AB913" s="2"/>
      <c r="AC913" s="2"/>
      <c r="AD913" s="2"/>
      <c r="AE913" s="6"/>
      <c r="AF913" s="137"/>
      <c r="AG913" s="137"/>
      <c r="AH913" s="137"/>
      <c r="AI913" s="137"/>
      <c r="AJ913" s="137"/>
    </row>
    <row r="914" spans="1:36" x14ac:dyDescent="0.25">
      <c r="A914" s="2"/>
      <c r="B914" s="2"/>
      <c r="C914" s="18"/>
      <c r="D914" s="2"/>
      <c r="E914" s="2"/>
      <c r="F914" s="80"/>
      <c r="G914" s="80"/>
      <c r="H914" s="80"/>
      <c r="I914" s="81"/>
      <c r="J914" s="80"/>
      <c r="K914" s="80"/>
      <c r="L914" s="2"/>
      <c r="M914" s="18"/>
      <c r="N914" s="2"/>
      <c r="O914" s="2"/>
      <c r="P914" s="2"/>
      <c r="Q914" s="2"/>
      <c r="R914" s="11"/>
      <c r="S914" s="11"/>
      <c r="W914" s="13"/>
      <c r="X914" s="8"/>
      <c r="Y914" s="20"/>
      <c r="Z914" s="20"/>
      <c r="AA914" s="2"/>
      <c r="AB914" s="2"/>
      <c r="AC914" s="2"/>
      <c r="AD914" s="2"/>
      <c r="AE914" s="6"/>
      <c r="AF914" s="137"/>
      <c r="AG914" s="137"/>
      <c r="AH914" s="137"/>
      <c r="AI914" s="137"/>
      <c r="AJ914" s="137"/>
    </row>
    <row r="915" spans="1:36" x14ac:dyDescent="0.25">
      <c r="A915" s="2"/>
      <c r="B915" s="2"/>
      <c r="C915" s="18"/>
      <c r="D915" s="2"/>
      <c r="E915" s="2"/>
      <c r="F915" s="80"/>
      <c r="G915" s="80"/>
      <c r="H915" s="80"/>
      <c r="I915" s="81"/>
      <c r="J915" s="80"/>
      <c r="K915" s="80"/>
      <c r="L915" s="2"/>
      <c r="M915" s="18"/>
      <c r="N915" s="2"/>
      <c r="O915" s="2"/>
      <c r="P915" s="2"/>
      <c r="Q915" s="2"/>
      <c r="R915" s="11"/>
      <c r="S915" s="11"/>
      <c r="W915" s="13"/>
      <c r="X915" s="8"/>
      <c r="Y915" s="20"/>
      <c r="Z915" s="20"/>
      <c r="AA915" s="2"/>
      <c r="AB915" s="2"/>
      <c r="AC915" s="2"/>
      <c r="AD915" s="2"/>
      <c r="AE915" s="6"/>
      <c r="AF915" s="137"/>
      <c r="AG915" s="137"/>
      <c r="AH915" s="137"/>
      <c r="AI915" s="137"/>
      <c r="AJ915" s="137"/>
    </row>
  </sheetData>
  <autoFilter ref="A1:AK384"/>
  <sortState ref="A2:T89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12"/>
  <sheetViews>
    <sheetView workbookViewId="0">
      <selection activeCell="I19" sqref="I19"/>
    </sheetView>
  </sheetViews>
  <sheetFormatPr defaultRowHeight="15" x14ac:dyDescent="0.25"/>
  <cols>
    <col min="3" max="3" width="27.140625" bestFit="1" customWidth="1"/>
    <col min="4" max="4" width="26" bestFit="1" customWidth="1"/>
    <col min="7" max="7" width="17" bestFit="1" customWidth="1"/>
    <col min="10" max="11" width="14" bestFit="1" customWidth="1"/>
  </cols>
  <sheetData>
    <row r="7" spans="3:11" ht="15.75" thickBot="1" x14ac:dyDescent="0.3"/>
    <row r="8" spans="3:11" ht="19.5" thickBot="1" x14ac:dyDescent="0.35">
      <c r="C8" s="3"/>
      <c r="D8" s="3"/>
      <c r="E8" s="3"/>
      <c r="F8" s="3"/>
      <c r="G8" s="27"/>
      <c r="H8" s="3"/>
      <c r="I8" s="3"/>
      <c r="J8" s="10"/>
      <c r="K8" s="3"/>
    </row>
    <row r="9" spans="3:11" x14ac:dyDescent="0.25">
      <c r="C9" s="16"/>
      <c r="D9" s="16"/>
      <c r="E9" s="16"/>
      <c r="F9" s="16"/>
      <c r="G9" s="17"/>
      <c r="H9" s="16"/>
      <c r="I9" s="15"/>
      <c r="J9" s="43"/>
      <c r="K9" s="42"/>
    </row>
    <row r="10" spans="3:11" x14ac:dyDescent="0.25">
      <c r="C10" s="16"/>
      <c r="D10" s="16"/>
      <c r="E10" s="16"/>
      <c r="F10" s="16"/>
      <c r="G10" s="17"/>
      <c r="H10" s="16"/>
      <c r="I10" s="15"/>
      <c r="J10" s="43"/>
      <c r="K10" s="42"/>
    </row>
    <row r="11" spans="3:11" x14ac:dyDescent="0.25">
      <c r="C11" s="16"/>
      <c r="D11" s="16"/>
      <c r="E11" s="16"/>
      <c r="F11" s="16"/>
      <c r="G11" s="17"/>
      <c r="H11" s="16"/>
      <c r="I11" s="15"/>
      <c r="J11" s="43"/>
      <c r="K11" s="42"/>
    </row>
    <row r="12" spans="3:11" x14ac:dyDescent="0.25">
      <c r="C12" s="16"/>
      <c r="D12" s="16"/>
      <c r="E12" s="16"/>
      <c r="F12" s="16"/>
      <c r="G12" s="17"/>
      <c r="H12" s="16"/>
      <c r="I12" s="15"/>
      <c r="J12" s="43"/>
      <c r="K12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1" sqref="M1"/>
    </sheetView>
  </sheetViews>
  <sheetFormatPr defaultRowHeight="15" x14ac:dyDescent="0.25"/>
  <cols>
    <col min="1" max="1" width="16.7109375" customWidth="1"/>
    <col min="2" max="2" width="20.28515625" customWidth="1"/>
    <col min="3" max="3" width="17.85546875" customWidth="1"/>
    <col min="4" max="4" width="13.28515625" customWidth="1"/>
    <col min="5" max="5" width="10.140625" customWidth="1"/>
    <col min="6" max="6" width="12.42578125" customWidth="1"/>
    <col min="7" max="7" width="8" customWidth="1"/>
    <col min="8" max="8" width="15.85546875" customWidth="1"/>
    <col min="9" max="9" width="8.140625" customWidth="1"/>
    <col min="10" max="10" width="7.28515625" customWidth="1"/>
    <col min="11" max="11" width="13.5703125" customWidth="1"/>
    <col min="12" max="12" width="11.5703125" customWidth="1"/>
    <col min="13" max="13" width="12.42578125" customWidth="1"/>
  </cols>
  <sheetData>
    <row r="1" spans="1:13" ht="75.75" thickBot="1" x14ac:dyDescent="0.35">
      <c r="A1" s="71" t="s">
        <v>1</v>
      </c>
      <c r="B1" s="71" t="s">
        <v>2</v>
      </c>
      <c r="C1" s="71" t="s">
        <v>307</v>
      </c>
      <c r="D1" s="71" t="s">
        <v>308</v>
      </c>
      <c r="E1" s="73" t="s">
        <v>309</v>
      </c>
      <c r="F1" s="71" t="s">
        <v>3</v>
      </c>
      <c r="G1" s="71" t="s">
        <v>4</v>
      </c>
      <c r="H1" s="74" t="s">
        <v>643</v>
      </c>
      <c r="I1" s="92" t="s">
        <v>5</v>
      </c>
      <c r="J1" s="93" t="s">
        <v>6</v>
      </c>
      <c r="K1" s="71" t="s">
        <v>9</v>
      </c>
      <c r="L1" s="71" t="s">
        <v>10</v>
      </c>
      <c r="M1" s="74" t="s">
        <v>533</v>
      </c>
    </row>
    <row r="2" spans="1:13" ht="15.75" thickBot="1" x14ac:dyDescent="0.3">
      <c r="A2" s="98" t="s">
        <v>43</v>
      </c>
      <c r="B2" s="99" t="s">
        <v>44</v>
      </c>
      <c r="C2" s="99" t="s">
        <v>344</v>
      </c>
      <c r="D2" s="99" t="s">
        <v>298</v>
      </c>
      <c r="E2" s="100">
        <v>242.25</v>
      </c>
      <c r="F2" s="101" t="s">
        <v>302</v>
      </c>
      <c r="G2" s="102">
        <v>70</v>
      </c>
      <c r="H2" s="103">
        <v>0</v>
      </c>
      <c r="I2" s="104">
        <v>50</v>
      </c>
      <c r="J2" s="105">
        <v>48</v>
      </c>
      <c r="K2" s="106" t="s">
        <v>471</v>
      </c>
      <c r="L2" s="107">
        <v>0.5</v>
      </c>
      <c r="M2" s="108" t="s">
        <v>552</v>
      </c>
    </row>
    <row r="3" spans="1:13" ht="30.75" thickBot="1" x14ac:dyDescent="0.3">
      <c r="A3" s="98" t="s">
        <v>45</v>
      </c>
      <c r="B3" s="99" t="s">
        <v>46</v>
      </c>
      <c r="C3" s="99" t="s">
        <v>344</v>
      </c>
      <c r="D3" s="99" t="s">
        <v>298</v>
      </c>
      <c r="E3" s="100">
        <v>242.25</v>
      </c>
      <c r="F3" s="101" t="s">
        <v>304</v>
      </c>
      <c r="G3" s="102">
        <v>30</v>
      </c>
      <c r="H3" s="103">
        <v>100</v>
      </c>
      <c r="I3" s="104">
        <v>118</v>
      </c>
      <c r="J3" s="105">
        <v>112</v>
      </c>
      <c r="K3" s="106" t="s">
        <v>470</v>
      </c>
      <c r="L3" s="107">
        <v>0.5</v>
      </c>
      <c r="M3" s="108" t="s">
        <v>551</v>
      </c>
    </row>
    <row r="4" spans="1:13" ht="15.75" thickBot="1" x14ac:dyDescent="0.3">
      <c r="A4" s="98" t="s">
        <v>45</v>
      </c>
      <c r="B4" s="99" t="s">
        <v>46</v>
      </c>
      <c r="C4" s="99" t="s">
        <v>344</v>
      </c>
      <c r="D4" s="99" t="s">
        <v>298</v>
      </c>
      <c r="E4" s="100">
        <v>242.25</v>
      </c>
      <c r="F4" s="101" t="s">
        <v>302</v>
      </c>
      <c r="G4" s="102">
        <v>70</v>
      </c>
      <c r="H4" s="103">
        <v>0</v>
      </c>
      <c r="I4" s="104">
        <v>50</v>
      </c>
      <c r="J4" s="105">
        <v>48</v>
      </c>
      <c r="K4" s="106" t="s">
        <v>471</v>
      </c>
      <c r="L4" s="107">
        <v>0.5</v>
      </c>
      <c r="M4" s="108" t="s">
        <v>552</v>
      </c>
    </row>
    <row r="5" spans="1:13" ht="30.75" thickBot="1" x14ac:dyDescent="0.3">
      <c r="A5" s="98" t="s">
        <v>47</v>
      </c>
      <c r="B5" s="99" t="s">
        <v>48</v>
      </c>
      <c r="C5" s="99" t="s">
        <v>344</v>
      </c>
      <c r="D5" s="99" t="s">
        <v>298</v>
      </c>
      <c r="E5" s="100">
        <v>242.25</v>
      </c>
      <c r="F5" s="101" t="s">
        <v>304</v>
      </c>
      <c r="G5" s="102">
        <v>30</v>
      </c>
      <c r="H5" s="103">
        <v>100</v>
      </c>
      <c r="I5" s="104">
        <v>118</v>
      </c>
      <c r="J5" s="105">
        <v>112</v>
      </c>
      <c r="K5" s="106" t="s">
        <v>470</v>
      </c>
      <c r="L5" s="107">
        <v>0.5</v>
      </c>
      <c r="M5" s="108" t="s">
        <v>551</v>
      </c>
    </row>
    <row r="6" spans="1:13" ht="15.75" thickBot="1" x14ac:dyDescent="0.3">
      <c r="A6" s="98" t="s">
        <v>47</v>
      </c>
      <c r="B6" s="99" t="s">
        <v>48</v>
      </c>
      <c r="C6" s="99" t="s">
        <v>344</v>
      </c>
      <c r="D6" s="99" t="s">
        <v>298</v>
      </c>
      <c r="E6" s="100">
        <v>242.25</v>
      </c>
      <c r="F6" s="101" t="s">
        <v>302</v>
      </c>
      <c r="G6" s="102">
        <v>70</v>
      </c>
      <c r="H6" s="103">
        <v>0</v>
      </c>
      <c r="I6" s="104">
        <v>50</v>
      </c>
      <c r="J6" s="105">
        <v>48</v>
      </c>
      <c r="K6" s="106" t="s">
        <v>471</v>
      </c>
      <c r="L6" s="107">
        <v>0.5</v>
      </c>
      <c r="M6" s="108" t="s">
        <v>552</v>
      </c>
    </row>
    <row r="7" spans="1:13" ht="30.75" thickBot="1" x14ac:dyDescent="0.3">
      <c r="A7" s="98" t="s">
        <v>49</v>
      </c>
      <c r="B7" s="99" t="s">
        <v>50</v>
      </c>
      <c r="C7" s="99" t="s">
        <v>345</v>
      </c>
      <c r="D7" s="99" t="s">
        <v>298</v>
      </c>
      <c r="E7" s="100">
        <v>295</v>
      </c>
      <c r="F7" s="101" t="s">
        <v>304</v>
      </c>
      <c r="G7" s="102">
        <v>30</v>
      </c>
      <c r="H7" s="103">
        <v>100</v>
      </c>
      <c r="I7" s="104">
        <v>111</v>
      </c>
      <c r="J7" s="105">
        <v>105</v>
      </c>
      <c r="K7" s="106" t="s">
        <v>470</v>
      </c>
      <c r="L7" s="107">
        <v>0.5</v>
      </c>
      <c r="M7" s="108" t="s">
        <v>551</v>
      </c>
    </row>
    <row r="8" spans="1:13" ht="15.75" thickBot="1" x14ac:dyDescent="0.3">
      <c r="A8" s="98" t="s">
        <v>49</v>
      </c>
      <c r="B8" s="99" t="s">
        <v>50</v>
      </c>
      <c r="C8" s="99" t="s">
        <v>345</v>
      </c>
      <c r="D8" s="99" t="s">
        <v>298</v>
      </c>
      <c r="E8" s="100">
        <v>295</v>
      </c>
      <c r="F8" s="101" t="s">
        <v>302</v>
      </c>
      <c r="G8" s="102">
        <v>70</v>
      </c>
      <c r="H8" s="103">
        <v>0</v>
      </c>
      <c r="I8" s="104">
        <v>50</v>
      </c>
      <c r="J8" s="105">
        <v>48</v>
      </c>
      <c r="K8" s="106" t="s">
        <v>471</v>
      </c>
      <c r="L8" s="107">
        <v>0.5</v>
      </c>
      <c r="M8" s="108" t="s">
        <v>552</v>
      </c>
    </row>
    <row r="9" spans="1:13" ht="30.75" thickBot="1" x14ac:dyDescent="0.3">
      <c r="A9" s="98" t="s">
        <v>51</v>
      </c>
      <c r="B9" s="99" t="s">
        <v>52</v>
      </c>
      <c r="C9" s="99" t="s">
        <v>345</v>
      </c>
      <c r="D9" s="99" t="s">
        <v>298</v>
      </c>
      <c r="E9" s="100">
        <v>295</v>
      </c>
      <c r="F9" s="101" t="s">
        <v>304</v>
      </c>
      <c r="G9" s="102">
        <v>30</v>
      </c>
      <c r="H9" s="103">
        <v>100</v>
      </c>
      <c r="I9" s="104">
        <v>111</v>
      </c>
      <c r="J9" s="105">
        <v>105</v>
      </c>
      <c r="K9" s="106" t="s">
        <v>470</v>
      </c>
      <c r="L9" s="107">
        <v>0.5</v>
      </c>
      <c r="M9" s="108" t="s">
        <v>551</v>
      </c>
    </row>
    <row r="10" spans="1:13" ht="15.75" thickBot="1" x14ac:dyDescent="0.3">
      <c r="A10" s="98" t="s">
        <v>51</v>
      </c>
      <c r="B10" s="99" t="s">
        <v>52</v>
      </c>
      <c r="C10" s="99" t="s">
        <v>345</v>
      </c>
      <c r="D10" s="99" t="s">
        <v>298</v>
      </c>
      <c r="E10" s="100">
        <v>295</v>
      </c>
      <c r="F10" s="101" t="s">
        <v>302</v>
      </c>
      <c r="G10" s="102">
        <v>70</v>
      </c>
      <c r="H10" s="103">
        <v>0</v>
      </c>
      <c r="I10" s="104">
        <v>50</v>
      </c>
      <c r="J10" s="105">
        <v>48</v>
      </c>
      <c r="K10" s="106" t="s">
        <v>471</v>
      </c>
      <c r="L10" s="107">
        <v>0.5</v>
      </c>
      <c r="M10" s="108" t="s">
        <v>552</v>
      </c>
    </row>
    <row r="11" spans="1:13" ht="30.75" thickBot="1" x14ac:dyDescent="0.3">
      <c r="A11" s="98" t="s">
        <v>53</v>
      </c>
      <c r="B11" s="99" t="s">
        <v>54</v>
      </c>
      <c r="C11" s="99" t="s">
        <v>345</v>
      </c>
      <c r="D11" s="99" t="s">
        <v>298</v>
      </c>
      <c r="E11" s="100">
        <v>295</v>
      </c>
      <c r="F11" s="101" t="s">
        <v>304</v>
      </c>
      <c r="G11" s="102">
        <v>30</v>
      </c>
      <c r="H11" s="103">
        <v>100</v>
      </c>
      <c r="I11" s="104">
        <v>111</v>
      </c>
      <c r="J11" s="105">
        <v>105</v>
      </c>
      <c r="K11" s="106" t="s">
        <v>470</v>
      </c>
      <c r="L11" s="107">
        <v>0.5</v>
      </c>
      <c r="M11" s="108" t="s">
        <v>551</v>
      </c>
    </row>
    <row r="12" spans="1:13" ht="15.75" thickBot="1" x14ac:dyDescent="0.3">
      <c r="A12" s="98" t="s">
        <v>53</v>
      </c>
      <c r="B12" s="99" t="s">
        <v>54</v>
      </c>
      <c r="C12" s="99" t="s">
        <v>345</v>
      </c>
      <c r="D12" s="99" t="s">
        <v>298</v>
      </c>
      <c r="E12" s="100">
        <v>295</v>
      </c>
      <c r="F12" s="101" t="s">
        <v>302</v>
      </c>
      <c r="G12" s="102">
        <v>70</v>
      </c>
      <c r="H12" s="103">
        <v>0</v>
      </c>
      <c r="I12" s="104">
        <v>50</v>
      </c>
      <c r="J12" s="105">
        <v>48</v>
      </c>
      <c r="K12" s="106" t="s">
        <v>471</v>
      </c>
      <c r="L12" s="107">
        <v>0.5</v>
      </c>
      <c r="M12" s="108" t="s">
        <v>552</v>
      </c>
    </row>
    <row r="13" spans="1:13" ht="30.75" thickBot="1" x14ac:dyDescent="0.3">
      <c r="A13" s="98" t="s">
        <v>55</v>
      </c>
      <c r="B13" s="99" t="s">
        <v>56</v>
      </c>
      <c r="C13" s="99" t="s">
        <v>345</v>
      </c>
      <c r="D13" s="99" t="s">
        <v>298</v>
      </c>
      <c r="E13" s="100">
        <v>295</v>
      </c>
      <c r="F13" s="101" t="s">
        <v>304</v>
      </c>
      <c r="G13" s="102">
        <v>30</v>
      </c>
      <c r="H13" s="103">
        <v>100</v>
      </c>
      <c r="I13" s="104">
        <v>111</v>
      </c>
      <c r="J13" s="105">
        <v>105</v>
      </c>
      <c r="K13" s="106" t="s">
        <v>470</v>
      </c>
      <c r="L13" s="107">
        <v>0.5</v>
      </c>
      <c r="M13" s="108" t="s">
        <v>551</v>
      </c>
    </row>
    <row r="14" spans="1:13" ht="15.75" thickBot="1" x14ac:dyDescent="0.3">
      <c r="A14" s="98" t="s">
        <v>55</v>
      </c>
      <c r="B14" s="99" t="s">
        <v>56</v>
      </c>
      <c r="C14" s="99" t="s">
        <v>345</v>
      </c>
      <c r="D14" s="99" t="s">
        <v>298</v>
      </c>
      <c r="E14" s="100">
        <v>295</v>
      </c>
      <c r="F14" s="101" t="s">
        <v>302</v>
      </c>
      <c r="G14" s="102">
        <v>70</v>
      </c>
      <c r="H14" s="103">
        <v>0</v>
      </c>
      <c r="I14" s="104">
        <v>50</v>
      </c>
      <c r="J14" s="105">
        <v>48</v>
      </c>
      <c r="K14" s="106" t="s">
        <v>471</v>
      </c>
      <c r="L14" s="107">
        <v>0.5</v>
      </c>
      <c r="M14" s="108" t="s">
        <v>552</v>
      </c>
    </row>
    <row r="15" spans="1:13" ht="30.75" thickBot="1" x14ac:dyDescent="0.3">
      <c r="A15" s="98" t="s">
        <v>57</v>
      </c>
      <c r="B15" s="99" t="s">
        <v>58</v>
      </c>
      <c r="C15" s="99" t="s">
        <v>346</v>
      </c>
      <c r="D15" s="99" t="s">
        <v>298</v>
      </c>
      <c r="E15" s="100">
        <v>256.5</v>
      </c>
      <c r="F15" s="101" t="s">
        <v>304</v>
      </c>
      <c r="G15" s="102">
        <v>30</v>
      </c>
      <c r="H15" s="103">
        <v>100</v>
      </c>
      <c r="I15" s="104">
        <v>112</v>
      </c>
      <c r="J15" s="105">
        <v>106</v>
      </c>
      <c r="K15" s="106" t="s">
        <v>470</v>
      </c>
      <c r="L15" s="107">
        <v>0.5</v>
      </c>
      <c r="M15" s="108" t="s">
        <v>551</v>
      </c>
    </row>
    <row r="16" spans="1:13" ht="15.75" thickBot="1" x14ac:dyDescent="0.3">
      <c r="A16" s="98" t="s">
        <v>57</v>
      </c>
      <c r="B16" s="99" t="s">
        <v>58</v>
      </c>
      <c r="C16" s="99" t="s">
        <v>346</v>
      </c>
      <c r="D16" s="99" t="s">
        <v>298</v>
      </c>
      <c r="E16" s="100">
        <v>256.5</v>
      </c>
      <c r="F16" s="101" t="s">
        <v>302</v>
      </c>
      <c r="G16" s="102">
        <v>70</v>
      </c>
      <c r="H16" s="103">
        <v>0</v>
      </c>
      <c r="I16" s="104">
        <v>49</v>
      </c>
      <c r="J16" s="105">
        <v>47</v>
      </c>
      <c r="K16" s="106" t="s">
        <v>471</v>
      </c>
      <c r="L16" s="107">
        <v>0.5</v>
      </c>
      <c r="M16" s="108" t="s">
        <v>552</v>
      </c>
    </row>
    <row r="17" spans="1:13" ht="30.75" thickBot="1" x14ac:dyDescent="0.3">
      <c r="A17" s="98" t="s">
        <v>59</v>
      </c>
      <c r="B17" s="99" t="s">
        <v>60</v>
      </c>
      <c r="C17" s="99" t="s">
        <v>346</v>
      </c>
      <c r="D17" s="99" t="s">
        <v>298</v>
      </c>
      <c r="E17" s="100">
        <v>256.5</v>
      </c>
      <c r="F17" s="101" t="s">
        <v>304</v>
      </c>
      <c r="G17" s="102">
        <v>30</v>
      </c>
      <c r="H17" s="103">
        <v>100</v>
      </c>
      <c r="I17" s="104">
        <v>108</v>
      </c>
      <c r="J17" s="105">
        <v>103</v>
      </c>
      <c r="K17" s="106" t="s">
        <v>470</v>
      </c>
      <c r="L17" s="107">
        <v>0.5</v>
      </c>
      <c r="M17" s="108" t="s">
        <v>551</v>
      </c>
    </row>
    <row r="18" spans="1:13" ht="15.75" thickBot="1" x14ac:dyDescent="0.3">
      <c r="A18" s="98" t="s">
        <v>59</v>
      </c>
      <c r="B18" s="99" t="s">
        <v>60</v>
      </c>
      <c r="C18" s="99" t="s">
        <v>346</v>
      </c>
      <c r="D18" s="99" t="s">
        <v>298</v>
      </c>
      <c r="E18" s="100">
        <v>256.5</v>
      </c>
      <c r="F18" s="101" t="s">
        <v>302</v>
      </c>
      <c r="G18" s="102">
        <v>70</v>
      </c>
      <c r="H18" s="103">
        <v>0</v>
      </c>
      <c r="I18" s="104">
        <v>49</v>
      </c>
      <c r="J18" s="105">
        <v>47</v>
      </c>
      <c r="K18" s="106" t="s">
        <v>471</v>
      </c>
      <c r="L18" s="107">
        <v>0.5</v>
      </c>
      <c r="M18" s="108" t="s">
        <v>552</v>
      </c>
    </row>
    <row r="19" spans="1:13" ht="30.75" thickBot="1" x14ac:dyDescent="0.3">
      <c r="A19" s="98" t="s">
        <v>61</v>
      </c>
      <c r="B19" s="99" t="s">
        <v>62</v>
      </c>
      <c r="C19" s="99" t="s">
        <v>346</v>
      </c>
      <c r="D19" s="99" t="s">
        <v>298</v>
      </c>
      <c r="E19" s="100">
        <v>256.5</v>
      </c>
      <c r="F19" s="101" t="s">
        <v>304</v>
      </c>
      <c r="G19" s="102">
        <v>30</v>
      </c>
      <c r="H19" s="103">
        <v>100</v>
      </c>
      <c r="I19" s="104">
        <v>108</v>
      </c>
      <c r="J19" s="105">
        <v>103</v>
      </c>
      <c r="K19" s="106" t="s">
        <v>470</v>
      </c>
      <c r="L19" s="107">
        <v>0.5</v>
      </c>
      <c r="M19" s="108" t="s">
        <v>551</v>
      </c>
    </row>
    <row r="20" spans="1:13" ht="15.75" thickBot="1" x14ac:dyDescent="0.3">
      <c r="A20" s="98" t="s">
        <v>61</v>
      </c>
      <c r="B20" s="99" t="s">
        <v>62</v>
      </c>
      <c r="C20" s="99" t="s">
        <v>346</v>
      </c>
      <c r="D20" s="99" t="s">
        <v>298</v>
      </c>
      <c r="E20" s="100">
        <v>256.5</v>
      </c>
      <c r="F20" s="101" t="s">
        <v>302</v>
      </c>
      <c r="G20" s="102">
        <v>70</v>
      </c>
      <c r="H20" s="103">
        <v>0</v>
      </c>
      <c r="I20" s="104">
        <v>49</v>
      </c>
      <c r="J20" s="105">
        <v>47</v>
      </c>
      <c r="K20" s="106" t="s">
        <v>471</v>
      </c>
      <c r="L20" s="107">
        <v>0.5</v>
      </c>
      <c r="M20" s="108" t="s">
        <v>552</v>
      </c>
    </row>
    <row r="21" spans="1:13" ht="15.75" thickBot="1" x14ac:dyDescent="0.3">
      <c r="A21" s="98" t="s">
        <v>63</v>
      </c>
      <c r="B21" s="99" t="s">
        <v>64</v>
      </c>
      <c r="C21" s="99" t="s">
        <v>347</v>
      </c>
      <c r="D21" s="99" t="s">
        <v>298</v>
      </c>
      <c r="E21" s="100">
        <v>238.75</v>
      </c>
      <c r="F21" s="101" t="s">
        <v>302</v>
      </c>
      <c r="G21" s="102">
        <v>70</v>
      </c>
      <c r="H21" s="103">
        <v>0</v>
      </c>
      <c r="I21" s="104">
        <v>104</v>
      </c>
      <c r="J21" s="105">
        <v>99</v>
      </c>
      <c r="K21" s="106" t="s">
        <v>470</v>
      </c>
      <c r="L21" s="107">
        <v>0.5</v>
      </c>
      <c r="M21" s="108" t="s">
        <v>551</v>
      </c>
    </row>
    <row r="22" spans="1:13" ht="15.75" thickBot="1" x14ac:dyDescent="0.3">
      <c r="A22" s="98" t="s">
        <v>63</v>
      </c>
      <c r="B22" s="99" t="s">
        <v>64</v>
      </c>
      <c r="C22" s="99" t="s">
        <v>347</v>
      </c>
      <c r="D22" s="99" t="s">
        <v>298</v>
      </c>
      <c r="E22" s="100">
        <v>238.75</v>
      </c>
      <c r="F22" s="101" t="s">
        <v>301</v>
      </c>
      <c r="G22" s="102">
        <v>30</v>
      </c>
      <c r="H22" s="103">
        <v>100</v>
      </c>
      <c r="I22" s="104">
        <v>144</v>
      </c>
      <c r="J22" s="105">
        <v>137</v>
      </c>
      <c r="K22" s="106" t="s">
        <v>471</v>
      </c>
      <c r="L22" s="107">
        <v>0.5</v>
      </c>
      <c r="M22" s="108" t="s">
        <v>552</v>
      </c>
    </row>
    <row r="23" spans="1:13" ht="15.75" thickBot="1" x14ac:dyDescent="0.3">
      <c r="A23" s="98" t="s">
        <v>65</v>
      </c>
      <c r="B23" s="99" t="s">
        <v>66</v>
      </c>
      <c r="C23" s="99" t="s">
        <v>347</v>
      </c>
      <c r="D23" s="99" t="s">
        <v>298</v>
      </c>
      <c r="E23" s="100">
        <v>238.75</v>
      </c>
      <c r="F23" s="101" t="s">
        <v>301</v>
      </c>
      <c r="G23" s="102">
        <v>30</v>
      </c>
      <c r="H23" s="103">
        <v>100</v>
      </c>
      <c r="I23" s="104">
        <v>150</v>
      </c>
      <c r="J23" s="105">
        <v>143</v>
      </c>
      <c r="K23" s="106" t="s">
        <v>470</v>
      </c>
      <c r="L23" s="107">
        <v>0.5</v>
      </c>
      <c r="M23" s="108" t="s">
        <v>551</v>
      </c>
    </row>
    <row r="24" spans="1:13" ht="15.75" thickBot="1" x14ac:dyDescent="0.3">
      <c r="A24" s="98" t="s">
        <v>65</v>
      </c>
      <c r="B24" s="99" t="s">
        <v>66</v>
      </c>
      <c r="C24" s="99" t="s">
        <v>347</v>
      </c>
      <c r="D24" s="99" t="s">
        <v>298</v>
      </c>
      <c r="E24" s="100">
        <v>238.75</v>
      </c>
      <c r="F24" s="101" t="s">
        <v>302</v>
      </c>
      <c r="G24" s="102">
        <v>70</v>
      </c>
      <c r="H24" s="103">
        <v>0</v>
      </c>
      <c r="I24" s="104">
        <v>104</v>
      </c>
      <c r="J24" s="105">
        <v>99</v>
      </c>
      <c r="K24" s="106" t="s">
        <v>471</v>
      </c>
      <c r="L24" s="107">
        <v>0.5</v>
      </c>
      <c r="M24" s="108" t="s">
        <v>552</v>
      </c>
    </row>
    <row r="25" spans="1:13" ht="15.75" thickBot="1" x14ac:dyDescent="0.3">
      <c r="A25" s="98" t="s">
        <v>67</v>
      </c>
      <c r="B25" s="99" t="s">
        <v>68</v>
      </c>
      <c r="C25" s="99" t="s">
        <v>347</v>
      </c>
      <c r="D25" s="99" t="s">
        <v>298</v>
      </c>
      <c r="E25" s="100">
        <v>238.75</v>
      </c>
      <c r="F25" s="101" t="s">
        <v>301</v>
      </c>
      <c r="G25" s="102">
        <v>30</v>
      </c>
      <c r="H25" s="103">
        <v>100</v>
      </c>
      <c r="I25" s="104">
        <v>149</v>
      </c>
      <c r="J25" s="105">
        <v>142</v>
      </c>
      <c r="K25" s="106" t="s">
        <v>470</v>
      </c>
      <c r="L25" s="107">
        <v>0.5</v>
      </c>
      <c r="M25" s="108" t="s">
        <v>551</v>
      </c>
    </row>
    <row r="26" spans="1:13" ht="15.75" thickBot="1" x14ac:dyDescent="0.3">
      <c r="A26" s="98" t="s">
        <v>67</v>
      </c>
      <c r="B26" s="99" t="s">
        <v>68</v>
      </c>
      <c r="C26" s="99" t="s">
        <v>347</v>
      </c>
      <c r="D26" s="99" t="s">
        <v>298</v>
      </c>
      <c r="E26" s="100">
        <v>238.75</v>
      </c>
      <c r="F26" s="101" t="s">
        <v>302</v>
      </c>
      <c r="G26" s="102">
        <v>70</v>
      </c>
      <c r="H26" s="103">
        <v>0</v>
      </c>
      <c r="I26" s="104">
        <v>104</v>
      </c>
      <c r="J26" s="105">
        <v>99</v>
      </c>
      <c r="K26" s="106" t="s">
        <v>471</v>
      </c>
      <c r="L26" s="107">
        <v>0.5</v>
      </c>
      <c r="M26" s="108" t="s">
        <v>552</v>
      </c>
    </row>
    <row r="27" spans="1:13" ht="15.75" thickBot="1" x14ac:dyDescent="0.3">
      <c r="A27" s="98" t="s">
        <v>69</v>
      </c>
      <c r="B27" s="99" t="s">
        <v>70</v>
      </c>
      <c r="C27" s="99" t="s">
        <v>347</v>
      </c>
      <c r="D27" s="99" t="s">
        <v>298</v>
      </c>
      <c r="E27" s="100">
        <v>238.75</v>
      </c>
      <c r="F27" s="101" t="s">
        <v>301</v>
      </c>
      <c r="G27" s="102">
        <v>30</v>
      </c>
      <c r="H27" s="103">
        <v>100</v>
      </c>
      <c r="I27" s="104">
        <v>149</v>
      </c>
      <c r="J27" s="105">
        <v>142</v>
      </c>
      <c r="K27" s="106" t="s">
        <v>470</v>
      </c>
      <c r="L27" s="107">
        <v>0.5</v>
      </c>
      <c r="M27" s="108" t="s">
        <v>551</v>
      </c>
    </row>
    <row r="28" spans="1:13" ht="15.75" thickBot="1" x14ac:dyDescent="0.3">
      <c r="A28" s="98" t="s">
        <v>69</v>
      </c>
      <c r="B28" s="99" t="s">
        <v>70</v>
      </c>
      <c r="C28" s="99" t="s">
        <v>347</v>
      </c>
      <c r="D28" s="99" t="s">
        <v>298</v>
      </c>
      <c r="E28" s="100">
        <v>238.75</v>
      </c>
      <c r="F28" s="101" t="s">
        <v>302</v>
      </c>
      <c r="G28" s="102">
        <v>70</v>
      </c>
      <c r="H28" s="103">
        <v>0</v>
      </c>
      <c r="I28" s="104">
        <v>104</v>
      </c>
      <c r="J28" s="105">
        <v>99</v>
      </c>
      <c r="K28" s="106" t="s">
        <v>471</v>
      </c>
      <c r="L28" s="107">
        <v>0.5</v>
      </c>
      <c r="M28" s="108" t="s">
        <v>552</v>
      </c>
    </row>
    <row r="29" spans="1:13" ht="45.75" thickBot="1" x14ac:dyDescent="0.3">
      <c r="A29" s="98" t="s">
        <v>107</v>
      </c>
      <c r="B29" s="99" t="s">
        <v>108</v>
      </c>
      <c r="C29" s="99" t="s">
        <v>416</v>
      </c>
      <c r="D29" s="99" t="s">
        <v>396</v>
      </c>
      <c r="E29" s="100">
        <v>139.93</v>
      </c>
      <c r="F29" s="101" t="s">
        <v>301</v>
      </c>
      <c r="G29" s="102">
        <v>100</v>
      </c>
      <c r="H29" s="103">
        <v>100</v>
      </c>
      <c r="I29" s="104">
        <v>102</v>
      </c>
      <c r="J29" s="105">
        <v>97</v>
      </c>
      <c r="K29" s="106" t="s">
        <v>478</v>
      </c>
      <c r="L29" s="107">
        <v>0.7</v>
      </c>
      <c r="M29" s="108" t="s">
        <v>572</v>
      </c>
    </row>
    <row r="30" spans="1:13" ht="45.75" thickBot="1" x14ac:dyDescent="0.3">
      <c r="A30" s="98" t="s">
        <v>107</v>
      </c>
      <c r="B30" s="99" t="s">
        <v>108</v>
      </c>
      <c r="C30" s="99" t="s">
        <v>416</v>
      </c>
      <c r="D30" s="99" t="s">
        <v>396</v>
      </c>
      <c r="E30" s="100">
        <v>139.93</v>
      </c>
      <c r="F30" s="101" t="s">
        <v>302</v>
      </c>
      <c r="G30" s="102">
        <v>0</v>
      </c>
      <c r="H30" s="103">
        <v>0</v>
      </c>
      <c r="I30" s="104">
        <v>110</v>
      </c>
      <c r="J30" s="105">
        <v>105</v>
      </c>
      <c r="K30" s="106" t="s">
        <v>483</v>
      </c>
      <c r="L30" s="107">
        <v>0.3</v>
      </c>
      <c r="M30" s="108" t="s">
        <v>560</v>
      </c>
    </row>
    <row r="31" spans="1:13" ht="30.75" thickBot="1" x14ac:dyDescent="0.3">
      <c r="A31" s="109" t="s">
        <v>234</v>
      </c>
      <c r="B31" s="101" t="s">
        <v>236</v>
      </c>
      <c r="C31" s="101" t="s">
        <v>367</v>
      </c>
      <c r="D31" s="101" t="s">
        <v>298</v>
      </c>
      <c r="E31" s="110">
        <v>217.33</v>
      </c>
      <c r="F31" s="101" t="s">
        <v>304</v>
      </c>
      <c r="G31" s="103">
        <v>20</v>
      </c>
      <c r="H31" s="103">
        <v>100</v>
      </c>
      <c r="I31" s="104">
        <v>175</v>
      </c>
      <c r="J31" s="105">
        <v>166</v>
      </c>
      <c r="K31" s="111" t="s">
        <v>295</v>
      </c>
      <c r="L31" s="112">
        <v>0.5</v>
      </c>
      <c r="M31" s="113"/>
    </row>
    <row r="32" spans="1:13" ht="15.75" thickBot="1" x14ac:dyDescent="0.3">
      <c r="A32" s="109" t="s">
        <v>234</v>
      </c>
      <c r="B32" s="101" t="s">
        <v>236</v>
      </c>
      <c r="C32" s="101" t="s">
        <v>367</v>
      </c>
      <c r="D32" s="101" t="s">
        <v>298</v>
      </c>
      <c r="E32" s="110">
        <v>217.33</v>
      </c>
      <c r="F32" s="114" t="s">
        <v>302</v>
      </c>
      <c r="G32" s="103">
        <v>80</v>
      </c>
      <c r="H32" s="103" t="s">
        <v>567</v>
      </c>
      <c r="I32" s="104">
        <v>32</v>
      </c>
      <c r="J32" s="105">
        <v>30</v>
      </c>
      <c r="K32" s="111" t="s">
        <v>465</v>
      </c>
      <c r="L32" s="112">
        <v>0.5</v>
      </c>
      <c r="M32" s="113"/>
    </row>
    <row r="33" spans="1:13" ht="30.75" thickBot="1" x14ac:dyDescent="0.3">
      <c r="A33" s="109" t="s">
        <v>234</v>
      </c>
      <c r="B33" s="101" t="s">
        <v>235</v>
      </c>
      <c r="C33" s="101" t="s">
        <v>367</v>
      </c>
      <c r="D33" s="101" t="s">
        <v>298</v>
      </c>
      <c r="E33" s="110">
        <v>432.33</v>
      </c>
      <c r="F33" s="101" t="s">
        <v>304</v>
      </c>
      <c r="G33" s="103">
        <v>20</v>
      </c>
      <c r="H33" s="103">
        <v>100</v>
      </c>
      <c r="I33" s="104">
        <v>210</v>
      </c>
      <c r="J33" s="105">
        <v>200</v>
      </c>
      <c r="K33" s="111" t="s">
        <v>295</v>
      </c>
      <c r="L33" s="112">
        <v>0.5</v>
      </c>
      <c r="M33" s="113"/>
    </row>
    <row r="34" spans="1:13" ht="15.75" thickBot="1" x14ac:dyDescent="0.3">
      <c r="A34" s="109" t="s">
        <v>234</v>
      </c>
      <c r="B34" s="101" t="s">
        <v>235</v>
      </c>
      <c r="C34" s="101" t="s">
        <v>367</v>
      </c>
      <c r="D34" s="101" t="s">
        <v>298</v>
      </c>
      <c r="E34" s="110">
        <v>432.33</v>
      </c>
      <c r="F34" s="114" t="s">
        <v>302</v>
      </c>
      <c r="G34" s="103">
        <v>80</v>
      </c>
      <c r="H34" s="103" t="s">
        <v>567</v>
      </c>
      <c r="I34" s="104">
        <v>82</v>
      </c>
      <c r="J34" s="105">
        <v>78</v>
      </c>
      <c r="K34" s="111" t="s">
        <v>465</v>
      </c>
      <c r="L34" s="112">
        <v>0.5</v>
      </c>
      <c r="M34" s="113"/>
    </row>
    <row r="35" spans="1:13" x14ac:dyDescent="0.25">
      <c r="A35" s="115"/>
    </row>
    <row r="36" spans="1:13" x14ac:dyDescent="0.25">
      <c r="A36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2015-04-01T13:51:35Z</dcterms:created>
  <dcterms:modified xsi:type="dcterms:W3CDTF">2015-05-20T16:09:49Z</dcterms:modified>
</cp:coreProperties>
</file>