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School/Brown/Brown_Heinz/Irradiation_Campaigns/Excel_Sheets/"/>
    </mc:Choice>
  </mc:AlternateContent>
  <xr:revisionPtr revIDLastSave="0" documentId="13_ncr:1_{B0422F3D-85AC-B848-8421-48EDD54858CD}" xr6:coauthVersionLast="47" xr6:coauthVersionMax="47" xr10:uidLastSave="{00000000-0000-0000-0000-000000000000}"/>
  <bookViews>
    <workbookView xWindow="0" yWindow="500" windowWidth="29840" windowHeight="17920" activeTab="2" xr2:uid="{D79B0F8D-04BB-454B-B92F-92AB7416F75F}"/>
  </bookViews>
  <sheets>
    <sheet name="Alpha Using DepV Current " sheetId="11" r:id="rId1"/>
    <sheet name="Alpha Using I(600V) Current" sheetId="12" r:id="rId2"/>
    <sheet name="Alpha Using I(800V) Current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H3" i="11" s="1"/>
  <c r="F2" i="11"/>
  <c r="I2" i="11" s="1"/>
  <c r="F3" i="14"/>
  <c r="H3" i="14" s="1"/>
  <c r="F2" i="14"/>
  <c r="F2" i="12"/>
  <c r="F3" i="12"/>
  <c r="G3" i="12" s="1"/>
  <c r="G4" i="14"/>
  <c r="K4" i="14" s="1"/>
  <c r="G5" i="14"/>
  <c r="J5" i="14" s="1"/>
  <c r="G6" i="14"/>
  <c r="J6" i="14" s="1"/>
  <c r="G7" i="14"/>
  <c r="J7" i="14" s="1"/>
  <c r="G8" i="14"/>
  <c r="K8" i="14" s="1"/>
  <c r="G9" i="14"/>
  <c r="K9" i="14" s="1"/>
  <c r="G10" i="14"/>
  <c r="K10" i="14" s="1"/>
  <c r="G11" i="14"/>
  <c r="K11" i="14" s="1"/>
  <c r="G12" i="14"/>
  <c r="K12" i="14" s="1"/>
  <c r="G13" i="14"/>
  <c r="K13" i="14" s="1"/>
  <c r="G14" i="14"/>
  <c r="J14" i="14" s="1"/>
  <c r="G15" i="14"/>
  <c r="J15" i="14" s="1"/>
  <c r="G16" i="14"/>
  <c r="K16" i="14" s="1"/>
  <c r="G17" i="14"/>
  <c r="G2" i="14"/>
  <c r="K2" i="14" s="1"/>
  <c r="G4" i="12"/>
  <c r="K4" i="12" s="1"/>
  <c r="G5" i="12"/>
  <c r="J5" i="12" s="1"/>
  <c r="G6" i="12"/>
  <c r="K6" i="12" s="1"/>
  <c r="G7" i="12"/>
  <c r="K7" i="12" s="1"/>
  <c r="G8" i="12"/>
  <c r="K8" i="12" s="1"/>
  <c r="G9" i="12"/>
  <c r="K9" i="12" s="1"/>
  <c r="G10" i="12"/>
  <c r="K10" i="12" s="1"/>
  <c r="G11" i="12"/>
  <c r="G12" i="12"/>
  <c r="K12" i="12" s="1"/>
  <c r="G13" i="12"/>
  <c r="K13" i="12" s="1"/>
  <c r="G14" i="12"/>
  <c r="K14" i="12" s="1"/>
  <c r="G15" i="12"/>
  <c r="K15" i="12" s="1"/>
  <c r="G16" i="12"/>
  <c r="J16" i="12" s="1"/>
  <c r="G17" i="12"/>
  <c r="K17" i="12" s="1"/>
  <c r="G2" i="12"/>
  <c r="K2" i="12" s="1"/>
  <c r="K17" i="14"/>
  <c r="J17" i="14"/>
  <c r="I17" i="14"/>
  <c r="H17" i="14"/>
  <c r="I16" i="14"/>
  <c r="H16" i="14"/>
  <c r="K15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K7" i="14"/>
  <c r="I7" i="14"/>
  <c r="H7" i="14"/>
  <c r="K6" i="14"/>
  <c r="I6" i="14"/>
  <c r="H6" i="14"/>
  <c r="K5" i="14"/>
  <c r="I5" i="14"/>
  <c r="H5" i="14"/>
  <c r="J4" i="14"/>
  <c r="I4" i="14"/>
  <c r="H4" i="14"/>
  <c r="I3" i="14"/>
  <c r="I2" i="14"/>
  <c r="H2" i="14"/>
  <c r="I17" i="12"/>
  <c r="H17" i="12"/>
  <c r="K16" i="12"/>
  <c r="I16" i="12"/>
  <c r="H16" i="12"/>
  <c r="I15" i="12"/>
  <c r="H15" i="12"/>
  <c r="I14" i="12"/>
  <c r="H14" i="12"/>
  <c r="I13" i="12"/>
  <c r="H13" i="12"/>
  <c r="I12" i="12"/>
  <c r="H12" i="12"/>
  <c r="K11" i="12"/>
  <c r="J11" i="12"/>
  <c r="I11" i="12"/>
  <c r="H11" i="12"/>
  <c r="I10" i="12"/>
  <c r="H10" i="12"/>
  <c r="I9" i="12"/>
  <c r="H9" i="12"/>
  <c r="I8" i="12"/>
  <c r="H8" i="12"/>
  <c r="I7" i="12"/>
  <c r="H7" i="12"/>
  <c r="I6" i="12"/>
  <c r="H6" i="12"/>
  <c r="K5" i="12"/>
  <c r="I5" i="12"/>
  <c r="H5" i="12"/>
  <c r="I4" i="12"/>
  <c r="H4" i="12"/>
  <c r="I2" i="12"/>
  <c r="H2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K2" i="11"/>
  <c r="J2" i="11"/>
  <c r="I16" i="11"/>
  <c r="I17" i="11"/>
  <c r="H16" i="11"/>
  <c r="H17" i="11"/>
  <c r="I10" i="11"/>
  <c r="I11" i="11"/>
  <c r="I12" i="11"/>
  <c r="I13" i="11"/>
  <c r="I14" i="11"/>
  <c r="I15" i="11"/>
  <c r="H10" i="11"/>
  <c r="H11" i="11"/>
  <c r="H12" i="11"/>
  <c r="H13" i="11"/>
  <c r="H14" i="11"/>
  <c r="H15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2" i="11" l="1"/>
  <c r="G3" i="14"/>
  <c r="H3" i="12"/>
  <c r="I3" i="12"/>
  <c r="K3" i="12"/>
  <c r="J3" i="12"/>
  <c r="J8" i="14"/>
  <c r="J2" i="14"/>
  <c r="J2" i="12"/>
  <c r="J8" i="12"/>
  <c r="J17" i="12"/>
  <c r="J16" i="14"/>
  <c r="J15" i="12"/>
  <c r="J11" i="14"/>
  <c r="J7" i="12"/>
  <c r="J6" i="12"/>
  <c r="J4" i="12"/>
  <c r="J9" i="14"/>
  <c r="J12" i="14"/>
  <c r="K14" i="14"/>
  <c r="J10" i="14"/>
  <c r="J13" i="14"/>
  <c r="J9" i="12"/>
  <c r="J12" i="12"/>
  <c r="J14" i="12"/>
  <c r="J10" i="12"/>
  <c r="J13" i="12"/>
  <c r="K3" i="14" l="1"/>
  <c r="J3" i="14"/>
</calcChain>
</file>

<file path=xl/sharedStrings.xml><?xml version="1.0" encoding="utf-8"?>
<sst xmlns="http://schemas.openxmlformats.org/spreadsheetml/2006/main" count="147" uniqueCount="48">
  <si>
    <t>Diode</t>
  </si>
  <si>
    <t>Irrad time (min)</t>
  </si>
  <si>
    <t>Irrad run</t>
  </si>
  <si>
    <t>Remeasured Volume (cm^3)</t>
  </si>
  <si>
    <t>Old Volume (cm^3)</t>
  </si>
  <si>
    <t>CO81_Large</t>
  </si>
  <si>
    <t>HGCal Round 1 6.5e14 Target</t>
  </si>
  <si>
    <t>CO86_Large</t>
  </si>
  <si>
    <t>CO89_Large</t>
  </si>
  <si>
    <t>HGCal Round 2 2.5e15 Target</t>
  </si>
  <si>
    <t>CO91_Large</t>
  </si>
  <si>
    <t>CO111_Large_GR</t>
  </si>
  <si>
    <t>HGCal Round 4 2.5e15 Target</t>
  </si>
  <si>
    <t>CO112_Large_GR</t>
  </si>
  <si>
    <t>CO113_Large_GR</t>
  </si>
  <si>
    <t>HGCal Round 5 2.5e15 Target</t>
  </si>
  <si>
    <t>CO114_Large_GR</t>
  </si>
  <si>
    <t>CO108_Large_GR</t>
  </si>
  <si>
    <t>HGCal Round 7 2.5e15 Target</t>
  </si>
  <si>
    <t>CO109_Large_GR</t>
  </si>
  <si>
    <t>Current at DepV (-20C)</t>
  </si>
  <si>
    <t>Current at DepV (20C)</t>
  </si>
  <si>
    <t>CO107_Large_GR</t>
  </si>
  <si>
    <t>CO116_Large_GR</t>
  </si>
  <si>
    <t>HGCal Round 8 5e15 acrylic test (no actual HGCal sensors)</t>
  </si>
  <si>
    <t>CO125_Large_GR</t>
  </si>
  <si>
    <t>Round 8 5e15 HGCal Irradiation</t>
  </si>
  <si>
    <t>CO121_Large_GR</t>
  </si>
  <si>
    <t>HGCal Round 9 1.5e15 Target</t>
  </si>
  <si>
    <t>CO126_Large_GR</t>
  </si>
  <si>
    <t>HGCal Round 10 1.0e15 Target</t>
  </si>
  <si>
    <t>CO127_Large_GR</t>
  </si>
  <si>
    <t>Anticipated Fluence (cm^-2) (Foil)</t>
  </si>
  <si>
    <t>Anticipated Fluence (cm^-2) (D0)</t>
  </si>
  <si>
    <t>Current/Volume (A cm^-3) (Old) (-20C)</t>
  </si>
  <si>
    <t>Current/Volume (A cm^-3) (New) (-20C)</t>
  </si>
  <si>
    <t>Current/Volume (A cm^-3) (Old) (20C)</t>
  </si>
  <si>
    <t>Current/Volume (A cm^-3) (New) (20C)</t>
  </si>
  <si>
    <t>Current at I(600V) (-20C)</t>
  </si>
  <si>
    <t>Current at I(800V) (20C)</t>
  </si>
  <si>
    <t>coefficent of currents I(at -20) * const = I(at 20)</t>
  </si>
  <si>
    <t>Current at I(600V) (20C)</t>
  </si>
  <si>
    <t>Current at I(800V) (-20C)</t>
  </si>
  <si>
    <t>coefficent of currents I(at 0) * const = I(at 20)</t>
  </si>
  <si>
    <t>Current at I(800V) (at Measured Temp)</t>
  </si>
  <si>
    <t>Measured Temperature(C)</t>
  </si>
  <si>
    <t>Current at DepV (at Measured Temp)</t>
  </si>
  <si>
    <t>Current at I(600V) (at Measured 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</si>
</sst>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4A86E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11" fontId="3" fillId="0" borderId="0" xfId="0" applyNumberFormat="1" applyFont="1"/>
    <xf numFmtId="11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-20C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DepV Current '!$I$1</c:f>
              <c:strCache>
                <c:ptCount val="1"/>
                <c:pt idx="0">
                  <c:v>Current/Volume (A cm^-3) (New)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5578943643280542E-2"/>
                  <c:y val="0.1011029553509201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DepV Current '!$I$2:$I$17</c:f>
              <c:numCache>
                <c:formatCode>0.00E+00</c:formatCode>
                <c:ptCount val="16"/>
                <c:pt idx="0">
                  <c:v>3.4474866023156888E-4</c:v>
                </c:pt>
                <c:pt idx="1">
                  <c:v>3.9959503799568211E-4</c:v>
                </c:pt>
                <c:pt idx="2">
                  <c:v>1.9269776876267748E-3</c:v>
                </c:pt>
                <c:pt idx="3">
                  <c:v>1.8439977872026555E-3</c:v>
                </c:pt>
                <c:pt idx="4">
                  <c:v>1.2539184952978057E-3</c:v>
                </c:pt>
                <c:pt idx="5">
                  <c:v>1.2631384842338189E-3</c:v>
                </c:pt>
                <c:pt idx="6">
                  <c:v>2.2127973446431867E-3</c:v>
                </c:pt>
                <c:pt idx="7">
                  <c:v>1.4475382629540845E-3</c:v>
                </c:pt>
                <c:pt idx="8">
                  <c:v>1.3737783514659783E-3</c:v>
                </c:pt>
                <c:pt idx="9">
                  <c:v>1.1524986170016597E-3</c:v>
                </c:pt>
                <c:pt idx="10">
                  <c:v>3.2454361054766738E-3</c:v>
                </c:pt>
                <c:pt idx="11">
                  <c:v>3.23621611654066E-3</c:v>
                </c:pt>
                <c:pt idx="12">
                  <c:v>3.6234556518532179E-3</c:v>
                </c:pt>
                <c:pt idx="13">
                  <c:v>9.1831089802692234E-4</c:v>
                </c:pt>
                <c:pt idx="14">
                  <c:v>6.3710123547851738E-4</c:v>
                </c:pt>
                <c:pt idx="15">
                  <c:v>6.3710123547851738E-4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5-C148-9B45-BDF89379D7E5}"/>
            </c:ext>
          </c:extLst>
        </c:ser>
        <c:ser>
          <c:idx val="1"/>
          <c:order val="1"/>
          <c:tx>
            <c:strRef>
              <c:f>'Alpha Using DepV Current '!$H$1</c:f>
              <c:strCache>
                <c:ptCount val="1"/>
                <c:pt idx="0">
                  <c:v>Current/Volume (A cm^-3) (Old)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273566309829249E-2"/>
                  <c:y val="-4.4589765262393049E-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DepV Current '!$H$2:$H$17</c:f>
              <c:numCache>
                <c:formatCode>0.00E+00</c:formatCode>
                <c:ptCount val="16"/>
                <c:pt idx="0">
                  <c:v>4.1657129777981238E-4</c:v>
                </c:pt>
                <c:pt idx="1">
                  <c:v>4.8284400424478255E-4</c:v>
                </c:pt>
                <c:pt idx="2">
                  <c:v>2.3284313725490196E-3</c:v>
                </c:pt>
                <c:pt idx="3">
                  <c:v>2.2281639928698753E-3</c:v>
                </c:pt>
                <c:pt idx="4">
                  <c:v>1.5151515151515152E-3</c:v>
                </c:pt>
                <c:pt idx="5">
                  <c:v>1.5262923351158646E-3</c:v>
                </c:pt>
                <c:pt idx="6">
                  <c:v>2.6737967914438505E-3</c:v>
                </c:pt>
                <c:pt idx="7">
                  <c:v>1.749108734402852E-3</c:v>
                </c:pt>
                <c:pt idx="8">
                  <c:v>1.6599821746880572E-3</c:v>
                </c:pt>
                <c:pt idx="9">
                  <c:v>1.3926024955436722E-3</c:v>
                </c:pt>
                <c:pt idx="10">
                  <c:v>3.9215686274509803E-3</c:v>
                </c:pt>
                <c:pt idx="11">
                  <c:v>3.9104278074866307E-3</c:v>
                </c:pt>
                <c:pt idx="12">
                  <c:v>4.3783422459893048E-3</c:v>
                </c:pt>
                <c:pt idx="13">
                  <c:v>1.1096256684491978E-3</c:v>
                </c:pt>
                <c:pt idx="14">
                  <c:v>7.6983065953654191E-4</c:v>
                </c:pt>
                <c:pt idx="15">
                  <c:v>7.6983065953654191E-4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25-C148-9B45-BDF89379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DepV Current '!$I$1</c:f>
              <c:strCache>
                <c:ptCount val="1"/>
                <c:pt idx="0">
                  <c:v>Current/Volume (A cm^-3) (New)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8838638851350266E-2"/>
                  <c:y val="0.11653572964396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DepV Current '!$K$2:$K$17</c:f>
              <c:numCache>
                <c:formatCode>0.00E+00</c:formatCode>
                <c:ptCount val="16"/>
                <c:pt idx="0">
                  <c:v>1.7702378757145493E-2</c:v>
                </c:pt>
                <c:pt idx="1">
                  <c:v>2.0560575327309608E-2</c:v>
                </c:pt>
                <c:pt idx="2">
                  <c:v>9.8653881615342068E-2</c:v>
                </c:pt>
                <c:pt idx="3">
                  <c:v>9.4965886040936767E-2</c:v>
                </c:pt>
                <c:pt idx="4">
                  <c:v>6.453992255209294E-2</c:v>
                </c:pt>
                <c:pt idx="5">
                  <c:v>6.4724322330813211E-2</c:v>
                </c:pt>
                <c:pt idx="6">
                  <c:v>0.1134058639129633</c:v>
                </c:pt>
                <c:pt idx="7">
                  <c:v>7.4497510602987274E-2</c:v>
                </c:pt>
                <c:pt idx="8">
                  <c:v>7.0809515028581974E-2</c:v>
                </c:pt>
                <c:pt idx="9">
                  <c:v>5.9192328969205239E-2</c:v>
                </c:pt>
                <c:pt idx="10">
                  <c:v>0.16688179974184031</c:v>
                </c:pt>
                <c:pt idx="11">
                  <c:v>0.16595980084823897</c:v>
                </c:pt>
                <c:pt idx="12">
                  <c:v>0.18624377650746821</c:v>
                </c:pt>
                <c:pt idx="13">
                  <c:v>4.7206343352387978E-2</c:v>
                </c:pt>
                <c:pt idx="14">
                  <c:v>3.2730960722847133E-2</c:v>
                </c:pt>
                <c:pt idx="15">
                  <c:v>3.2730960722847133E-2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A441-89D0-9BFF3A45ADD8}"/>
            </c:ext>
          </c:extLst>
        </c:ser>
        <c:ser>
          <c:idx val="1"/>
          <c:order val="1"/>
          <c:tx>
            <c:strRef>
              <c:f>'Alpha Using DepV Current '!$H$1</c:f>
              <c:strCache>
                <c:ptCount val="1"/>
                <c:pt idx="0">
                  <c:v>Current/Volume (A cm^-3) (Old)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3725568242004806E-2"/>
                  <c:y val="2.9792250544953065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DepV Current '!$J$2:$J$17</c:f>
              <c:numCache>
                <c:formatCode>0.00E+00</c:formatCode>
                <c:ptCount val="16"/>
                <c:pt idx="0">
                  <c:v>2.1390374331550804E-2</c:v>
                </c:pt>
                <c:pt idx="1">
                  <c:v>2.484402852049911E-2</c:v>
                </c:pt>
                <c:pt idx="2">
                  <c:v>0.11920677361853833</c:v>
                </c:pt>
                <c:pt idx="3">
                  <c:v>0.11475044563279858</c:v>
                </c:pt>
                <c:pt idx="4">
                  <c:v>7.7985739750445635E-2</c:v>
                </c:pt>
                <c:pt idx="5">
                  <c:v>7.8208556149732628E-2</c:v>
                </c:pt>
                <c:pt idx="6">
                  <c:v>0.13703208556149732</c:v>
                </c:pt>
                <c:pt idx="7">
                  <c:v>9.0017825311942967E-2</c:v>
                </c:pt>
                <c:pt idx="8">
                  <c:v>8.5561497326203217E-2</c:v>
                </c:pt>
                <c:pt idx="9">
                  <c:v>7.1524064171123003E-2</c:v>
                </c:pt>
                <c:pt idx="10">
                  <c:v>0.20164884135472372</c:v>
                </c:pt>
                <c:pt idx="11">
                  <c:v>0.20053475935828877</c:v>
                </c:pt>
                <c:pt idx="12">
                  <c:v>0.22504456327985742</c:v>
                </c:pt>
                <c:pt idx="13">
                  <c:v>5.7040998217468802E-2</c:v>
                </c:pt>
                <c:pt idx="14">
                  <c:v>3.9549910873440286E-2</c:v>
                </c:pt>
                <c:pt idx="15">
                  <c:v>3.9549910873440286E-2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A441-89D0-9BFF3A45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-20C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I(600V) Current'!$I$1</c:f>
              <c:strCache>
                <c:ptCount val="1"/>
                <c:pt idx="0">
                  <c:v>Current/Volume (A cm^-3) (New)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7221223500908537E-2"/>
                  <c:y val="7.62250693239616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I(600V)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I(600V) Current'!$I$2:$I$17</c:f>
              <c:numCache>
                <c:formatCode>0.00E+00</c:formatCode>
                <c:ptCount val="16"/>
                <c:pt idx="0">
                  <c:v>3.4474866023156888E-4</c:v>
                </c:pt>
                <c:pt idx="1">
                  <c:v>3.9959503799568211E-4</c:v>
                </c:pt>
                <c:pt idx="2">
                  <c:v>1.3624691130370644E-3</c:v>
                </c:pt>
                <c:pt idx="3">
                  <c:v>1.3940420431495482E-3</c:v>
                </c:pt>
                <c:pt idx="4">
                  <c:v>1.308920339295593E-3</c:v>
                </c:pt>
                <c:pt idx="5">
                  <c:v>1.3372257053291536E-3</c:v>
                </c:pt>
                <c:pt idx="6">
                  <c:v>1.1579891204130555E-3</c:v>
                </c:pt>
                <c:pt idx="7">
                  <c:v>1.196829245804905E-3</c:v>
                </c:pt>
                <c:pt idx="8">
                  <c:v>1.3072487553014937E-3</c:v>
                </c:pt>
                <c:pt idx="9">
                  <c:v>1.1334381338742392E-3</c:v>
                </c:pt>
                <c:pt idx="10">
                  <c:v>2.0392421169094597E-3</c:v>
                </c:pt>
                <c:pt idx="11">
                  <c:v>2.0676101788677853E-3</c:v>
                </c:pt>
                <c:pt idx="12">
                  <c:v>2.3050073759911488E-3</c:v>
                </c:pt>
                <c:pt idx="13">
                  <c:v>8.8555780933062891E-4</c:v>
                </c:pt>
                <c:pt idx="14">
                  <c:v>4.5580896182924579E-4</c:v>
                </c:pt>
                <c:pt idx="15">
                  <c:v>6.1931366402360316E-4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8-4F49-9B0D-E728ED82226C}"/>
            </c:ext>
          </c:extLst>
        </c:ser>
        <c:ser>
          <c:idx val="1"/>
          <c:order val="1"/>
          <c:tx>
            <c:strRef>
              <c:f>'Alpha Using I(600V) Current'!$H$1</c:f>
              <c:strCache>
                <c:ptCount val="1"/>
                <c:pt idx="0">
                  <c:v>Current/Volume (A cm^-3) (Old)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I(600V)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I(600V) Current'!$H$2:$H$17</c:f>
              <c:numCache>
                <c:formatCode>0.00E+00</c:formatCode>
                <c:ptCount val="16"/>
                <c:pt idx="0">
                  <c:v>4.1657129777981238E-4</c:v>
                </c:pt>
                <c:pt idx="1">
                  <c:v>4.8284400424478255E-4</c:v>
                </c:pt>
                <c:pt idx="2">
                  <c:v>1.6463168449197861E-3</c:v>
                </c:pt>
                <c:pt idx="3">
                  <c:v>1.6844674688057044E-3</c:v>
                </c:pt>
                <c:pt idx="4">
                  <c:v>1.5816120766488414E-3</c:v>
                </c:pt>
                <c:pt idx="5">
                  <c:v>1.615814393939394E-3</c:v>
                </c:pt>
                <c:pt idx="6">
                  <c:v>1.3992368538324421E-3</c:v>
                </c:pt>
                <c:pt idx="7">
                  <c:v>1.4461686720142603E-3</c:v>
                </c:pt>
                <c:pt idx="8">
                  <c:v>1.5795922459893048E-3</c:v>
                </c:pt>
                <c:pt idx="9">
                  <c:v>1.3695710784313725E-3</c:v>
                </c:pt>
                <c:pt idx="10">
                  <c:v>2.4640842245989307E-3</c:v>
                </c:pt>
                <c:pt idx="11">
                  <c:v>2.4983622994652409E-3</c:v>
                </c:pt>
                <c:pt idx="12">
                  <c:v>2.7852172459893049E-3</c:v>
                </c:pt>
                <c:pt idx="13">
                  <c:v>1.0700490196078433E-3</c:v>
                </c:pt>
                <c:pt idx="14">
                  <c:v>5.5076916221033869E-4</c:v>
                </c:pt>
                <c:pt idx="15">
                  <c:v>7.4833734402852048E-4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18-4F49-9B0D-E728ED82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I(600V) Current'!$I$1</c:f>
              <c:strCache>
                <c:ptCount val="1"/>
                <c:pt idx="0">
                  <c:v>Current/Volume (A cm^-3) (New)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7221223500908537E-2"/>
                  <c:y val="7.62250693239616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I(600V)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I(600V) Current'!$K$2:$K$17</c:f>
              <c:numCache>
                <c:formatCode>0.00E+00</c:formatCode>
                <c:ptCount val="16"/>
                <c:pt idx="0">
                  <c:v>1.7720081135902638E-2</c:v>
                </c:pt>
                <c:pt idx="1">
                  <c:v>2.053918495297806E-2</c:v>
                </c:pt>
                <c:pt idx="2">
                  <c:v>7.0030912410105103E-2</c:v>
                </c:pt>
                <c:pt idx="3">
                  <c:v>7.1653761017886786E-2</c:v>
                </c:pt>
                <c:pt idx="4">
                  <c:v>6.7278505439793468E-2</c:v>
                </c:pt>
                <c:pt idx="5">
                  <c:v>6.8733401253918497E-2</c:v>
                </c:pt>
                <c:pt idx="6">
                  <c:v>5.9520640789231055E-2</c:v>
                </c:pt>
                <c:pt idx="7">
                  <c:v>6.1517023234372123E-2</c:v>
                </c:pt>
                <c:pt idx="8">
                  <c:v>6.7192586022496781E-2</c:v>
                </c:pt>
                <c:pt idx="9">
                  <c:v>5.8258720081135897E-2</c:v>
                </c:pt>
                <c:pt idx="10">
                  <c:v>0.10481704480914623</c:v>
                </c:pt>
                <c:pt idx="11">
                  <c:v>0.10627516319380417</c:v>
                </c:pt>
                <c:pt idx="12">
                  <c:v>0.11847737912594504</c:v>
                </c:pt>
                <c:pt idx="13">
                  <c:v>4.5517671399594326E-2</c:v>
                </c:pt>
                <c:pt idx="14">
                  <c:v>2.3428580638023236E-2</c:v>
                </c:pt>
                <c:pt idx="15">
                  <c:v>3.1832722330813204E-2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1-E446-9B5B-F99E92224CA9}"/>
            </c:ext>
          </c:extLst>
        </c:ser>
        <c:ser>
          <c:idx val="1"/>
          <c:order val="1"/>
          <c:tx>
            <c:strRef>
              <c:f>'Alpha Using I(600V) Current'!$H$1</c:f>
              <c:strCache>
                <c:ptCount val="1"/>
                <c:pt idx="0">
                  <c:v>Current/Volume (A cm^-3) (Old)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I(600V)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I(600V) Current'!$J$2:$J$17</c:f>
              <c:numCache>
                <c:formatCode>0.00E+00</c:formatCode>
                <c:ptCount val="16"/>
                <c:pt idx="0">
                  <c:v>2.1411764705882356E-2</c:v>
                </c:pt>
                <c:pt idx="1">
                  <c:v>2.4818181818181823E-2</c:v>
                </c:pt>
                <c:pt idx="2">
                  <c:v>8.462068582887701E-2</c:v>
                </c:pt>
                <c:pt idx="3">
                  <c:v>8.6581627896613195E-2</c:v>
                </c:pt>
                <c:pt idx="4">
                  <c:v>8.1294860739750452E-2</c:v>
                </c:pt>
                <c:pt idx="5">
                  <c:v>8.3052859848484845E-2</c:v>
                </c:pt>
                <c:pt idx="6">
                  <c:v>7.1920774286987524E-2</c:v>
                </c:pt>
                <c:pt idx="7">
                  <c:v>7.4333069741532976E-2</c:v>
                </c:pt>
                <c:pt idx="8">
                  <c:v>8.1191041443850268E-2</c:v>
                </c:pt>
                <c:pt idx="9">
                  <c:v>7.0395953431372546E-2</c:v>
                </c:pt>
                <c:pt idx="10">
                  <c:v>0.12665392914438503</c:v>
                </c:pt>
                <c:pt idx="11">
                  <c:v>0.12841582219251338</c:v>
                </c:pt>
                <c:pt idx="12">
                  <c:v>0.14316016644385027</c:v>
                </c:pt>
                <c:pt idx="13">
                  <c:v>5.5000519607843142E-2</c:v>
                </c:pt>
                <c:pt idx="14">
                  <c:v>2.8309534937611409E-2</c:v>
                </c:pt>
                <c:pt idx="15">
                  <c:v>3.8464539483065954E-2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1-E446-9B5B-F99E9222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-20C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I(800V) Current'!$I$1</c:f>
              <c:strCache>
                <c:ptCount val="1"/>
                <c:pt idx="0">
                  <c:v>Current/Volume (A cm^-3) (New)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4574059549154027E-2"/>
                  <c:y val="9.8429645446861516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I(800V)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I(800V) Current'!$I$2:$I$17</c:f>
              <c:numCache>
                <c:formatCode>0.00E+00</c:formatCode>
                <c:ptCount val="16"/>
                <c:pt idx="0">
                  <c:v>3.518133214131194E-4</c:v>
                </c:pt>
                <c:pt idx="1">
                  <c:v>4.0908861019250053E-4</c:v>
                </c:pt>
                <c:pt idx="2">
                  <c:v>1.6536898395721927E-3</c:v>
                </c:pt>
                <c:pt idx="3">
                  <c:v>1.7259358288770053E-3</c:v>
                </c:pt>
                <c:pt idx="4">
                  <c:v>1.6354545454545456E-3</c:v>
                </c:pt>
                <c:pt idx="5">
                  <c:v>1.6261395906324915E-3</c:v>
                </c:pt>
                <c:pt idx="6">
                  <c:v>1.232793656647612E-3</c:v>
                </c:pt>
                <c:pt idx="7">
                  <c:v>1.5270735755117094E-3</c:v>
                </c:pt>
                <c:pt idx="8">
                  <c:v>1.4706592292089251E-3</c:v>
                </c:pt>
                <c:pt idx="9">
                  <c:v>1.2984270698875161E-3</c:v>
                </c:pt>
                <c:pt idx="10">
                  <c:v>2.6173381891941728E-3</c:v>
                </c:pt>
                <c:pt idx="11">
                  <c:v>2.5369297436843075E-3</c:v>
                </c:pt>
                <c:pt idx="12">
                  <c:v>2.8089028213166144E-3</c:v>
                </c:pt>
                <c:pt idx="13">
                  <c:v>1.0420459155449013E-3</c:v>
                </c:pt>
                <c:pt idx="14">
                  <c:v>4.6598644661626409E-4</c:v>
                </c:pt>
                <c:pt idx="15">
                  <c:v>7.7478074866310165E-4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3-8947-B892-CAEAF42065D7}"/>
            </c:ext>
          </c:extLst>
        </c:ser>
        <c:ser>
          <c:idx val="1"/>
          <c:order val="1"/>
          <c:tx>
            <c:strRef>
              <c:f>'Alpha Using I(800V) Current'!$H$1</c:f>
              <c:strCache>
                <c:ptCount val="1"/>
                <c:pt idx="0">
                  <c:v>Current/Volume (A cm^-3) (Old)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9595841270164645E-2"/>
                  <c:y val="-1.128757210433441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I(800V)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I(800V) Current'!$H$2:$H$17</c:f>
              <c:numCache>
                <c:formatCode>0.00E+00</c:formatCode>
                <c:ptCount val="16"/>
                <c:pt idx="0">
                  <c:v>4.2510776337418595E-4</c:v>
                </c:pt>
                <c:pt idx="1">
                  <c:v>4.943154039826048E-4</c:v>
                </c:pt>
                <c:pt idx="2">
                  <c:v>1.9982085561497326E-3</c:v>
                </c:pt>
                <c:pt idx="3">
                  <c:v>2.0855057932263814E-3</c:v>
                </c:pt>
                <c:pt idx="4">
                  <c:v>1.9761742424242428E-3</c:v>
                </c:pt>
                <c:pt idx="5">
                  <c:v>1.9649186720142606E-3</c:v>
                </c:pt>
                <c:pt idx="6">
                  <c:v>1.489625668449198E-3</c:v>
                </c:pt>
                <c:pt idx="7">
                  <c:v>1.8452139037433155E-3</c:v>
                </c:pt>
                <c:pt idx="8">
                  <c:v>1.7770465686274511E-3</c:v>
                </c:pt>
                <c:pt idx="9">
                  <c:v>1.5689327094474154E-3</c:v>
                </c:pt>
                <c:pt idx="10">
                  <c:v>3.1626169786096257E-3</c:v>
                </c:pt>
                <c:pt idx="11">
                  <c:v>3.0654567736185384E-3</c:v>
                </c:pt>
                <c:pt idx="12">
                  <c:v>3.3940909090909091E-3</c:v>
                </c:pt>
                <c:pt idx="13">
                  <c:v>1.2591388146167559E-3</c:v>
                </c:pt>
                <c:pt idx="14">
                  <c:v>5.6306695632798586E-4</c:v>
                </c:pt>
                <c:pt idx="15">
                  <c:v>9.3619340463458114E-4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3-8947-B892-CAEAF420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I(800V) Current'!$I$1</c:f>
              <c:strCache>
                <c:ptCount val="1"/>
                <c:pt idx="0">
                  <c:v>Current/Volume (A cm^-3) (New)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2483155769409787E-2"/>
                  <c:y val="0.1095594406631374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I(800V)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I(800V) Current'!$K$2:$K$17</c:f>
              <c:numCache>
                <c:formatCode>0.00E+00</c:formatCode>
                <c:ptCount val="16"/>
                <c:pt idx="0">
                  <c:v>1.8083204720634335E-2</c:v>
                </c:pt>
                <c:pt idx="1">
                  <c:v>2.1027154563894524E-2</c:v>
                </c:pt>
                <c:pt idx="2">
                  <c:v>8.4999657754010693E-2</c:v>
                </c:pt>
                <c:pt idx="3">
                  <c:v>8.8713101604278061E-2</c:v>
                </c:pt>
                <c:pt idx="4">
                  <c:v>8.4062363636363643E-2</c:v>
                </c:pt>
                <c:pt idx="5">
                  <c:v>8.3583574958510057E-2</c:v>
                </c:pt>
                <c:pt idx="6">
                  <c:v>6.3365593951687255E-2</c:v>
                </c:pt>
                <c:pt idx="7">
                  <c:v>7.8491581781301861E-2</c:v>
                </c:pt>
                <c:pt idx="8">
                  <c:v>7.559188438133875E-2</c:v>
                </c:pt>
                <c:pt idx="9">
                  <c:v>6.6739151392218324E-2</c:v>
                </c:pt>
                <c:pt idx="10">
                  <c:v>0.13453118292458049</c:v>
                </c:pt>
                <c:pt idx="11">
                  <c:v>0.13039818882537341</c:v>
                </c:pt>
                <c:pt idx="12">
                  <c:v>0.14437760501567398</c:v>
                </c:pt>
                <c:pt idx="13">
                  <c:v>5.3561160059007927E-2</c:v>
                </c:pt>
                <c:pt idx="14">
                  <c:v>2.3951703356075976E-2</c:v>
                </c:pt>
                <c:pt idx="15">
                  <c:v>3.9823730481283418E-2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2-6C49-A9FF-4BD54CF3A923}"/>
            </c:ext>
          </c:extLst>
        </c:ser>
        <c:ser>
          <c:idx val="1"/>
          <c:order val="1"/>
          <c:tx>
            <c:strRef>
              <c:f>'Alpha Using I(800V) Current'!$H$1</c:f>
              <c:strCache>
                <c:ptCount val="1"/>
                <c:pt idx="0">
                  <c:v>Current/Volume (A cm^-3) (Old) (-20C)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9265723154357031E-2"/>
                  <c:y val="-4.6658362619926745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I(800V) Current'!$M$2:$M$17</c:f>
              <c:numCache>
                <c:formatCode>0.00E+00</c:formatCode>
                <c:ptCount val="16"/>
                <c:pt idx="0">
                  <c:v>650000000000000</c:v>
                </c:pt>
                <c:pt idx="1">
                  <c:v>650000000000000</c:v>
                </c:pt>
                <c:pt idx="2">
                  <c:v>2500000000000000</c:v>
                </c:pt>
                <c:pt idx="3">
                  <c:v>2500000000000000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2500000000000000</c:v>
                </c:pt>
                <c:pt idx="7">
                  <c:v>2500000000000000</c:v>
                </c:pt>
                <c:pt idx="8">
                  <c:v>2500000000000000</c:v>
                </c:pt>
                <c:pt idx="9">
                  <c:v>2500000000000000</c:v>
                </c:pt>
                <c:pt idx="10">
                  <c:v>5000000000000000</c:v>
                </c:pt>
                <c:pt idx="11">
                  <c:v>5000000000000000</c:v>
                </c:pt>
                <c:pt idx="12">
                  <c:v>5000000000000000</c:v>
                </c:pt>
                <c:pt idx="13">
                  <c:v>1500000000000000</c:v>
                </c:pt>
                <c:pt idx="14">
                  <c:v>1000000000000000</c:v>
                </c:pt>
                <c:pt idx="15">
                  <c:v>1000000000000000</c:v>
                </c:pt>
              </c:numCache>
            </c:numRef>
          </c:xVal>
          <c:yVal>
            <c:numRef>
              <c:f>'Alpha Using I(800V) Current'!$J$2:$J$17</c:f>
              <c:numCache>
                <c:formatCode>0.00E+00</c:formatCode>
                <c:ptCount val="16"/>
                <c:pt idx="0">
                  <c:v>2.1850539037433156E-2</c:v>
                </c:pt>
                <c:pt idx="1">
                  <c:v>2.5407811764705884E-2</c:v>
                </c:pt>
                <c:pt idx="2">
                  <c:v>0.10270791978609625</c:v>
                </c:pt>
                <c:pt idx="3">
                  <c:v>0.107194997771836</c:v>
                </c:pt>
                <c:pt idx="4">
                  <c:v>0.10157535606060607</c:v>
                </c:pt>
                <c:pt idx="5">
                  <c:v>0.10099681974153299</c:v>
                </c:pt>
                <c:pt idx="6">
                  <c:v>7.6566759358288772E-2</c:v>
                </c:pt>
                <c:pt idx="7">
                  <c:v>9.4843994652406421E-2</c:v>
                </c:pt>
                <c:pt idx="8">
                  <c:v>9.1340193627450994E-2</c:v>
                </c:pt>
                <c:pt idx="9">
                  <c:v>8.0643141265597143E-2</c:v>
                </c:pt>
                <c:pt idx="10">
                  <c:v>0.16255851270053476</c:v>
                </c:pt>
                <c:pt idx="11">
                  <c:v>0.15756447816399288</c:v>
                </c:pt>
                <c:pt idx="12">
                  <c:v>0.17445627272727274</c:v>
                </c:pt>
                <c:pt idx="13">
                  <c:v>6.4719735071301243E-2</c:v>
                </c:pt>
                <c:pt idx="14">
                  <c:v>2.8941641555258472E-2</c:v>
                </c:pt>
                <c:pt idx="15">
                  <c:v>4.8120340998217465E-2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2-6C49-A9FF-4BD54CF3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7</xdr:col>
      <xdr:colOff>209550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EDC39-35CE-0A4F-B5ED-0352C1618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23</xdr:row>
      <xdr:rowOff>12700</xdr:rowOff>
    </xdr:from>
    <xdr:to>
      <xdr:col>18</xdr:col>
      <xdr:colOff>260350</xdr:colOff>
      <xdr:row>56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AD469-BA90-314A-A88D-5FA214589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7</xdr:col>
      <xdr:colOff>209550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9D188-F4E8-A74B-81C6-554D25E0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23</xdr:row>
      <xdr:rowOff>12700</xdr:rowOff>
    </xdr:from>
    <xdr:to>
      <xdr:col>18</xdr:col>
      <xdr:colOff>260350</xdr:colOff>
      <xdr:row>56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BE9A2-69FC-A74A-B0C0-88655C5B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7</xdr:col>
      <xdr:colOff>209550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032AA-37EF-0F45-B75B-4D348CF9E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23</xdr:row>
      <xdr:rowOff>12700</xdr:rowOff>
    </xdr:from>
    <xdr:to>
      <xdr:col>18</xdr:col>
      <xdr:colOff>260350</xdr:colOff>
      <xdr:row>56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0DFCE-2B63-BE4B-A7DE-E3B48774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1BF6-6EF4-2B4F-BE3E-68C15AF815C3}">
  <dimension ref="A1:P17"/>
  <sheetViews>
    <sheetView workbookViewId="0">
      <selection activeCell="A17" sqref="A17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48.1640625" bestFit="1" customWidth="1"/>
    <col min="4" max="4" width="21.6640625" bestFit="1" customWidth="1"/>
    <col min="5" max="5" width="31.5" bestFit="1" customWidth="1"/>
    <col min="6" max="6" width="30.6640625" bestFit="1" customWidth="1"/>
    <col min="7" max="7" width="31.33203125" bestFit="1" customWidth="1"/>
    <col min="8" max="8" width="27.83203125" customWidth="1"/>
    <col min="9" max="9" width="26.6640625" bestFit="1" customWidth="1"/>
    <col min="10" max="10" width="27.1640625" bestFit="1" customWidth="1"/>
    <col min="11" max="11" width="26.6640625" bestFit="1" customWidth="1"/>
    <col min="12" max="13" width="23.1640625" bestFit="1" customWidth="1"/>
    <col min="15" max="15" width="38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4" t="s">
        <v>45</v>
      </c>
      <c r="E1" s="1" t="s">
        <v>46</v>
      </c>
      <c r="F1" s="1" t="s">
        <v>20</v>
      </c>
      <c r="G1" s="1" t="s">
        <v>21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32</v>
      </c>
      <c r="M1" s="1" t="s">
        <v>33</v>
      </c>
      <c r="N1" s="1"/>
      <c r="O1" s="7" t="s">
        <v>3</v>
      </c>
      <c r="P1" s="7">
        <v>1.0846E-2</v>
      </c>
    </row>
    <row r="2" spans="1:16" x14ac:dyDescent="0.2">
      <c r="A2" s="1" t="s">
        <v>5</v>
      </c>
      <c r="B2" s="1">
        <v>37</v>
      </c>
      <c r="C2" s="1" t="s">
        <v>6</v>
      </c>
      <c r="D2">
        <v>0</v>
      </c>
      <c r="E2" s="5">
        <v>3.0800000000000003E-5</v>
      </c>
      <c r="F2" s="5">
        <f>E2*$P$4/$P$3</f>
        <v>3.7391439688715958E-6</v>
      </c>
      <c r="G2" s="3">
        <v>1.92E-4</v>
      </c>
      <c r="H2" s="2">
        <f t="shared" ref="H2:H17" si="0">F2/$P$2</f>
        <v>4.1657129777981238E-4</v>
      </c>
      <c r="I2" s="2">
        <f t="shared" ref="I2:I17" si="1">F2/$P$1</f>
        <v>3.4474866023156888E-4</v>
      </c>
      <c r="J2" s="2">
        <f t="shared" ref="J2:J17" si="2">G2/$P$2</f>
        <v>2.1390374331550804E-2</v>
      </c>
      <c r="K2" s="2">
        <f t="shared" ref="K2:K17" si="3">G2/$P$1</f>
        <v>1.7702378757145493E-2</v>
      </c>
      <c r="L2" s="3"/>
      <c r="M2" s="3">
        <v>650000000000000</v>
      </c>
      <c r="O2" s="7" t="s">
        <v>4</v>
      </c>
      <c r="P2" s="7">
        <v>8.9759999999999996E-3</v>
      </c>
    </row>
    <row r="3" spans="1:16" x14ac:dyDescent="0.2">
      <c r="A3" s="1" t="s">
        <v>7</v>
      </c>
      <c r="B3" s="1">
        <v>37</v>
      </c>
      <c r="C3" s="1" t="s">
        <v>6</v>
      </c>
      <c r="D3">
        <v>0</v>
      </c>
      <c r="E3" s="5">
        <v>3.57E-5</v>
      </c>
      <c r="F3" s="5">
        <f>E3*$P$4/$P$3</f>
        <v>4.3340077821011679E-6</v>
      </c>
      <c r="G3" s="3">
        <v>2.23E-4</v>
      </c>
      <c r="H3" s="2">
        <f t="shared" si="0"/>
        <v>4.8284400424478255E-4</v>
      </c>
      <c r="I3" s="2">
        <f t="shared" si="1"/>
        <v>3.9959503799568211E-4</v>
      </c>
      <c r="J3" s="2">
        <f t="shared" si="2"/>
        <v>2.484402852049911E-2</v>
      </c>
      <c r="K3" s="2">
        <f t="shared" si="3"/>
        <v>2.0560575327309608E-2</v>
      </c>
      <c r="L3" s="3"/>
      <c r="M3" s="3">
        <v>650000000000000</v>
      </c>
      <c r="O3" s="7" t="s">
        <v>40</v>
      </c>
      <c r="P3" s="7">
        <v>51.4</v>
      </c>
    </row>
    <row r="4" spans="1:16" x14ac:dyDescent="0.2">
      <c r="A4" s="1" t="s">
        <v>8</v>
      </c>
      <c r="B4" s="1">
        <v>38</v>
      </c>
      <c r="C4" s="1" t="s">
        <v>9</v>
      </c>
      <c r="D4" s="1">
        <v>-20</v>
      </c>
      <c r="E4" s="5">
        <v>2.09E-5</v>
      </c>
      <c r="F4" s="5">
        <v>2.09E-5</v>
      </c>
      <c r="G4" s="3">
        <v>1.07E-3</v>
      </c>
      <c r="H4" s="2">
        <f t="shared" si="0"/>
        <v>2.3284313725490196E-3</v>
      </c>
      <c r="I4" s="2">
        <f t="shared" si="1"/>
        <v>1.9269776876267748E-3</v>
      </c>
      <c r="J4" s="2">
        <f t="shared" si="2"/>
        <v>0.11920677361853833</v>
      </c>
      <c r="K4" s="2">
        <f t="shared" si="3"/>
        <v>9.8653881615342068E-2</v>
      </c>
      <c r="L4" s="3"/>
      <c r="M4" s="3">
        <v>2500000000000000</v>
      </c>
      <c r="O4" s="7" t="s">
        <v>43</v>
      </c>
      <c r="P4" s="7">
        <v>6.24</v>
      </c>
    </row>
    <row r="5" spans="1:16" x14ac:dyDescent="0.2">
      <c r="A5" s="1" t="s">
        <v>10</v>
      </c>
      <c r="B5" s="1">
        <v>38</v>
      </c>
      <c r="C5" s="1" t="s">
        <v>9</v>
      </c>
      <c r="D5" s="1">
        <v>-20</v>
      </c>
      <c r="E5" s="5">
        <v>2.0000000000000002E-5</v>
      </c>
      <c r="F5" s="5">
        <v>2.0000000000000002E-5</v>
      </c>
      <c r="G5" s="3">
        <v>1.0300000000000001E-3</v>
      </c>
      <c r="H5" s="2">
        <f t="shared" si="0"/>
        <v>2.2281639928698753E-3</v>
      </c>
      <c r="I5" s="2">
        <f t="shared" si="1"/>
        <v>1.8439977872026555E-3</v>
      </c>
      <c r="J5" s="2">
        <f t="shared" si="2"/>
        <v>0.11475044563279858</v>
      </c>
      <c r="K5" s="2">
        <f t="shared" si="3"/>
        <v>9.4965886040936767E-2</v>
      </c>
      <c r="L5" s="3"/>
      <c r="M5" s="3">
        <v>2500000000000000</v>
      </c>
    </row>
    <row r="6" spans="1:16" x14ac:dyDescent="0.2">
      <c r="A6" s="1" t="s">
        <v>11</v>
      </c>
      <c r="B6" s="1">
        <v>38</v>
      </c>
      <c r="C6" s="1" t="s">
        <v>12</v>
      </c>
      <c r="D6" s="4">
        <v>-20</v>
      </c>
      <c r="E6" s="5">
        <v>1.36E-5</v>
      </c>
      <c r="F6" s="5">
        <v>1.36E-5</v>
      </c>
      <c r="G6" s="3">
        <v>6.9999999999999999E-4</v>
      </c>
      <c r="H6" s="2">
        <f t="shared" si="0"/>
        <v>1.5151515151515152E-3</v>
      </c>
      <c r="I6" s="2">
        <f t="shared" si="1"/>
        <v>1.2539184952978057E-3</v>
      </c>
      <c r="J6" s="2">
        <f t="shared" si="2"/>
        <v>7.7985739750445635E-2</v>
      </c>
      <c r="K6" s="2">
        <f t="shared" si="3"/>
        <v>6.453992255209294E-2</v>
      </c>
      <c r="L6" s="6">
        <v>104000000000000</v>
      </c>
      <c r="M6" s="3">
        <v>2500000000000000</v>
      </c>
    </row>
    <row r="7" spans="1:16" x14ac:dyDescent="0.2">
      <c r="A7" s="1" t="s">
        <v>13</v>
      </c>
      <c r="B7" s="1">
        <v>38</v>
      </c>
      <c r="C7" s="1" t="s">
        <v>12</v>
      </c>
      <c r="D7" s="4">
        <v>-20</v>
      </c>
      <c r="E7" s="5">
        <v>1.3699999999999999E-5</v>
      </c>
      <c r="F7" s="5">
        <v>1.3699999999999999E-5</v>
      </c>
      <c r="G7" s="3">
        <v>7.0200000000000004E-4</v>
      </c>
      <c r="H7" s="2">
        <f t="shared" si="0"/>
        <v>1.5262923351158646E-3</v>
      </c>
      <c r="I7" s="2">
        <f t="shared" si="1"/>
        <v>1.2631384842338189E-3</v>
      </c>
      <c r="J7" s="2">
        <f t="shared" si="2"/>
        <v>7.8208556149732628E-2</v>
      </c>
      <c r="K7" s="2">
        <f t="shared" si="3"/>
        <v>6.4724322330813211E-2</v>
      </c>
      <c r="L7" s="6">
        <v>1620000000000000</v>
      </c>
      <c r="M7" s="3">
        <v>2500000000000000</v>
      </c>
    </row>
    <row r="8" spans="1:16" x14ac:dyDescent="0.2">
      <c r="A8" s="1" t="s">
        <v>14</v>
      </c>
      <c r="B8" s="1">
        <v>38</v>
      </c>
      <c r="C8" s="1" t="s">
        <v>15</v>
      </c>
      <c r="D8" s="4">
        <v>-20</v>
      </c>
      <c r="E8" s="5">
        <v>2.4000000000000001E-5</v>
      </c>
      <c r="F8" s="5">
        <v>2.4000000000000001E-5</v>
      </c>
      <c r="G8" s="3">
        <v>1.23E-3</v>
      </c>
      <c r="H8" s="2">
        <f t="shared" si="0"/>
        <v>2.6737967914438505E-3</v>
      </c>
      <c r="I8" s="2">
        <f t="shared" si="1"/>
        <v>2.2127973446431867E-3</v>
      </c>
      <c r="J8" s="2">
        <f t="shared" si="2"/>
        <v>0.13703208556149732</v>
      </c>
      <c r="K8" s="2">
        <f t="shared" si="3"/>
        <v>0.1134058639129633</v>
      </c>
      <c r="L8" s="6">
        <v>50200000000000</v>
      </c>
      <c r="M8" s="3">
        <v>2500000000000000</v>
      </c>
    </row>
    <row r="9" spans="1:16" x14ac:dyDescent="0.2">
      <c r="A9" s="1" t="s">
        <v>16</v>
      </c>
      <c r="B9" s="1">
        <v>38</v>
      </c>
      <c r="C9" s="1" t="s">
        <v>15</v>
      </c>
      <c r="D9" s="4">
        <v>-20</v>
      </c>
      <c r="E9" s="5">
        <v>1.5699999999999999E-5</v>
      </c>
      <c r="F9" s="5">
        <v>1.5699999999999999E-5</v>
      </c>
      <c r="G9" s="3">
        <v>8.0800000000000002E-4</v>
      </c>
      <c r="H9" s="2">
        <f t="shared" si="0"/>
        <v>1.749108734402852E-3</v>
      </c>
      <c r="I9" s="2">
        <f t="shared" si="1"/>
        <v>1.4475382629540845E-3</v>
      </c>
      <c r="J9" s="2">
        <f t="shared" si="2"/>
        <v>9.0017825311942967E-2</v>
      </c>
      <c r="K9" s="2">
        <f t="shared" si="3"/>
        <v>7.4497510602987274E-2</v>
      </c>
      <c r="L9" s="6">
        <v>50200000000000</v>
      </c>
      <c r="M9" s="3">
        <v>2500000000000000</v>
      </c>
    </row>
    <row r="10" spans="1:16" x14ac:dyDescent="0.2">
      <c r="A10" s="1" t="s">
        <v>17</v>
      </c>
      <c r="B10" s="1">
        <v>38</v>
      </c>
      <c r="C10" s="1" t="s">
        <v>18</v>
      </c>
      <c r="D10" s="4">
        <v>-20</v>
      </c>
      <c r="E10" s="5">
        <v>1.49E-5</v>
      </c>
      <c r="F10" s="5">
        <v>1.49E-5</v>
      </c>
      <c r="G10" s="3">
        <v>7.6800000000000002E-4</v>
      </c>
      <c r="H10" s="2">
        <f t="shared" si="0"/>
        <v>1.6599821746880572E-3</v>
      </c>
      <c r="I10" s="2">
        <f t="shared" si="1"/>
        <v>1.3737783514659783E-3</v>
      </c>
      <c r="J10" s="2">
        <f t="shared" si="2"/>
        <v>8.5561497326203217E-2</v>
      </c>
      <c r="K10" s="2">
        <f t="shared" si="3"/>
        <v>7.0809515028581974E-2</v>
      </c>
      <c r="L10" s="3">
        <v>330000000000000</v>
      </c>
      <c r="M10" s="3">
        <v>2500000000000000</v>
      </c>
    </row>
    <row r="11" spans="1:16" x14ac:dyDescent="0.2">
      <c r="A11" s="1" t="s">
        <v>19</v>
      </c>
      <c r="B11" s="1">
        <v>38</v>
      </c>
      <c r="C11" s="1" t="s">
        <v>18</v>
      </c>
      <c r="D11" s="4">
        <v>-20</v>
      </c>
      <c r="E11" s="5">
        <v>1.2500000000000001E-5</v>
      </c>
      <c r="F11" s="5">
        <v>1.2500000000000001E-5</v>
      </c>
      <c r="G11" s="3">
        <v>6.4199999999999999E-4</v>
      </c>
      <c r="H11" s="2">
        <f t="shared" si="0"/>
        <v>1.3926024955436722E-3</v>
      </c>
      <c r="I11" s="2">
        <f t="shared" si="1"/>
        <v>1.1524986170016597E-3</v>
      </c>
      <c r="J11" s="2">
        <f t="shared" si="2"/>
        <v>7.1524064171123003E-2</v>
      </c>
      <c r="K11" s="2">
        <f t="shared" si="3"/>
        <v>5.9192328969205239E-2</v>
      </c>
      <c r="L11" s="3">
        <v>1.3E+16</v>
      </c>
      <c r="M11" s="3">
        <v>2500000000000000</v>
      </c>
    </row>
    <row r="12" spans="1:16" x14ac:dyDescent="0.2">
      <c r="A12" s="1" t="s">
        <v>22</v>
      </c>
      <c r="B12" s="1">
        <v>76</v>
      </c>
      <c r="C12" s="1" t="s">
        <v>24</v>
      </c>
      <c r="D12" s="4">
        <v>-20</v>
      </c>
      <c r="E12" s="5">
        <v>3.5200000000000002E-5</v>
      </c>
      <c r="F12" s="5">
        <v>3.5200000000000002E-5</v>
      </c>
      <c r="G12" s="3">
        <v>1.81E-3</v>
      </c>
      <c r="H12" s="2">
        <f t="shared" si="0"/>
        <v>3.9215686274509803E-3</v>
      </c>
      <c r="I12" s="2">
        <f t="shared" si="1"/>
        <v>3.2454361054766738E-3</v>
      </c>
      <c r="J12" s="2">
        <f t="shared" si="2"/>
        <v>0.20164884135472372</v>
      </c>
      <c r="K12" s="2">
        <f t="shared" si="3"/>
        <v>0.16688179974184031</v>
      </c>
      <c r="L12" s="6">
        <v>148000000000000</v>
      </c>
      <c r="M12" s="3">
        <v>5000000000000000</v>
      </c>
    </row>
    <row r="13" spans="1:16" x14ac:dyDescent="0.2">
      <c r="A13" s="1" t="s">
        <v>23</v>
      </c>
      <c r="B13" s="1">
        <v>76</v>
      </c>
      <c r="C13" s="1" t="s">
        <v>24</v>
      </c>
      <c r="D13" s="4">
        <v>-20</v>
      </c>
      <c r="E13" s="5">
        <v>3.5099999999999999E-5</v>
      </c>
      <c r="F13" s="5">
        <v>3.5099999999999999E-5</v>
      </c>
      <c r="G13" s="3">
        <v>1.8E-3</v>
      </c>
      <c r="H13" s="2">
        <f t="shared" si="0"/>
        <v>3.9104278074866307E-3</v>
      </c>
      <c r="I13" s="2">
        <f t="shared" si="1"/>
        <v>3.23621611654066E-3</v>
      </c>
      <c r="J13" s="2">
        <f t="shared" si="2"/>
        <v>0.20053475935828877</v>
      </c>
      <c r="K13" s="2">
        <f t="shared" si="3"/>
        <v>0.16595980084823897</v>
      </c>
      <c r="L13" s="6">
        <v>3210000000000000</v>
      </c>
      <c r="M13" s="3">
        <v>5000000000000000</v>
      </c>
    </row>
    <row r="14" spans="1:16" x14ac:dyDescent="0.2">
      <c r="A14" s="1" t="s">
        <v>25</v>
      </c>
      <c r="B14" s="1">
        <v>76</v>
      </c>
      <c r="C14" s="1" t="s">
        <v>26</v>
      </c>
      <c r="D14" s="4">
        <v>-20</v>
      </c>
      <c r="E14" s="5">
        <v>3.93E-5</v>
      </c>
      <c r="F14" s="5">
        <v>3.93E-5</v>
      </c>
      <c r="G14" s="3">
        <v>2.0200000000000001E-3</v>
      </c>
      <c r="H14" s="2">
        <f t="shared" si="0"/>
        <v>4.3783422459893048E-3</v>
      </c>
      <c r="I14" s="2">
        <f t="shared" si="1"/>
        <v>3.6234556518532179E-3</v>
      </c>
      <c r="J14" s="2">
        <f t="shared" si="2"/>
        <v>0.22504456327985742</v>
      </c>
      <c r="K14" s="2">
        <f t="shared" si="3"/>
        <v>0.18624377650746821</v>
      </c>
      <c r="L14" s="6">
        <v>3010000000000000</v>
      </c>
      <c r="M14" s="3">
        <v>5000000000000000</v>
      </c>
    </row>
    <row r="15" spans="1:16" x14ac:dyDescent="0.2">
      <c r="A15" s="1" t="s">
        <v>27</v>
      </c>
      <c r="B15" s="1">
        <v>23</v>
      </c>
      <c r="C15" s="1" t="s">
        <v>28</v>
      </c>
      <c r="D15" s="4">
        <v>-20</v>
      </c>
      <c r="E15" s="5">
        <v>9.9599999999999995E-6</v>
      </c>
      <c r="F15" s="5">
        <v>9.9599999999999995E-6</v>
      </c>
      <c r="G15" s="3">
        <v>5.1199999999999998E-4</v>
      </c>
      <c r="H15" s="2">
        <f t="shared" si="0"/>
        <v>1.1096256684491978E-3</v>
      </c>
      <c r="I15" s="2">
        <f t="shared" si="1"/>
        <v>9.1831089802692234E-4</v>
      </c>
      <c r="J15" s="2">
        <f t="shared" si="2"/>
        <v>5.7040998217468802E-2</v>
      </c>
      <c r="K15" s="2">
        <f t="shared" si="3"/>
        <v>4.7206343352387978E-2</v>
      </c>
      <c r="L15" s="6">
        <v>1130000000000000</v>
      </c>
      <c r="M15" s="3">
        <v>1500000000000000</v>
      </c>
    </row>
    <row r="16" spans="1:16" x14ac:dyDescent="0.2">
      <c r="A16" s="1" t="s">
        <v>29</v>
      </c>
      <c r="B16" s="1">
        <v>15</v>
      </c>
      <c r="C16" s="1" t="s">
        <v>30</v>
      </c>
      <c r="D16" s="4">
        <v>-20</v>
      </c>
      <c r="E16" s="5">
        <v>6.9099999999999999E-6</v>
      </c>
      <c r="F16" s="5">
        <v>6.9099999999999999E-6</v>
      </c>
      <c r="G16" s="3">
        <v>3.5500000000000001E-4</v>
      </c>
      <c r="H16" s="2">
        <f t="shared" si="0"/>
        <v>7.6983065953654191E-4</v>
      </c>
      <c r="I16" s="2">
        <f t="shared" si="1"/>
        <v>6.3710123547851738E-4</v>
      </c>
      <c r="J16" s="2">
        <f t="shared" si="2"/>
        <v>3.9549910873440286E-2</v>
      </c>
      <c r="K16" s="2">
        <f t="shared" si="3"/>
        <v>3.2730960722847133E-2</v>
      </c>
      <c r="L16" s="6">
        <v>1110000000000000</v>
      </c>
      <c r="M16" s="3">
        <v>1000000000000000</v>
      </c>
    </row>
    <row r="17" spans="1:13" x14ac:dyDescent="0.2">
      <c r="A17" s="1" t="s">
        <v>31</v>
      </c>
      <c r="B17" s="1">
        <v>15</v>
      </c>
      <c r="C17" s="1" t="s">
        <v>30</v>
      </c>
      <c r="D17" s="4">
        <v>-20</v>
      </c>
      <c r="E17" s="5">
        <v>6.9099999999999999E-6</v>
      </c>
      <c r="F17" s="5">
        <v>6.9099999999999999E-6</v>
      </c>
      <c r="G17" s="6">
        <v>3.5500000000000001E-4</v>
      </c>
      <c r="H17" s="2">
        <f t="shared" si="0"/>
        <v>7.6983065953654191E-4</v>
      </c>
      <c r="I17" s="2">
        <f t="shared" si="1"/>
        <v>6.3710123547851738E-4</v>
      </c>
      <c r="J17" s="2">
        <f t="shared" si="2"/>
        <v>3.9549910873440286E-2</v>
      </c>
      <c r="K17" s="2">
        <f t="shared" si="3"/>
        <v>3.2730960722847133E-2</v>
      </c>
      <c r="L17" s="6">
        <v>31700000000000</v>
      </c>
      <c r="M17" s="3">
        <v>1000000000000000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1F81-F151-9645-B2D9-0054A78E4823}">
  <dimension ref="A1:P17"/>
  <sheetViews>
    <sheetView topLeftCell="G13"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48.1640625" bestFit="1" customWidth="1"/>
    <col min="4" max="4" width="26" customWidth="1"/>
    <col min="5" max="5" width="31.5" bestFit="1" customWidth="1"/>
    <col min="6" max="6" width="30.6640625" bestFit="1" customWidth="1"/>
    <col min="7" max="7" width="31.33203125" bestFit="1" customWidth="1"/>
    <col min="8" max="8" width="27.83203125" customWidth="1"/>
    <col min="9" max="9" width="26.6640625" bestFit="1" customWidth="1"/>
    <col min="10" max="10" width="27.1640625" bestFit="1" customWidth="1"/>
    <col min="11" max="11" width="26.6640625" bestFit="1" customWidth="1"/>
    <col min="12" max="13" width="23.1640625" bestFit="1" customWidth="1"/>
    <col min="14" max="14" width="15.5" customWidth="1"/>
    <col min="15" max="15" width="38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4" t="s">
        <v>45</v>
      </c>
      <c r="E1" s="1" t="s">
        <v>47</v>
      </c>
      <c r="F1" s="1" t="s">
        <v>38</v>
      </c>
      <c r="G1" s="1" t="s">
        <v>41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32</v>
      </c>
      <c r="M1" s="1" t="s">
        <v>33</v>
      </c>
      <c r="N1" s="1"/>
      <c r="O1" s="7" t="s">
        <v>3</v>
      </c>
      <c r="P1" s="7">
        <v>1.0846E-2</v>
      </c>
    </row>
    <row r="2" spans="1:16" x14ac:dyDescent="0.2">
      <c r="A2" s="1" t="s">
        <v>5</v>
      </c>
      <c r="B2" s="1">
        <v>37</v>
      </c>
      <c r="C2" s="1" t="s">
        <v>6</v>
      </c>
      <c r="D2">
        <v>0</v>
      </c>
      <c r="E2" s="5">
        <v>3.0800000000000003E-5</v>
      </c>
      <c r="F2" s="5">
        <f>E2*$P$4/$P$3</f>
        <v>3.7391439688715958E-6</v>
      </c>
      <c r="G2" s="3">
        <f t="shared" ref="G2:G17" si="0">F2*$P$3</f>
        <v>1.9219200000000002E-4</v>
      </c>
      <c r="H2" s="2">
        <f t="shared" ref="H2:H17" si="1">F2/$P$2</f>
        <v>4.1657129777981238E-4</v>
      </c>
      <c r="I2" s="2">
        <f t="shared" ref="I2:I17" si="2">F2/$P$1</f>
        <v>3.4474866023156888E-4</v>
      </c>
      <c r="J2" s="2">
        <f t="shared" ref="J2:J17" si="3">G2/$P$2</f>
        <v>2.1411764705882356E-2</v>
      </c>
      <c r="K2" s="2">
        <f t="shared" ref="K2:K17" si="4">G2/$P$1</f>
        <v>1.7720081135902638E-2</v>
      </c>
      <c r="L2" s="3"/>
      <c r="M2" s="3">
        <v>650000000000000</v>
      </c>
      <c r="O2" s="7" t="s">
        <v>4</v>
      </c>
      <c r="P2" s="7">
        <v>8.9759999999999996E-3</v>
      </c>
    </row>
    <row r="3" spans="1:16" x14ac:dyDescent="0.2">
      <c r="A3" s="1" t="s">
        <v>7</v>
      </c>
      <c r="B3" s="1">
        <v>37</v>
      </c>
      <c r="C3" s="1" t="s">
        <v>6</v>
      </c>
      <c r="D3">
        <v>0</v>
      </c>
      <c r="E3" s="5">
        <v>3.57E-5</v>
      </c>
      <c r="F3" s="5">
        <f>E3*$P$4/$P$3</f>
        <v>4.3340077821011679E-6</v>
      </c>
      <c r="G3" s="3">
        <f t="shared" si="0"/>
        <v>2.2276800000000003E-4</v>
      </c>
      <c r="H3" s="2">
        <f t="shared" si="1"/>
        <v>4.8284400424478255E-4</v>
      </c>
      <c r="I3" s="2">
        <f t="shared" si="2"/>
        <v>3.9959503799568211E-4</v>
      </c>
      <c r="J3" s="2">
        <f t="shared" si="3"/>
        <v>2.4818181818181823E-2</v>
      </c>
      <c r="K3" s="2">
        <f t="shared" si="4"/>
        <v>2.053918495297806E-2</v>
      </c>
      <c r="L3" s="3"/>
      <c r="M3" s="3">
        <v>650000000000000</v>
      </c>
      <c r="O3" s="7" t="s">
        <v>40</v>
      </c>
      <c r="P3" s="7">
        <v>51.4</v>
      </c>
    </row>
    <row r="4" spans="1:16" x14ac:dyDescent="0.2">
      <c r="A4" s="1" t="s">
        <v>8</v>
      </c>
      <c r="B4" s="1">
        <v>38</v>
      </c>
      <c r="C4" s="1" t="s">
        <v>9</v>
      </c>
      <c r="D4" s="1">
        <v>-20</v>
      </c>
      <c r="E4" s="5">
        <v>2.09E-5</v>
      </c>
      <c r="F4" s="5">
        <v>1.4777339999999999E-5</v>
      </c>
      <c r="G4" s="3">
        <f t="shared" si="0"/>
        <v>7.5955527599999996E-4</v>
      </c>
      <c r="H4" s="2">
        <f t="shared" si="1"/>
        <v>1.6463168449197861E-3</v>
      </c>
      <c r="I4" s="2">
        <f t="shared" si="2"/>
        <v>1.3624691130370644E-3</v>
      </c>
      <c r="J4" s="2">
        <f t="shared" si="3"/>
        <v>8.462068582887701E-2</v>
      </c>
      <c r="K4" s="2">
        <f t="shared" si="4"/>
        <v>7.0030912410105103E-2</v>
      </c>
      <c r="L4" s="3"/>
      <c r="M4" s="3">
        <v>2500000000000000</v>
      </c>
      <c r="O4" s="7" t="s">
        <v>43</v>
      </c>
      <c r="P4" s="7">
        <v>6.24</v>
      </c>
    </row>
    <row r="5" spans="1:16" x14ac:dyDescent="0.2">
      <c r="A5" s="1" t="s">
        <v>10</v>
      </c>
      <c r="B5" s="1">
        <v>38</v>
      </c>
      <c r="C5" s="1" t="s">
        <v>9</v>
      </c>
      <c r="D5" s="1">
        <v>-20</v>
      </c>
      <c r="E5" s="5">
        <v>2.0000000000000002E-5</v>
      </c>
      <c r="F5" s="5">
        <v>1.5119780000000001E-5</v>
      </c>
      <c r="G5" s="3">
        <f t="shared" si="0"/>
        <v>7.7715669200000004E-4</v>
      </c>
      <c r="H5" s="2">
        <f t="shared" si="1"/>
        <v>1.6844674688057044E-3</v>
      </c>
      <c r="I5" s="2">
        <f t="shared" si="2"/>
        <v>1.3940420431495482E-3</v>
      </c>
      <c r="J5" s="2">
        <f t="shared" si="3"/>
        <v>8.6581627896613195E-2</v>
      </c>
      <c r="K5" s="2">
        <f t="shared" si="4"/>
        <v>7.1653761017886786E-2</v>
      </c>
      <c r="L5" s="3"/>
      <c r="M5" s="3">
        <v>2500000000000000</v>
      </c>
    </row>
    <row r="6" spans="1:16" x14ac:dyDescent="0.2">
      <c r="A6" s="1" t="s">
        <v>11</v>
      </c>
      <c r="B6" s="1">
        <v>38</v>
      </c>
      <c r="C6" s="1" t="s">
        <v>12</v>
      </c>
      <c r="D6" s="4">
        <v>-20</v>
      </c>
      <c r="E6" s="5">
        <v>1.36E-5</v>
      </c>
      <c r="F6" s="5">
        <v>1.419655E-5</v>
      </c>
      <c r="G6" s="3">
        <f t="shared" si="0"/>
        <v>7.2970266999999997E-4</v>
      </c>
      <c r="H6" s="2">
        <f t="shared" si="1"/>
        <v>1.5816120766488414E-3</v>
      </c>
      <c r="I6" s="2">
        <f t="shared" si="2"/>
        <v>1.308920339295593E-3</v>
      </c>
      <c r="J6" s="2">
        <f t="shared" si="3"/>
        <v>8.1294860739750452E-2</v>
      </c>
      <c r="K6" s="2">
        <f t="shared" si="4"/>
        <v>6.7278505439793468E-2</v>
      </c>
      <c r="L6" s="6">
        <v>104000000000000</v>
      </c>
      <c r="M6" s="3">
        <v>2500000000000000</v>
      </c>
    </row>
    <row r="7" spans="1:16" x14ac:dyDescent="0.2">
      <c r="A7" s="1" t="s">
        <v>13</v>
      </c>
      <c r="B7" s="1">
        <v>38</v>
      </c>
      <c r="C7" s="1" t="s">
        <v>12</v>
      </c>
      <c r="D7" s="4">
        <v>-20</v>
      </c>
      <c r="E7" s="5">
        <v>1.3699999999999999E-5</v>
      </c>
      <c r="F7" s="5">
        <v>1.4503549999999999E-5</v>
      </c>
      <c r="G7" s="3">
        <f t="shared" si="0"/>
        <v>7.4548246999999997E-4</v>
      </c>
      <c r="H7" s="2">
        <f t="shared" si="1"/>
        <v>1.615814393939394E-3</v>
      </c>
      <c r="I7" s="2">
        <f t="shared" si="2"/>
        <v>1.3372257053291536E-3</v>
      </c>
      <c r="J7" s="2">
        <f t="shared" si="3"/>
        <v>8.3052859848484845E-2</v>
      </c>
      <c r="K7" s="2">
        <f t="shared" si="4"/>
        <v>6.8733401253918497E-2</v>
      </c>
      <c r="L7" s="6">
        <v>1620000000000000</v>
      </c>
      <c r="M7" s="3">
        <v>2500000000000000</v>
      </c>
    </row>
    <row r="8" spans="1:16" x14ac:dyDescent="0.2">
      <c r="A8" s="1" t="s">
        <v>14</v>
      </c>
      <c r="B8" s="1">
        <v>38</v>
      </c>
      <c r="C8" s="1" t="s">
        <v>15</v>
      </c>
      <c r="D8" s="4">
        <v>-20</v>
      </c>
      <c r="E8" s="5">
        <v>2.4000000000000001E-5</v>
      </c>
      <c r="F8" s="5">
        <v>1.2559550000000001E-5</v>
      </c>
      <c r="G8" s="3">
        <f t="shared" si="0"/>
        <v>6.4556086999999999E-4</v>
      </c>
      <c r="H8" s="2">
        <f t="shared" si="1"/>
        <v>1.3992368538324421E-3</v>
      </c>
      <c r="I8" s="2">
        <f t="shared" si="2"/>
        <v>1.1579891204130555E-3</v>
      </c>
      <c r="J8" s="2">
        <f t="shared" si="3"/>
        <v>7.1920774286987524E-2</v>
      </c>
      <c r="K8" s="2">
        <f t="shared" si="4"/>
        <v>5.9520640789231055E-2</v>
      </c>
      <c r="L8" s="6">
        <v>50200000000000</v>
      </c>
      <c r="M8" s="3">
        <v>2500000000000000</v>
      </c>
    </row>
    <row r="9" spans="1:16" x14ac:dyDescent="0.2">
      <c r="A9" s="1" t="s">
        <v>16</v>
      </c>
      <c r="B9" s="1">
        <v>38</v>
      </c>
      <c r="C9" s="1" t="s">
        <v>15</v>
      </c>
      <c r="D9" s="4">
        <v>-20</v>
      </c>
      <c r="E9" s="5">
        <v>1.5699999999999999E-5</v>
      </c>
      <c r="F9" s="5">
        <v>1.298081E-5</v>
      </c>
      <c r="G9" s="3">
        <f t="shared" si="0"/>
        <v>6.6721363400000001E-4</v>
      </c>
      <c r="H9" s="2">
        <f t="shared" si="1"/>
        <v>1.4461686720142603E-3</v>
      </c>
      <c r="I9" s="2">
        <f t="shared" si="2"/>
        <v>1.196829245804905E-3</v>
      </c>
      <c r="J9" s="2">
        <f t="shared" si="3"/>
        <v>7.4333069741532976E-2</v>
      </c>
      <c r="K9" s="2">
        <f t="shared" si="4"/>
        <v>6.1517023234372123E-2</v>
      </c>
      <c r="L9" s="6">
        <v>50200000000000</v>
      </c>
      <c r="M9" s="3">
        <v>2500000000000000</v>
      </c>
    </row>
    <row r="10" spans="1:16" x14ac:dyDescent="0.2">
      <c r="A10" s="1" t="s">
        <v>17</v>
      </c>
      <c r="B10" s="1">
        <v>38</v>
      </c>
      <c r="C10" s="1" t="s">
        <v>18</v>
      </c>
      <c r="D10" s="4">
        <v>-20</v>
      </c>
      <c r="E10" s="5">
        <v>1.49E-5</v>
      </c>
      <c r="F10" s="5">
        <v>1.4178419999999999E-5</v>
      </c>
      <c r="G10" s="3">
        <f t="shared" si="0"/>
        <v>7.28770788E-4</v>
      </c>
      <c r="H10" s="2">
        <f t="shared" si="1"/>
        <v>1.5795922459893048E-3</v>
      </c>
      <c r="I10" s="2">
        <f t="shared" si="2"/>
        <v>1.3072487553014937E-3</v>
      </c>
      <c r="J10" s="2">
        <f t="shared" si="3"/>
        <v>8.1191041443850268E-2</v>
      </c>
      <c r="K10" s="2">
        <f t="shared" si="4"/>
        <v>6.7192586022496781E-2</v>
      </c>
      <c r="L10" s="3">
        <v>330000000000000</v>
      </c>
      <c r="M10" s="3">
        <v>2500000000000000</v>
      </c>
    </row>
    <row r="11" spans="1:16" x14ac:dyDescent="0.2">
      <c r="A11" s="1" t="s">
        <v>19</v>
      </c>
      <c r="B11" s="1">
        <v>38</v>
      </c>
      <c r="C11" s="1" t="s">
        <v>18</v>
      </c>
      <c r="D11" s="4">
        <v>-20</v>
      </c>
      <c r="E11" s="5">
        <v>1.2500000000000001E-5</v>
      </c>
      <c r="F11" s="5">
        <v>1.2293269999999999E-5</v>
      </c>
      <c r="G11" s="3">
        <f t="shared" si="0"/>
        <v>6.3187407799999995E-4</v>
      </c>
      <c r="H11" s="2">
        <f t="shared" si="1"/>
        <v>1.3695710784313725E-3</v>
      </c>
      <c r="I11" s="2">
        <f t="shared" si="2"/>
        <v>1.1334381338742392E-3</v>
      </c>
      <c r="J11" s="2">
        <f t="shared" si="3"/>
        <v>7.0395953431372546E-2</v>
      </c>
      <c r="K11" s="2">
        <f t="shared" si="4"/>
        <v>5.8258720081135897E-2</v>
      </c>
      <c r="L11" s="3">
        <v>1.3E+16</v>
      </c>
      <c r="M11" s="3">
        <v>2500000000000000</v>
      </c>
    </row>
    <row r="12" spans="1:16" x14ac:dyDescent="0.2">
      <c r="A12" s="1" t="s">
        <v>22</v>
      </c>
      <c r="B12" s="1">
        <v>76</v>
      </c>
      <c r="C12" s="1" t="s">
        <v>24</v>
      </c>
      <c r="D12" s="4">
        <v>-20</v>
      </c>
      <c r="E12" s="5">
        <v>3.5200000000000002E-5</v>
      </c>
      <c r="F12" s="5">
        <v>2.2117620000000001E-5</v>
      </c>
      <c r="G12" s="3">
        <f t="shared" si="0"/>
        <v>1.136845668E-3</v>
      </c>
      <c r="H12" s="2">
        <f t="shared" si="1"/>
        <v>2.4640842245989307E-3</v>
      </c>
      <c r="I12" s="2">
        <f t="shared" si="2"/>
        <v>2.0392421169094597E-3</v>
      </c>
      <c r="J12" s="2">
        <f t="shared" si="3"/>
        <v>0.12665392914438503</v>
      </c>
      <c r="K12" s="2">
        <f t="shared" si="4"/>
        <v>0.10481704480914623</v>
      </c>
      <c r="L12" s="6">
        <v>148000000000000</v>
      </c>
      <c r="M12" s="3">
        <v>5000000000000000</v>
      </c>
    </row>
    <row r="13" spans="1:16" x14ac:dyDescent="0.2">
      <c r="A13" s="1" t="s">
        <v>23</v>
      </c>
      <c r="B13" s="1">
        <v>76</v>
      </c>
      <c r="C13" s="1" t="s">
        <v>24</v>
      </c>
      <c r="D13" s="4">
        <v>-20</v>
      </c>
      <c r="E13" s="5">
        <v>3.5099999999999999E-5</v>
      </c>
      <c r="F13" s="5">
        <v>2.24253E-5</v>
      </c>
      <c r="G13" s="3">
        <f t="shared" si="0"/>
        <v>1.1526604200000001E-3</v>
      </c>
      <c r="H13" s="2">
        <f t="shared" si="1"/>
        <v>2.4983622994652409E-3</v>
      </c>
      <c r="I13" s="2">
        <f t="shared" si="2"/>
        <v>2.0676101788677853E-3</v>
      </c>
      <c r="J13" s="2">
        <f t="shared" si="3"/>
        <v>0.12841582219251338</v>
      </c>
      <c r="K13" s="2">
        <f t="shared" si="4"/>
        <v>0.10627516319380417</v>
      </c>
      <c r="L13" s="6">
        <v>3210000000000000</v>
      </c>
      <c r="M13" s="3">
        <v>5000000000000000</v>
      </c>
    </row>
    <row r="14" spans="1:16" x14ac:dyDescent="0.2">
      <c r="A14" s="1" t="s">
        <v>25</v>
      </c>
      <c r="B14" s="1">
        <v>76</v>
      </c>
      <c r="C14" s="1" t="s">
        <v>26</v>
      </c>
      <c r="D14" s="4">
        <v>-20</v>
      </c>
      <c r="E14" s="5">
        <v>3.93E-5</v>
      </c>
      <c r="F14" s="5">
        <v>2.5000109999999999E-5</v>
      </c>
      <c r="G14" s="3">
        <f t="shared" si="0"/>
        <v>1.2850056539999999E-3</v>
      </c>
      <c r="H14" s="2">
        <f t="shared" si="1"/>
        <v>2.7852172459893049E-3</v>
      </c>
      <c r="I14" s="2">
        <f t="shared" si="2"/>
        <v>2.3050073759911488E-3</v>
      </c>
      <c r="J14" s="2">
        <f t="shared" si="3"/>
        <v>0.14316016644385027</v>
      </c>
      <c r="K14" s="2">
        <f t="shared" si="4"/>
        <v>0.11847737912594504</v>
      </c>
      <c r="L14" s="6">
        <v>3010000000000000</v>
      </c>
      <c r="M14" s="3">
        <v>5000000000000000</v>
      </c>
    </row>
    <row r="15" spans="1:16" x14ac:dyDescent="0.2">
      <c r="A15" s="1" t="s">
        <v>27</v>
      </c>
      <c r="B15" s="1">
        <v>23</v>
      </c>
      <c r="C15" s="1" t="s">
        <v>28</v>
      </c>
      <c r="D15" s="4">
        <v>-20</v>
      </c>
      <c r="E15" s="5">
        <v>9.9599999999999995E-6</v>
      </c>
      <c r="F15" s="5">
        <v>9.6047600000000005E-6</v>
      </c>
      <c r="G15" s="3">
        <f t="shared" si="0"/>
        <v>4.9368466400000004E-4</v>
      </c>
      <c r="H15" s="2">
        <f t="shared" si="1"/>
        <v>1.0700490196078433E-3</v>
      </c>
      <c r="I15" s="2">
        <f t="shared" si="2"/>
        <v>8.8555780933062891E-4</v>
      </c>
      <c r="J15" s="2">
        <f t="shared" si="3"/>
        <v>5.5000519607843142E-2</v>
      </c>
      <c r="K15" s="2">
        <f t="shared" si="4"/>
        <v>4.5517671399594326E-2</v>
      </c>
      <c r="L15" s="6">
        <v>1130000000000000</v>
      </c>
      <c r="M15" s="3">
        <v>1500000000000000</v>
      </c>
    </row>
    <row r="16" spans="1:16" x14ac:dyDescent="0.2">
      <c r="A16" s="1" t="s">
        <v>29</v>
      </c>
      <c r="B16" s="1">
        <v>15</v>
      </c>
      <c r="C16" s="1" t="s">
        <v>30</v>
      </c>
      <c r="D16" s="4">
        <v>-20</v>
      </c>
      <c r="E16" s="5">
        <v>6.9099999999999999E-6</v>
      </c>
      <c r="F16" s="5">
        <v>4.9437039999999999E-6</v>
      </c>
      <c r="G16" s="3">
        <f t="shared" si="0"/>
        <v>2.5410638559999999E-4</v>
      </c>
      <c r="H16" s="2">
        <f t="shared" si="1"/>
        <v>5.5076916221033869E-4</v>
      </c>
      <c r="I16" s="2">
        <f t="shared" si="2"/>
        <v>4.5580896182924579E-4</v>
      </c>
      <c r="J16" s="2">
        <f t="shared" si="3"/>
        <v>2.8309534937611409E-2</v>
      </c>
      <c r="K16" s="2">
        <f t="shared" si="4"/>
        <v>2.3428580638023236E-2</v>
      </c>
      <c r="L16" s="6">
        <v>1110000000000000</v>
      </c>
      <c r="M16" s="3">
        <v>1000000000000000</v>
      </c>
    </row>
    <row r="17" spans="1:13" x14ac:dyDescent="0.2">
      <c r="A17" s="1" t="s">
        <v>31</v>
      </c>
      <c r="B17" s="1">
        <v>15</v>
      </c>
      <c r="C17" s="1" t="s">
        <v>30</v>
      </c>
      <c r="D17" s="4">
        <v>-20</v>
      </c>
      <c r="E17" s="5">
        <v>2.3600000000000001E-5</v>
      </c>
      <c r="F17" s="5">
        <v>6.7170759999999998E-6</v>
      </c>
      <c r="G17" s="3">
        <f t="shared" si="0"/>
        <v>3.4525770639999998E-4</v>
      </c>
      <c r="H17" s="2">
        <f t="shared" si="1"/>
        <v>7.4833734402852048E-4</v>
      </c>
      <c r="I17" s="2">
        <f t="shared" si="2"/>
        <v>6.1931366402360316E-4</v>
      </c>
      <c r="J17" s="2">
        <f t="shared" si="3"/>
        <v>3.8464539483065954E-2</v>
      </c>
      <c r="K17" s="2">
        <f t="shared" si="4"/>
        <v>3.1832722330813204E-2</v>
      </c>
      <c r="L17" s="6">
        <v>31700000000000</v>
      </c>
      <c r="M17" s="3">
        <v>1000000000000000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0C3C-1065-E449-BD3D-8072BBFB1B3C}">
  <dimension ref="A1:P17"/>
  <sheetViews>
    <sheetView tabSelected="1" topLeftCell="A18" workbookViewId="0">
      <selection activeCell="G7" sqref="G7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48.1640625" bestFit="1" customWidth="1"/>
    <col min="4" max="4" width="26.83203125" customWidth="1"/>
    <col min="5" max="5" width="31.5" bestFit="1" customWidth="1"/>
    <col min="6" max="6" width="30.6640625" bestFit="1" customWidth="1"/>
    <col min="7" max="7" width="31.33203125" bestFit="1" customWidth="1"/>
    <col min="8" max="8" width="27.83203125" customWidth="1"/>
    <col min="9" max="9" width="26.6640625" bestFit="1" customWidth="1"/>
    <col min="10" max="10" width="27.1640625" bestFit="1" customWidth="1"/>
    <col min="11" max="11" width="26.6640625" bestFit="1" customWidth="1"/>
    <col min="12" max="13" width="23.1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4" t="s">
        <v>45</v>
      </c>
      <c r="E1" s="1" t="s">
        <v>44</v>
      </c>
      <c r="F1" s="1" t="s">
        <v>42</v>
      </c>
      <c r="G1" s="1" t="s">
        <v>39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32</v>
      </c>
      <c r="M1" s="1" t="s">
        <v>33</v>
      </c>
      <c r="N1" s="1"/>
      <c r="O1" s="7" t="s">
        <v>3</v>
      </c>
      <c r="P1" s="7">
        <v>1.0846E-2</v>
      </c>
    </row>
    <row r="2" spans="1:16" x14ac:dyDescent="0.2">
      <c r="A2" s="1" t="s">
        <v>5</v>
      </c>
      <c r="B2" s="1">
        <v>37</v>
      </c>
      <c r="C2" s="1" t="s">
        <v>6</v>
      </c>
      <c r="D2">
        <v>0</v>
      </c>
      <c r="E2" s="5">
        <v>3.1431160000000002E-5</v>
      </c>
      <c r="F2" s="5">
        <f>E2*$P$4/$P$3</f>
        <v>3.815767284046693E-6</v>
      </c>
      <c r="G2" s="3">
        <f t="shared" ref="G2:G17" si="0">F2*$P$3</f>
        <v>1.9613043840000001E-4</v>
      </c>
      <c r="H2" s="2">
        <f t="shared" ref="H2:H17" si="1">F2/$P$2</f>
        <v>4.2510776337418595E-4</v>
      </c>
      <c r="I2" s="2">
        <f t="shared" ref="I2:I17" si="2">F2/$P$1</f>
        <v>3.518133214131194E-4</v>
      </c>
      <c r="J2" s="2">
        <f t="shared" ref="J2:J17" si="3">G2/$P$2</f>
        <v>2.1850539037433156E-2</v>
      </c>
      <c r="K2" s="2">
        <f t="shared" ref="K2:K17" si="4">G2/$P$1</f>
        <v>1.8083204720634335E-2</v>
      </c>
      <c r="L2" s="3"/>
      <c r="M2" s="3">
        <v>650000000000000</v>
      </c>
      <c r="O2" s="7" t="s">
        <v>4</v>
      </c>
      <c r="P2" s="7">
        <v>8.9759999999999996E-3</v>
      </c>
    </row>
    <row r="3" spans="1:16" x14ac:dyDescent="0.2">
      <c r="A3" s="1" t="s">
        <v>7</v>
      </c>
      <c r="B3" s="1">
        <v>37</v>
      </c>
      <c r="C3" s="1" t="s">
        <v>6</v>
      </c>
      <c r="D3">
        <v>0</v>
      </c>
      <c r="E3" s="5">
        <v>3.6548160000000001E-5</v>
      </c>
      <c r="F3" s="5">
        <f>E3*$P$4/$P$3</f>
        <v>4.4369750661478606E-6</v>
      </c>
      <c r="G3" s="3">
        <f t="shared" si="0"/>
        <v>2.2806051840000002E-4</v>
      </c>
      <c r="H3" s="2">
        <f t="shared" si="1"/>
        <v>4.943154039826048E-4</v>
      </c>
      <c r="I3" s="2">
        <f t="shared" si="2"/>
        <v>4.0908861019250053E-4</v>
      </c>
      <c r="J3" s="2">
        <f t="shared" si="3"/>
        <v>2.5407811764705884E-2</v>
      </c>
      <c r="K3" s="2">
        <f t="shared" si="4"/>
        <v>2.1027154563894524E-2</v>
      </c>
      <c r="L3" s="3"/>
      <c r="M3" s="3">
        <v>650000000000000</v>
      </c>
      <c r="O3" s="7" t="s">
        <v>40</v>
      </c>
      <c r="P3" s="7">
        <v>51.4</v>
      </c>
    </row>
    <row r="4" spans="1:16" x14ac:dyDescent="0.2">
      <c r="A4" s="1" t="s">
        <v>8</v>
      </c>
      <c r="B4" s="1">
        <v>38</v>
      </c>
      <c r="C4" s="1" t="s">
        <v>9</v>
      </c>
      <c r="D4" s="1">
        <v>-20</v>
      </c>
      <c r="E4" s="5">
        <v>1.793592E-5</v>
      </c>
      <c r="F4" s="5">
        <v>1.793592E-5</v>
      </c>
      <c r="G4" s="3">
        <f t="shared" si="0"/>
        <v>9.2190628799999994E-4</v>
      </c>
      <c r="H4" s="2">
        <f t="shared" si="1"/>
        <v>1.9982085561497326E-3</v>
      </c>
      <c r="I4" s="2">
        <f t="shared" si="2"/>
        <v>1.6536898395721927E-3</v>
      </c>
      <c r="J4" s="2">
        <f t="shared" si="3"/>
        <v>0.10270791978609625</v>
      </c>
      <c r="K4" s="2">
        <f t="shared" si="4"/>
        <v>8.4999657754010693E-2</v>
      </c>
      <c r="L4" s="3"/>
      <c r="M4" s="3">
        <v>2500000000000000</v>
      </c>
      <c r="O4" s="7" t="s">
        <v>43</v>
      </c>
      <c r="P4" s="7">
        <v>6.24</v>
      </c>
    </row>
    <row r="5" spans="1:16" x14ac:dyDescent="0.2">
      <c r="A5" s="1" t="s">
        <v>10</v>
      </c>
      <c r="B5" s="1">
        <v>38</v>
      </c>
      <c r="C5" s="1" t="s">
        <v>9</v>
      </c>
      <c r="D5" s="1">
        <v>-20</v>
      </c>
      <c r="E5" s="5">
        <v>1.8719499999999999E-5</v>
      </c>
      <c r="F5" s="5">
        <v>1.8719499999999999E-5</v>
      </c>
      <c r="G5" s="3">
        <f t="shared" si="0"/>
        <v>9.621822999999999E-4</v>
      </c>
      <c r="H5" s="2">
        <f t="shared" si="1"/>
        <v>2.0855057932263814E-3</v>
      </c>
      <c r="I5" s="2">
        <f t="shared" si="2"/>
        <v>1.7259358288770053E-3</v>
      </c>
      <c r="J5" s="2">
        <f t="shared" si="3"/>
        <v>0.107194997771836</v>
      </c>
      <c r="K5" s="2">
        <f t="shared" si="4"/>
        <v>8.8713101604278061E-2</v>
      </c>
      <c r="L5" s="3"/>
      <c r="M5" s="3">
        <v>2500000000000000</v>
      </c>
    </row>
    <row r="6" spans="1:16" x14ac:dyDescent="0.2">
      <c r="A6" s="1" t="s">
        <v>11</v>
      </c>
      <c r="B6" s="1">
        <v>38</v>
      </c>
      <c r="C6" s="1" t="s">
        <v>12</v>
      </c>
      <c r="D6" s="4">
        <v>-20</v>
      </c>
      <c r="E6" s="5">
        <v>1.7738140000000002E-5</v>
      </c>
      <c r="F6" s="5">
        <v>1.7738140000000002E-5</v>
      </c>
      <c r="G6" s="3">
        <f t="shared" si="0"/>
        <v>9.1174039600000001E-4</v>
      </c>
      <c r="H6" s="2">
        <f t="shared" si="1"/>
        <v>1.9761742424242428E-3</v>
      </c>
      <c r="I6" s="2">
        <f t="shared" si="2"/>
        <v>1.6354545454545456E-3</v>
      </c>
      <c r="J6" s="2">
        <f t="shared" si="3"/>
        <v>0.10157535606060607</v>
      </c>
      <c r="K6" s="2">
        <f t="shared" si="4"/>
        <v>8.4062363636363643E-2</v>
      </c>
      <c r="L6" s="6">
        <v>104000000000000</v>
      </c>
      <c r="M6" s="3">
        <v>2500000000000000</v>
      </c>
    </row>
    <row r="7" spans="1:16" x14ac:dyDescent="0.2">
      <c r="A7" s="1" t="s">
        <v>13</v>
      </c>
      <c r="B7" s="1">
        <v>38</v>
      </c>
      <c r="C7" s="1" t="s">
        <v>12</v>
      </c>
      <c r="D7" s="4">
        <v>-20</v>
      </c>
      <c r="E7" s="5">
        <v>1.7637110000000002E-5</v>
      </c>
      <c r="F7" s="5">
        <v>1.7637110000000002E-5</v>
      </c>
      <c r="G7" s="3">
        <f t="shared" si="0"/>
        <v>9.0654745400000009E-4</v>
      </c>
      <c r="H7" s="2">
        <f t="shared" si="1"/>
        <v>1.9649186720142606E-3</v>
      </c>
      <c r="I7" s="2">
        <f t="shared" si="2"/>
        <v>1.6261395906324915E-3</v>
      </c>
      <c r="J7" s="2">
        <f t="shared" si="3"/>
        <v>0.10099681974153299</v>
      </c>
      <c r="K7" s="2">
        <f t="shared" si="4"/>
        <v>8.3583574958510057E-2</v>
      </c>
      <c r="L7" s="6">
        <v>1620000000000000</v>
      </c>
      <c r="M7" s="3">
        <v>2500000000000000</v>
      </c>
    </row>
    <row r="8" spans="1:16" x14ac:dyDescent="0.2">
      <c r="A8" s="1" t="s">
        <v>14</v>
      </c>
      <c r="B8" s="1">
        <v>38</v>
      </c>
      <c r="C8" s="1" t="s">
        <v>15</v>
      </c>
      <c r="D8" s="4">
        <v>-20</v>
      </c>
      <c r="E8" s="5">
        <v>1.337088E-5</v>
      </c>
      <c r="F8" s="5">
        <v>1.337088E-5</v>
      </c>
      <c r="G8" s="3">
        <f t="shared" si="0"/>
        <v>6.8726323199999996E-4</v>
      </c>
      <c r="H8" s="2">
        <f t="shared" si="1"/>
        <v>1.489625668449198E-3</v>
      </c>
      <c r="I8" s="2">
        <f t="shared" si="2"/>
        <v>1.232793656647612E-3</v>
      </c>
      <c r="J8" s="2">
        <f t="shared" si="3"/>
        <v>7.6566759358288772E-2</v>
      </c>
      <c r="K8" s="2">
        <f t="shared" si="4"/>
        <v>6.3365593951687255E-2</v>
      </c>
      <c r="L8" s="6">
        <v>50200000000000</v>
      </c>
      <c r="M8" s="3">
        <v>2500000000000000</v>
      </c>
    </row>
    <row r="9" spans="1:16" x14ac:dyDescent="0.2">
      <c r="A9" s="1" t="s">
        <v>16</v>
      </c>
      <c r="B9" s="1">
        <v>38</v>
      </c>
      <c r="C9" s="1" t="s">
        <v>15</v>
      </c>
      <c r="D9" s="4">
        <v>-20</v>
      </c>
      <c r="E9" s="5">
        <v>1.6562639999999999E-5</v>
      </c>
      <c r="F9" s="5">
        <v>1.6562639999999999E-5</v>
      </c>
      <c r="G9" s="3">
        <f t="shared" si="0"/>
        <v>8.5131969599999994E-4</v>
      </c>
      <c r="H9" s="2">
        <f t="shared" si="1"/>
        <v>1.8452139037433155E-3</v>
      </c>
      <c r="I9" s="2">
        <f t="shared" si="2"/>
        <v>1.5270735755117094E-3</v>
      </c>
      <c r="J9" s="2">
        <f t="shared" si="3"/>
        <v>9.4843994652406421E-2</v>
      </c>
      <c r="K9" s="2">
        <f t="shared" si="4"/>
        <v>7.8491581781301861E-2</v>
      </c>
      <c r="L9" s="6">
        <v>50200000000000</v>
      </c>
      <c r="M9" s="3">
        <v>2500000000000000</v>
      </c>
    </row>
    <row r="10" spans="1:16" x14ac:dyDescent="0.2">
      <c r="A10" s="1" t="s">
        <v>17</v>
      </c>
      <c r="B10" s="1">
        <v>38</v>
      </c>
      <c r="C10" s="1" t="s">
        <v>18</v>
      </c>
      <c r="D10" s="4">
        <v>-20</v>
      </c>
      <c r="E10" s="5">
        <v>1.5950770000000001E-5</v>
      </c>
      <c r="F10" s="5">
        <v>1.5950770000000001E-5</v>
      </c>
      <c r="G10" s="3">
        <f t="shared" si="0"/>
        <v>8.1986957800000006E-4</v>
      </c>
      <c r="H10" s="2">
        <f t="shared" si="1"/>
        <v>1.7770465686274511E-3</v>
      </c>
      <c r="I10" s="2">
        <f t="shared" si="2"/>
        <v>1.4706592292089251E-3</v>
      </c>
      <c r="J10" s="2">
        <f t="shared" si="3"/>
        <v>9.1340193627450994E-2</v>
      </c>
      <c r="K10" s="2">
        <f t="shared" si="4"/>
        <v>7.559188438133875E-2</v>
      </c>
      <c r="L10" s="3">
        <v>330000000000000</v>
      </c>
      <c r="M10" s="3">
        <v>2500000000000000</v>
      </c>
    </row>
    <row r="11" spans="1:16" x14ac:dyDescent="0.2">
      <c r="A11" s="1" t="s">
        <v>19</v>
      </c>
      <c r="B11" s="1">
        <v>38</v>
      </c>
      <c r="C11" s="1" t="s">
        <v>18</v>
      </c>
      <c r="D11" s="4">
        <v>-20</v>
      </c>
      <c r="E11" s="5">
        <v>1.4082739999999999E-5</v>
      </c>
      <c r="F11" s="5">
        <v>1.4082739999999999E-5</v>
      </c>
      <c r="G11" s="3">
        <f t="shared" si="0"/>
        <v>7.2385283599999989E-4</v>
      </c>
      <c r="H11" s="2">
        <f t="shared" si="1"/>
        <v>1.5689327094474154E-3</v>
      </c>
      <c r="I11" s="2">
        <f t="shared" si="2"/>
        <v>1.2984270698875161E-3</v>
      </c>
      <c r="J11" s="2">
        <f t="shared" si="3"/>
        <v>8.0643141265597143E-2</v>
      </c>
      <c r="K11" s="2">
        <f t="shared" si="4"/>
        <v>6.6739151392218324E-2</v>
      </c>
      <c r="L11" s="3">
        <v>1.3E+16</v>
      </c>
      <c r="M11" s="3">
        <v>2500000000000000</v>
      </c>
    </row>
    <row r="12" spans="1:16" x14ac:dyDescent="0.2">
      <c r="A12" s="1" t="s">
        <v>22</v>
      </c>
      <c r="B12" s="1">
        <v>76</v>
      </c>
      <c r="C12" s="1" t="s">
        <v>24</v>
      </c>
      <c r="D12" s="4">
        <v>-20</v>
      </c>
      <c r="E12" s="5">
        <v>2.8387649999999999E-5</v>
      </c>
      <c r="F12" s="5">
        <v>2.8387649999999999E-5</v>
      </c>
      <c r="G12" s="3">
        <f t="shared" si="0"/>
        <v>1.4591252099999999E-3</v>
      </c>
      <c r="H12" s="2">
        <f t="shared" si="1"/>
        <v>3.1626169786096257E-3</v>
      </c>
      <c r="I12" s="2">
        <f t="shared" si="2"/>
        <v>2.6173381891941728E-3</v>
      </c>
      <c r="J12" s="2">
        <f t="shared" si="3"/>
        <v>0.16255851270053476</v>
      </c>
      <c r="K12" s="2">
        <f t="shared" si="4"/>
        <v>0.13453118292458049</v>
      </c>
      <c r="L12" s="6">
        <v>148000000000000</v>
      </c>
      <c r="M12" s="3">
        <v>5000000000000000</v>
      </c>
    </row>
    <row r="13" spans="1:16" x14ac:dyDescent="0.2">
      <c r="A13" s="1" t="s">
        <v>23</v>
      </c>
      <c r="B13" s="1">
        <v>76</v>
      </c>
      <c r="C13" s="1" t="s">
        <v>24</v>
      </c>
      <c r="D13" s="4">
        <v>-20</v>
      </c>
      <c r="E13" s="5">
        <v>2.751554E-5</v>
      </c>
      <c r="F13" s="5">
        <v>2.751554E-5</v>
      </c>
      <c r="G13" s="3">
        <f t="shared" si="0"/>
        <v>1.414298756E-3</v>
      </c>
      <c r="H13" s="2">
        <f t="shared" si="1"/>
        <v>3.0654567736185384E-3</v>
      </c>
      <c r="I13" s="2">
        <f t="shared" si="2"/>
        <v>2.5369297436843075E-3</v>
      </c>
      <c r="J13" s="2">
        <f t="shared" si="3"/>
        <v>0.15756447816399288</v>
      </c>
      <c r="K13" s="2">
        <f t="shared" si="4"/>
        <v>0.13039818882537341</v>
      </c>
      <c r="L13" s="6">
        <v>3210000000000000</v>
      </c>
      <c r="M13" s="3">
        <v>5000000000000000</v>
      </c>
    </row>
    <row r="14" spans="1:16" x14ac:dyDescent="0.2">
      <c r="A14" s="1" t="s">
        <v>25</v>
      </c>
      <c r="B14" s="1">
        <v>76</v>
      </c>
      <c r="C14" s="1" t="s">
        <v>26</v>
      </c>
      <c r="D14" s="4">
        <v>-20</v>
      </c>
      <c r="E14" s="5">
        <v>3.0465359999999999E-5</v>
      </c>
      <c r="F14" s="5">
        <v>3.0465359999999999E-5</v>
      </c>
      <c r="G14" s="3">
        <f t="shared" si="0"/>
        <v>1.565919504E-3</v>
      </c>
      <c r="H14" s="2">
        <f t="shared" si="1"/>
        <v>3.3940909090909091E-3</v>
      </c>
      <c r="I14" s="2">
        <f t="shared" si="2"/>
        <v>2.8089028213166144E-3</v>
      </c>
      <c r="J14" s="2">
        <f t="shared" si="3"/>
        <v>0.17445627272727274</v>
      </c>
      <c r="K14" s="2">
        <f t="shared" si="4"/>
        <v>0.14437760501567398</v>
      </c>
      <c r="L14" s="6">
        <v>3010000000000000</v>
      </c>
      <c r="M14" s="3">
        <v>5000000000000000</v>
      </c>
    </row>
    <row r="15" spans="1:16" x14ac:dyDescent="0.2">
      <c r="A15" s="1" t="s">
        <v>27</v>
      </c>
      <c r="B15" s="1">
        <v>23</v>
      </c>
      <c r="C15" s="1" t="s">
        <v>28</v>
      </c>
      <c r="D15" s="4">
        <v>-20</v>
      </c>
      <c r="E15" s="5">
        <v>1.130203E-5</v>
      </c>
      <c r="F15" s="5">
        <v>1.130203E-5</v>
      </c>
      <c r="G15" s="3">
        <f t="shared" si="0"/>
        <v>5.8092434199999996E-4</v>
      </c>
      <c r="H15" s="2">
        <f t="shared" si="1"/>
        <v>1.2591388146167559E-3</v>
      </c>
      <c r="I15" s="2">
        <f t="shared" si="2"/>
        <v>1.0420459155449013E-3</v>
      </c>
      <c r="J15" s="2">
        <f t="shared" si="3"/>
        <v>6.4719735071301243E-2</v>
      </c>
      <c r="K15" s="2">
        <f t="shared" si="4"/>
        <v>5.3561160059007927E-2</v>
      </c>
      <c r="L15" s="6">
        <v>1130000000000000</v>
      </c>
      <c r="M15" s="3">
        <v>1500000000000000</v>
      </c>
    </row>
    <row r="16" spans="1:16" x14ac:dyDescent="0.2">
      <c r="A16" s="1" t="s">
        <v>29</v>
      </c>
      <c r="B16" s="1">
        <v>15</v>
      </c>
      <c r="C16" s="1" t="s">
        <v>30</v>
      </c>
      <c r="D16" s="4">
        <v>-20</v>
      </c>
      <c r="E16" s="5">
        <v>5.0540890000000004E-6</v>
      </c>
      <c r="F16" s="5">
        <v>5.0540890000000004E-6</v>
      </c>
      <c r="G16" s="3">
        <f t="shared" si="0"/>
        <v>2.5978017460000002E-4</v>
      </c>
      <c r="H16" s="2">
        <f t="shared" si="1"/>
        <v>5.6306695632798586E-4</v>
      </c>
      <c r="I16" s="2">
        <f t="shared" si="2"/>
        <v>4.6598644661626409E-4</v>
      </c>
      <c r="J16" s="2">
        <f t="shared" si="3"/>
        <v>2.8941641555258472E-2</v>
      </c>
      <c r="K16" s="2">
        <f t="shared" si="4"/>
        <v>2.3951703356075976E-2</v>
      </c>
      <c r="L16" s="6">
        <v>1110000000000000</v>
      </c>
      <c r="M16" s="3">
        <v>1000000000000000</v>
      </c>
    </row>
    <row r="17" spans="1:13" x14ac:dyDescent="0.2">
      <c r="A17" s="1" t="s">
        <v>31</v>
      </c>
      <c r="B17" s="1">
        <v>15</v>
      </c>
      <c r="C17" s="1" t="s">
        <v>30</v>
      </c>
      <c r="D17" s="4">
        <v>-20</v>
      </c>
      <c r="E17" s="5">
        <v>8.4032719999999997E-6</v>
      </c>
      <c r="F17" s="5">
        <v>8.4032719999999997E-6</v>
      </c>
      <c r="G17" s="3">
        <f t="shared" si="0"/>
        <v>4.3192818079999996E-4</v>
      </c>
      <c r="H17" s="2">
        <f t="shared" si="1"/>
        <v>9.3619340463458114E-4</v>
      </c>
      <c r="I17" s="2">
        <f t="shared" si="2"/>
        <v>7.7478074866310165E-4</v>
      </c>
      <c r="J17" s="2">
        <f t="shared" si="3"/>
        <v>4.8120340998217465E-2</v>
      </c>
      <c r="K17" s="2">
        <f t="shared" si="4"/>
        <v>3.9823730481283418E-2</v>
      </c>
      <c r="L17" s="6">
        <v>31700000000000</v>
      </c>
      <c r="M17" s="3">
        <v>1000000000000000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 Using DepV Current </vt:lpstr>
      <vt:lpstr>Alpha Using I(600V) Current</vt:lpstr>
      <vt:lpstr>Alpha Using I(800V) 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2021-10-13T20:23:48Z</dcterms:created>
  <dcterms:modified xsi:type="dcterms:W3CDTF">2021-11-09T19:47:25Z</dcterms:modified>
</cp:coreProperties>
</file>