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9" documentId="8_{4963D4FC-546D-4E4C-B563-2F7AB728A1CC}" xr6:coauthVersionLast="47" xr6:coauthVersionMax="47" xr10:uidLastSave="{31EDEDE6-BF81-4F5B-AB72-3D674FC7C5B7}"/>
  <bookViews>
    <workbookView xWindow="-15855" yWindow="5715" windowWidth="15960" windowHeight="12345" xr2:uid="{CCE04FBE-D7C8-412B-A461-3CC83B4F741E}"/>
  </bookViews>
  <sheets>
    <sheet name="NiS2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4" i="1" s="1"/>
  <c r="B43" i="1"/>
  <c r="D43" i="1" s="1"/>
  <c r="B42" i="1"/>
  <c r="D42" i="1" s="1"/>
  <c r="B41" i="1"/>
  <c r="C41" i="1" s="1"/>
  <c r="B40" i="1"/>
  <c r="D40" i="1" s="1"/>
  <c r="B39" i="1"/>
  <c r="C39" i="1" s="1"/>
  <c r="D34" i="1"/>
  <c r="C34" i="1"/>
  <c r="B34" i="1"/>
  <c r="B33" i="1"/>
  <c r="D33" i="1" s="1"/>
  <c r="B32" i="1"/>
  <c r="D32" i="1" s="1"/>
  <c r="B31" i="1"/>
  <c r="C31" i="1" s="1"/>
  <c r="B30" i="1"/>
  <c r="D30" i="1" s="1"/>
  <c r="D25" i="1"/>
  <c r="C25" i="1"/>
  <c r="B25" i="1"/>
  <c r="D24" i="1"/>
  <c r="C24" i="1"/>
  <c r="D22" i="1"/>
  <c r="D26" i="1" s="1"/>
  <c r="C22" i="1"/>
  <c r="C26" i="1" s="1"/>
  <c r="B22" i="1"/>
  <c r="B26" i="1" s="1"/>
  <c r="D21" i="1"/>
  <c r="C21" i="1"/>
  <c r="B21" i="1"/>
  <c r="D20" i="1"/>
  <c r="C20" i="1"/>
  <c r="B20" i="1"/>
  <c r="B24" i="1" s="1"/>
  <c r="D36" i="1" l="1"/>
  <c r="D41" i="1"/>
  <c r="C30" i="1"/>
  <c r="C42" i="1"/>
  <c r="D31" i="1"/>
  <c r="F35" i="1" s="1"/>
  <c r="C40" i="1"/>
  <c r="C43" i="1"/>
  <c r="D39" i="1"/>
  <c r="C32" i="1"/>
  <c r="C33" i="1"/>
  <c r="F44" i="1" l="1"/>
  <c r="D44" i="1"/>
  <c r="D35" i="1"/>
</calcChain>
</file>

<file path=xl/sharedStrings.xml><?xml version="1.0" encoding="utf-8"?>
<sst xmlns="http://schemas.openxmlformats.org/spreadsheetml/2006/main" count="87" uniqueCount="32">
  <si>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</si>
  <si>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</si>
  <si>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</si>
  <si>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</si>
  <si>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</si>
  <si>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</si>
  <si>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</si>
  <si>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</si>
  <si>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</si>
  <si>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NiS2_S</t>
  </si>
  <si>
    <t>Vacuum</t>
  </si>
  <si>
    <t>PC</t>
  </si>
  <si>
    <t>Glyme</t>
  </si>
  <si>
    <t>Na2S4</t>
  </si>
  <si>
    <t>Na2S6</t>
  </si>
  <si>
    <t>Na2S8</t>
  </si>
  <si>
    <t>Na2S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</si>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</sst>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3B84-4646-4D8F-A503-085981687361}">
  <dimension ref="A1:H44"/>
  <sheetViews>
    <sheetView tabSelected="1" topLeftCell="A10" workbookViewId="0">
      <selection activeCell="E24" sqref="E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12</v>
      </c>
      <c r="D2">
        <v>0.19677519211472799</v>
      </c>
      <c r="E2">
        <v>-7019.9906168207899</v>
      </c>
      <c r="F2">
        <v>-7019.7938416286797</v>
      </c>
      <c r="G2" t="b">
        <v>0</v>
      </c>
      <c r="H2" t="b">
        <v>0</v>
      </c>
    </row>
    <row r="3" spans="1:8" x14ac:dyDescent="0.25">
      <c r="A3" t="s">
        <v>13</v>
      </c>
      <c r="B3" t="s">
        <v>9</v>
      </c>
      <c r="C3" t="s">
        <v>12</v>
      </c>
      <c r="D3">
        <v>0.190939223963141</v>
      </c>
      <c r="E3">
        <v>-7040.5855075775298</v>
      </c>
      <c r="F3">
        <v>-7040.3945683535603</v>
      </c>
      <c r="G3" t="b">
        <v>0</v>
      </c>
      <c r="H3" t="b">
        <v>0</v>
      </c>
    </row>
    <row r="4" spans="1:8" x14ac:dyDescent="0.25">
      <c r="A4" t="s">
        <v>14</v>
      </c>
      <c r="B4" t="s">
        <v>9</v>
      </c>
      <c r="C4" t="s">
        <v>12</v>
      </c>
      <c r="D4">
        <v>0.14961069888249701</v>
      </c>
      <c r="E4">
        <v>-7061.1121878066097</v>
      </c>
      <c r="F4">
        <v>-7060.9625771077299</v>
      </c>
      <c r="G4" t="b">
        <v>0</v>
      </c>
      <c r="H4" t="b">
        <v>0</v>
      </c>
    </row>
    <row r="5" spans="1:8" x14ac:dyDescent="0.25">
      <c r="A5" t="s">
        <v>15</v>
      </c>
      <c r="B5" t="s">
        <v>9</v>
      </c>
      <c r="C5" t="s">
        <v>12</v>
      </c>
      <c r="D5">
        <v>0.31326947805973698</v>
      </c>
      <c r="E5">
        <v>-7081.8406482135797</v>
      </c>
      <c r="F5">
        <v>-7081.52737873552</v>
      </c>
      <c r="G5" t="b">
        <v>0</v>
      </c>
      <c r="H5" t="b">
        <v>0</v>
      </c>
    </row>
    <row r="6" spans="1:8" x14ac:dyDescent="0.25">
      <c r="A6" t="s">
        <v>16</v>
      </c>
      <c r="B6" t="s">
        <v>9</v>
      </c>
      <c r="C6" t="s">
        <v>12</v>
      </c>
      <c r="D6">
        <v>0.204974942196713</v>
      </c>
      <c r="E6">
        <v>-7009.6849261273101</v>
      </c>
      <c r="F6">
        <v>-7009.4799511851197</v>
      </c>
      <c r="G6" t="b">
        <v>0</v>
      </c>
      <c r="H6" t="b">
        <v>0</v>
      </c>
    </row>
    <row r="7" spans="1:8" x14ac:dyDescent="0.25">
      <c r="A7" t="s">
        <v>8</v>
      </c>
      <c r="B7" t="s">
        <v>9</v>
      </c>
      <c r="C7" t="s">
        <v>11</v>
      </c>
      <c r="D7">
        <v>0.128983555839113</v>
      </c>
      <c r="E7">
        <v>-7020.3596170545397</v>
      </c>
      <c r="F7">
        <v>-7020.2306334986997</v>
      </c>
      <c r="G7" t="b">
        <v>0</v>
      </c>
      <c r="H7" t="b">
        <v>0</v>
      </c>
    </row>
    <row r="8" spans="1:8" x14ac:dyDescent="0.25">
      <c r="A8" t="s">
        <v>13</v>
      </c>
      <c r="B8" t="s">
        <v>9</v>
      </c>
      <c r="C8" t="s">
        <v>11</v>
      </c>
      <c r="D8">
        <v>0.13554859137820999</v>
      </c>
      <c r="E8">
        <v>-7040.9567877272602</v>
      </c>
      <c r="F8">
        <v>-7040.8212391358802</v>
      </c>
      <c r="G8" t="b">
        <v>0</v>
      </c>
      <c r="H8" t="b">
        <v>0</v>
      </c>
    </row>
    <row r="9" spans="1:8" x14ac:dyDescent="0.25">
      <c r="A9" t="s">
        <v>14</v>
      </c>
      <c r="B9" t="s">
        <v>9</v>
      </c>
      <c r="C9" t="s">
        <v>11</v>
      </c>
      <c r="D9">
        <v>0.109462954002083</v>
      </c>
      <c r="E9">
        <v>-7061.4800826844803</v>
      </c>
      <c r="F9">
        <v>-7061.37061973048</v>
      </c>
      <c r="G9" t="b">
        <v>0</v>
      </c>
      <c r="H9" t="b">
        <v>0</v>
      </c>
    </row>
    <row r="10" spans="1:8" x14ac:dyDescent="0.25">
      <c r="A10" t="s">
        <v>15</v>
      </c>
      <c r="B10" t="s">
        <v>9</v>
      </c>
      <c r="C10" t="s">
        <v>11</v>
      </c>
      <c r="D10">
        <v>0.24621003869378899</v>
      </c>
      <c r="E10">
        <v>-7082.1923086348697</v>
      </c>
      <c r="F10">
        <v>-7081.9460985961796</v>
      </c>
      <c r="G10" t="b">
        <v>0</v>
      </c>
      <c r="H10" t="b">
        <v>0</v>
      </c>
    </row>
    <row r="11" spans="1:8" x14ac:dyDescent="0.25">
      <c r="A11" t="s">
        <v>16</v>
      </c>
      <c r="B11" t="s">
        <v>9</v>
      </c>
      <c r="C11" t="s">
        <v>11</v>
      </c>
      <c r="D11">
        <v>0.13484854263697299</v>
      </c>
      <c r="E11">
        <v>-7010.0668030919096</v>
      </c>
      <c r="F11">
        <v>-7009.9319545492699</v>
      </c>
      <c r="G11" t="b">
        <v>0</v>
      </c>
      <c r="H11" t="b">
        <v>0</v>
      </c>
    </row>
    <row r="12" spans="1:8" x14ac:dyDescent="0.25">
      <c r="A12" t="s">
        <v>8</v>
      </c>
      <c r="B12" t="s">
        <v>9</v>
      </c>
      <c r="C12" t="s">
        <v>10</v>
      </c>
      <c r="D12">
        <v>0.22501579860545401</v>
      </c>
      <c r="E12">
        <v>-7019.9154830523503</v>
      </c>
      <c r="F12">
        <v>-7019.6904672537403</v>
      </c>
      <c r="G12" t="b">
        <v>0</v>
      </c>
      <c r="H12" t="b">
        <v>0</v>
      </c>
    </row>
    <row r="13" spans="1:8" x14ac:dyDescent="0.25">
      <c r="A13" t="s">
        <v>13</v>
      </c>
      <c r="B13" t="s">
        <v>9</v>
      </c>
      <c r="C13" t="s">
        <v>10</v>
      </c>
      <c r="D13">
        <v>0.20713307016922</v>
      </c>
      <c r="E13">
        <v>-7040.5064580096896</v>
      </c>
      <c r="F13">
        <v>-7040.2993249395204</v>
      </c>
      <c r="G13" t="b">
        <v>0</v>
      </c>
      <c r="H13" t="b">
        <v>0</v>
      </c>
    </row>
    <row r="14" spans="1:8" x14ac:dyDescent="0.25">
      <c r="A14" t="s">
        <v>14</v>
      </c>
      <c r="B14" t="s">
        <v>9</v>
      </c>
      <c r="C14" t="s">
        <v>10</v>
      </c>
      <c r="D14">
        <v>0.26318058384458698</v>
      </c>
      <c r="E14">
        <v>-7061.1305698414399</v>
      </c>
      <c r="F14">
        <v>-7060.8673892575898</v>
      </c>
      <c r="G14" t="b">
        <v>0</v>
      </c>
      <c r="H14" t="b">
        <v>0</v>
      </c>
    </row>
    <row r="15" spans="1:8" x14ac:dyDescent="0.25">
      <c r="A15" t="s">
        <v>15</v>
      </c>
      <c r="B15" t="s">
        <v>9</v>
      </c>
      <c r="C15" t="s">
        <v>10</v>
      </c>
      <c r="D15">
        <v>0.35309008630338201</v>
      </c>
      <c r="E15">
        <v>-7081.7779603463396</v>
      </c>
      <c r="F15">
        <v>-7081.4248702600398</v>
      </c>
      <c r="G15" t="b">
        <v>0</v>
      </c>
      <c r="H15" t="b">
        <v>0</v>
      </c>
    </row>
    <row r="16" spans="1:8" x14ac:dyDescent="0.25">
      <c r="A16" t="s">
        <v>16</v>
      </c>
      <c r="B16" t="s">
        <v>9</v>
      </c>
      <c r="C16" t="s">
        <v>10</v>
      </c>
      <c r="D16">
        <v>0.22802199083253</v>
      </c>
      <c r="E16">
        <v>-7009.6118061279903</v>
      </c>
      <c r="F16">
        <v>-7009.3837841371596</v>
      </c>
      <c r="G16" t="b">
        <v>0</v>
      </c>
      <c r="H16" t="b">
        <v>0</v>
      </c>
    </row>
    <row r="18" spans="1:5" x14ac:dyDescent="0.25">
      <c r="A18" t="s">
        <v>17</v>
      </c>
    </row>
    <row r="19" spans="1:5" x14ac:dyDescent="0.25">
      <c r="B19" t="s">
        <v>18</v>
      </c>
      <c r="C19" t="s">
        <v>19</v>
      </c>
      <c r="D19" t="s">
        <v>20</v>
      </c>
      <c r="E19" t="s">
        <v>31</v>
      </c>
    </row>
    <row r="20" spans="1:5" x14ac:dyDescent="0.25">
      <c r="A20" t="s">
        <v>21</v>
      </c>
      <c r="B20">
        <f>MIN(D12:D16)</f>
        <v>0.20713307016922</v>
      </c>
      <c r="C20">
        <f>MAX(D12:D16)</f>
        <v>0.35309008630338201</v>
      </c>
      <c r="D20">
        <f>AVERAGE(D12:D16)</f>
        <v>0.25528830595103458</v>
      </c>
      <c r="E20">
        <f>_xlfn.STDEV.P(D12:D16)</f>
        <v>5.2165658559573239E-2</v>
      </c>
    </row>
    <row r="21" spans="1:5" x14ac:dyDescent="0.25">
      <c r="A21" t="s">
        <v>22</v>
      </c>
      <c r="B21">
        <f>MIN(D2:D6)</f>
        <v>0.14961069888249701</v>
      </c>
      <c r="C21">
        <f>MAX(D2:D6)</f>
        <v>0.31326947805973698</v>
      </c>
      <c r="D21">
        <f>AVERAGE(D2:D6)</f>
        <v>0.21111390704336319</v>
      </c>
    </row>
    <row r="22" spans="1:5" x14ac:dyDescent="0.25">
      <c r="A22" t="s">
        <v>23</v>
      </c>
      <c r="B22">
        <f>MIN(D7:D11)</f>
        <v>0.109462954002083</v>
      </c>
      <c r="C22">
        <f>MAX(D7:D11)</f>
        <v>0.24621003869378899</v>
      </c>
      <c r="D22">
        <f>AVERAGE(D7:D11)</f>
        <v>0.15101073651003358</v>
      </c>
    </row>
    <row r="23" spans="1:5" x14ac:dyDescent="0.25">
      <c r="A23" t="s">
        <v>24</v>
      </c>
    </row>
    <row r="24" spans="1:5" x14ac:dyDescent="0.25">
      <c r="A24" t="s">
        <v>21</v>
      </c>
      <c r="B24">
        <f>B20*2625.5</f>
        <v>543.82787572928714</v>
      </c>
      <c r="C24">
        <f t="shared" ref="C24:E24" si="0">C20*2625.5</f>
        <v>927.03802158952942</v>
      </c>
      <c r="D24">
        <f t="shared" si="0"/>
        <v>670.2594472744413</v>
      </c>
      <c r="E24">
        <f t="shared" si="0"/>
        <v>136.96093654815954</v>
      </c>
    </row>
    <row r="25" spans="1:5" x14ac:dyDescent="0.25">
      <c r="A25" t="s">
        <v>22</v>
      </c>
      <c r="B25">
        <f t="shared" ref="B25:D26" si="1">B21*2625.5</f>
        <v>392.80288991599588</v>
      </c>
      <c r="C25">
        <f t="shared" si="1"/>
        <v>822.48901464583946</v>
      </c>
      <c r="D25">
        <f t="shared" si="1"/>
        <v>554.27956294235003</v>
      </c>
    </row>
    <row r="26" spans="1:5" x14ac:dyDescent="0.25">
      <c r="A26" t="s">
        <v>23</v>
      </c>
      <c r="B26">
        <f t="shared" si="1"/>
        <v>287.39498573246891</v>
      </c>
      <c r="C26">
        <f t="shared" si="1"/>
        <v>646.42445659054295</v>
      </c>
      <c r="D26">
        <f t="shared" si="1"/>
        <v>396.47868870709317</v>
      </c>
    </row>
    <row r="28" spans="1:5" x14ac:dyDescent="0.25">
      <c r="A28" t="s">
        <v>25</v>
      </c>
    </row>
    <row r="29" spans="1:5" x14ac:dyDescent="0.25">
      <c r="B29" t="s">
        <v>26</v>
      </c>
      <c r="C29" t="s">
        <v>27</v>
      </c>
      <c r="D29" t="s">
        <v>28</v>
      </c>
    </row>
    <row r="30" spans="1:5" x14ac:dyDescent="0.25">
      <c r="A30" t="s">
        <v>8</v>
      </c>
      <c r="B30">
        <f>D2-D12</f>
        <v>-2.8240606490726017E-2</v>
      </c>
      <c r="C30">
        <f>B30*2625.5</f>
        <v>-74.145712341401151</v>
      </c>
      <c r="D30">
        <f>B30/D12*100</f>
        <v>-12.550499416373651</v>
      </c>
    </row>
    <row r="31" spans="1:5" x14ac:dyDescent="0.25">
      <c r="A31" t="s">
        <v>13</v>
      </c>
      <c r="B31">
        <f t="shared" ref="B31:B34" si="2">D3-D13</f>
        <v>-1.6193846206078999E-2</v>
      </c>
      <c r="C31">
        <f t="shared" ref="C31:C34" si="3">B31*2625.5</f>
        <v>-42.516943214060412</v>
      </c>
      <c r="D31">
        <f t="shared" ref="D31:D34" si="4">B31/D13*100</f>
        <v>-7.8180882429103331</v>
      </c>
    </row>
    <row r="32" spans="1:5" x14ac:dyDescent="0.25">
      <c r="A32" t="s">
        <v>14</v>
      </c>
      <c r="B32">
        <f t="shared" si="2"/>
        <v>-0.11356988496208997</v>
      </c>
      <c r="C32">
        <f t="shared" si="3"/>
        <v>-298.17773296796724</v>
      </c>
      <c r="D32">
        <f t="shared" si="4"/>
        <v>-43.152835708106451</v>
      </c>
    </row>
    <row r="33" spans="1:6" x14ac:dyDescent="0.25">
      <c r="A33" t="s">
        <v>15</v>
      </c>
      <c r="B33">
        <f t="shared" si="2"/>
        <v>-3.9820608243645028E-2</v>
      </c>
      <c r="C33">
        <f t="shared" si="3"/>
        <v>-104.54900694369002</v>
      </c>
      <c r="D33">
        <f t="shared" si="4"/>
        <v>-11.277747461148023</v>
      </c>
    </row>
    <row r="34" spans="1:6" x14ac:dyDescent="0.25">
      <c r="A34" t="s">
        <v>16</v>
      </c>
      <c r="B34">
        <f t="shared" si="2"/>
        <v>-2.3047048635816997E-2</v>
      </c>
      <c r="C34">
        <f t="shared" si="3"/>
        <v>-60.510026193337524</v>
      </c>
      <c r="D34">
        <f t="shared" si="4"/>
        <v>-10.107379797742325</v>
      </c>
    </row>
    <row r="35" spans="1:6" x14ac:dyDescent="0.25">
      <c r="C35" t="s">
        <v>29</v>
      </c>
      <c r="D35">
        <f>AVERAGE(D30:D34)</f>
        <v>-16.981310125256154</v>
      </c>
      <c r="E35" t="s">
        <v>31</v>
      </c>
      <c r="F35">
        <f>_xlfn.STDEV.P(D30:D34)</f>
        <v>13.178216991291043</v>
      </c>
    </row>
    <row r="36" spans="1:6" x14ac:dyDescent="0.25">
      <c r="D36">
        <f>AVERAGE(D30,D31,D33,D34)</f>
        <v>-10.438428729543583</v>
      </c>
    </row>
    <row r="37" spans="1:6" x14ac:dyDescent="0.25">
      <c r="A37" t="s">
        <v>30</v>
      </c>
    </row>
    <row r="38" spans="1:6" x14ac:dyDescent="0.25">
      <c r="B38" t="s">
        <v>26</v>
      </c>
      <c r="C38" t="s">
        <v>27</v>
      </c>
      <c r="D38" t="s">
        <v>28</v>
      </c>
    </row>
    <row r="39" spans="1:6" x14ac:dyDescent="0.25">
      <c r="A39" t="s">
        <v>8</v>
      </c>
      <c r="B39">
        <f>D7-D12</f>
        <v>-9.6032242766341008E-2</v>
      </c>
      <c r="C39">
        <f>B39*2625.5</f>
        <v>-252.13265338302833</v>
      </c>
      <c r="D39">
        <f>B39/D12*100</f>
        <v>-42.678000105550517</v>
      </c>
    </row>
    <row r="40" spans="1:6" x14ac:dyDescent="0.25">
      <c r="A40" t="s">
        <v>13</v>
      </c>
      <c r="B40">
        <f t="shared" ref="B40:B43" si="5">D8-D13</f>
        <v>-7.1584478791010014E-2</v>
      </c>
      <c r="C40">
        <f t="shared" ref="C40:C43" si="6">B40*2625.5</f>
        <v>-187.94504906579678</v>
      </c>
      <c r="D40">
        <f t="shared" ref="D40:D43" si="7">B40/D13*100</f>
        <v>-34.559657099915611</v>
      </c>
    </row>
    <row r="41" spans="1:6" x14ac:dyDescent="0.25">
      <c r="A41" t="s">
        <v>14</v>
      </c>
      <c r="B41">
        <f t="shared" si="5"/>
        <v>-0.15371762984250398</v>
      </c>
      <c r="C41">
        <f t="shared" si="6"/>
        <v>-403.58563715149421</v>
      </c>
      <c r="D41">
        <f t="shared" si="7"/>
        <v>-58.407663512623365</v>
      </c>
    </row>
    <row r="42" spans="1:6" x14ac:dyDescent="0.25">
      <c r="A42" t="s">
        <v>15</v>
      </c>
      <c r="B42">
        <f t="shared" si="5"/>
        <v>-0.10688004760959302</v>
      </c>
      <c r="C42">
        <f t="shared" si="6"/>
        <v>-280.61356499898648</v>
      </c>
      <c r="D42">
        <f t="shared" si="7"/>
        <v>-30.269908942659907</v>
      </c>
    </row>
    <row r="43" spans="1:6" x14ac:dyDescent="0.25">
      <c r="A43" t="s">
        <v>16</v>
      </c>
      <c r="B43">
        <f t="shared" si="5"/>
        <v>-9.3173448195557007E-2</v>
      </c>
      <c r="C43">
        <f t="shared" si="6"/>
        <v>-244.62688823743491</v>
      </c>
      <c r="D43">
        <f t="shared" si="7"/>
        <v>-40.861606310589558</v>
      </c>
    </row>
    <row r="44" spans="1:6" x14ac:dyDescent="0.25">
      <c r="C44" t="s">
        <v>29</v>
      </c>
      <c r="D44">
        <f>AVERAGE(D39:D43)</f>
        <v>-41.355367194267792</v>
      </c>
      <c r="E44" t="s">
        <v>31</v>
      </c>
      <c r="F44">
        <f>_xlfn.STDEV.P(D39:D43)</f>
        <v>9.610858730538963</v>
      </c>
    </row>
  </sheetData>
  <sortState xmlns:xlrd2="http://schemas.microsoft.com/office/spreadsheetml/2017/richdata2" ref="A2:H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NiS2_S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Kim</cp:lastModifiedBy>
  <dcterms:created xsi:type="dcterms:W3CDTF">2025-01-17T01:41:42Z</dcterms:created>
  <dcterms:modified xsi:type="dcterms:W3CDTF">2025-01-26T07:34:58Z</dcterms:modified>
</cp:coreProperties>
</file>