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amers Found" sheetId="1" r:id="rId4"/>
    <sheet state="visible" name="Aptamer Info" sheetId="2" r:id="rId5"/>
    <sheet state="visible" name="MEME Analysis" sheetId="3" r:id="rId6"/>
  </sheets>
  <definedNames/>
  <calcPr/>
</workbook>
</file>

<file path=xl/sharedStrings.xml><?xml version="1.0" encoding="utf-8"?>
<sst xmlns="http://schemas.openxmlformats.org/spreadsheetml/2006/main" count="488" uniqueCount="232">
  <si>
    <t xml:space="preserve">Type of Target </t>
  </si>
  <si>
    <t>Number of Aptamers</t>
  </si>
  <si>
    <t>Checklist</t>
  </si>
  <si>
    <t>Link to aptamer paper</t>
  </si>
  <si>
    <t>Toxin</t>
  </si>
  <si>
    <t>Steroid</t>
  </si>
  <si>
    <t>Drug</t>
  </si>
  <si>
    <t>This is whole cell selex so i'm most likely ruling it out. Cell-selex means that the entire cell is used as a target but we don't actually know where the aptamer is binding or to what on the cell.</t>
  </si>
  <si>
    <t>Amino Group</t>
  </si>
  <si>
    <t>This one is using whole bacterium as target so most likely we discard too since we don't know exactly what molcule it is binding to on bacteria</t>
  </si>
  <si>
    <t>Various</t>
  </si>
  <si>
    <t>https://www.ncbi.nlm.nih.gov/pmc/articles/PMC6893951/</t>
  </si>
  <si>
    <t>https://pubs.acs.org/doi/pdf/10.1021/acschembio.7b00634</t>
  </si>
  <si>
    <t>Other</t>
  </si>
  <si>
    <t>Subtype</t>
  </si>
  <si>
    <t xml:space="preserve">Sequence </t>
  </si>
  <si>
    <t xml:space="preserve">length </t>
  </si>
  <si>
    <t xml:space="preserve">Occurance </t>
  </si>
  <si>
    <t>Target</t>
  </si>
  <si>
    <t>kd (nM)</t>
  </si>
  <si>
    <t>molecular weight of target</t>
  </si>
  <si>
    <t>Gibbs Free Energy kcal/mol</t>
  </si>
  <si>
    <t xml:space="preserve">Molecular Formula </t>
  </si>
  <si>
    <t>Heavy Atom Count</t>
  </si>
  <si>
    <t>Paper</t>
  </si>
  <si>
    <t>mFold</t>
  </si>
  <si>
    <t>NuPack</t>
  </si>
  <si>
    <t>Marine</t>
  </si>
  <si>
    <t>CTTTTTACAAAATTCTCTTTTTACCTATATTATGAACAGA</t>
  </si>
  <si>
    <t>saxitoxin</t>
  </si>
  <si>
    <t>299.29 g/mol</t>
  </si>
  <si>
    <t>C10H17N7O4</t>
  </si>
  <si>
    <t>https://bit.ly/3T9zbs6</t>
  </si>
  <si>
    <t>TCAAATTTTCGTCTACTCAATCTTTCTGTCTTATC</t>
  </si>
  <si>
    <t>tetrodotoxin</t>
  </si>
  <si>
    <t>319.27 g/mol</t>
  </si>
  <si>
    <t>C11H17N3O8</t>
  </si>
  <si>
    <t>GGTCACCAACAACAGGGAGCGCTACGCGAAGGGTCAATGTGACGTCATGCGGATGTGTGG</t>
  </si>
  <si>
    <t>okadaic acid</t>
  </si>
  <si>
    <t>805.0 g/mol</t>
  </si>
  <si>
    <t>C44H68O13</t>
  </si>
  <si>
    <t>ACCGACCGTGCTGGACTCAGGAGGTGGTGGGGACTTTGCTTGTACTGGGCGCCCGGTTGAAACTATGAGCGAGCCTGGCG</t>
  </si>
  <si>
    <t>palytoxin</t>
  </si>
  <si>
    <t>2680.1 g/mol</t>
  </si>
  <si>
    <t>C129H223N3O54</t>
  </si>
  <si>
    <t>GGCCACCAAACCACACCGTCGCAACCGCGAGAACCGAAGTAGTGATCATGTCCCTGCGTG</t>
  </si>
  <si>
    <t>brevetoxin</t>
  </si>
  <si>
    <t>853.0 g/mol</t>
  </si>
  <si>
    <t>C48H68O13</t>
  </si>
  <si>
    <t>GGCATCAGGCAACAACCGATGGTCCGGCCACCCTAACAACCAGCCCACCCACCACCCCGCCG</t>
  </si>
  <si>
    <t>cylindrospermopsin</t>
  </si>
  <si>
    <t>N/A</t>
  </si>
  <si>
    <t>N/A?</t>
  </si>
  <si>
    <t>fungi</t>
  </si>
  <si>
    <t>TATTCGTCAAGTCCTCTGCCACATTACGCTCTTAACGCTG</t>
  </si>
  <si>
    <t>T-2</t>
  </si>
  <si>
    <t>466 g/mol</t>
  </si>
  <si>
    <t>C24H34O9</t>
  </si>
  <si>
    <t>https://bit.ly/3fZyG5L</t>
  </si>
  <si>
    <t>TAGCACACAACCCTTTGATTGGGATATCTCATCCCTCG</t>
  </si>
  <si>
    <t>62.4 (+ or - 12.1)</t>
  </si>
  <si>
    <t>GTCTTAGATTAGATTAAAAAACTTATATTGCTAAAACCCG</t>
  </si>
  <si>
    <t>ACCACAGCCAGTAAGTCCCGTAGGCCCTGGTTGGGCTGTT</t>
  </si>
  <si>
    <t>37.2 (+ or - 8.4)</t>
  </si>
  <si>
    <t>ATGTCATATTACACTACTCATTCGTGCTTTCTTCGTTTT</t>
  </si>
  <si>
    <t>GTAGCTTAAAATTTATGGAGGTATGTTTCACTTTTCATTT</t>
  </si>
  <si>
    <t>GTATATCAAGCATCGCGTGTTTACACATGCGAGAGGTGAA</t>
  </si>
  <si>
    <t>20.8 (+ or - 3.1)</t>
  </si>
  <si>
    <t>GTCCATTATTCTGGTAGCGTTGAACAACATTCAACACGCC</t>
  </si>
  <si>
    <t>17β-estradiol</t>
  </si>
  <si>
    <t>272.4 g/mol</t>
  </si>
  <si>
    <t>−10.76</t>
  </si>
  <si>
    <t>C18H24O2</t>
  </si>
  <si>
    <t>https://bit.ly/3rNrooh</t>
  </si>
  <si>
    <t>https://bit.ly/3yIBSJu</t>
  </si>
  <si>
    <t>https://bit.ly/3VpkeUZ</t>
  </si>
  <si>
    <t>GTCGAATCAGCACCTCTGCATAGGTTACGTTTATACTGCG</t>
  </si>
  <si>
    <t>−9.95</t>
  </si>
  <si>
    <t>https://bit.ly/3TsxJBr</t>
  </si>
  <si>
    <t>https://bit.ly/3g2SUvf</t>
  </si>
  <si>
    <t>AGCGTCCTCTGCATAGTGATTTACGCTATGTGTACAGTGC</t>
  </si>
  <si>
    <t>−9.5</t>
  </si>
  <si>
    <t>https://bit.ly/3TpCviS</t>
  </si>
  <si>
    <t>https://bit.ly/3VpkhQF</t>
  </si>
  <si>
    <t>CATGACTCTGCATAGGTCTAATGAAACTAGTTCTTATTTA</t>
  </si>
  <si>
    <t>−10.9</t>
  </si>
  <si>
    <t>https://bit.ly/3gd310V</t>
  </si>
  <si>
    <t>https://bit.ly/3eEIMIN</t>
  </si>
  <si>
    <t>CAAGTCGTACGACACAGGGTAATCCTGTTTGGTAAAACGA</t>
  </si>
  <si>
    <t>−9.89</t>
  </si>
  <si>
    <t>https://bit.ly/3yHrZfa</t>
  </si>
  <si>
    <t>https://bit.ly/3yEl9qE</t>
  </si>
  <si>
    <t>TTATGTCGAACTAAATTTGGCCTGACCAAGCCGAATTTGA</t>
  </si>
  <si>
    <t>−10.67</t>
  </si>
  <si>
    <t>https://bit.ly/3yHTULO</t>
  </si>
  <si>
    <t>https://bit.ly/3Tl3z2S</t>
  </si>
  <si>
    <t>ATTACAGGAACGGGGACAAGGGCGAATAGAAATTGTGAAACATAAAGTCACGGGGTATGG</t>
  </si>
  <si>
    <t>11-Deoxycortisol</t>
  </si>
  <si>
    <t>346.5 g/mol</t>
  </si>
  <si>
    <t>C21H30O4</t>
  </si>
  <si>
    <t>https://bit.ly/3VdeVHU</t>
  </si>
  <si>
    <t>https://bit.ly/3Tr1qT9</t>
  </si>
  <si>
    <t>https://bit.ly/3ey7NFD</t>
  </si>
  <si>
    <t>AGGGAGCCAAGACAGCGCAATAATTTCTGCAGTGTGGAGCTTTGTTTAATTTAGTTGTTA</t>
  </si>
  <si>
    <t>https://bit.ly/3TFUsdt</t>
  </si>
  <si>
    <t>https://bit.ly/3MBSOqY</t>
  </si>
  <si>
    <t>ATCAGTCGGACCGGCGGTAGAAGAGGAGTTCTATCACCAAAGGGAAAAGTAGTCAGCCG</t>
  </si>
  <si>
    <t>https://bit.ly/3Vymb1s</t>
  </si>
  <si>
    <t>https://bit.ly/3MxzniG</t>
  </si>
  <si>
    <t>ACACGCACGAGTTCGTACAAAGAGACAAGATCAGCATAAAACCAAGACGGACGCCAACCA</t>
  </si>
  <si>
    <t>https://bit.ly/3rYDI5c</t>
  </si>
  <si>
    <t>https://bit.ly/3Tp7trC</t>
  </si>
  <si>
    <t>GCGAAGCCCTCAACGAACAACACAGATCTAGATCTTTATGGTAAGGTCCGTGCTGCCC</t>
  </si>
  <si>
    <t>https://bit.ly/3EJauyJ</t>
  </si>
  <si>
    <t>https://bit.ly/3CWYVCU</t>
  </si>
  <si>
    <t>TGCGAAGCCCTCAACGAACAACACAGATCTAGATCTTTATGGTAAGGTCCGTGCTGCCC</t>
  </si>
  <si>
    <t>https://bit.ly/3CYxHLZ</t>
  </si>
  <si>
    <t>https://bit.ly/3CYyhcB</t>
  </si>
  <si>
    <t>CCGAGCATACTTAAACCATACTACAGTGTACCACTGGCAAAACCATTGATCCGCGAGCTC</t>
  </si>
  <si>
    <t>https://bit.ly/3CWtsRh</t>
  </si>
  <si>
    <t>https://bit.ly/3S4KVeG</t>
  </si>
  <si>
    <t>CACACGACGAAGGACCTATAACACCGTACAGCAATCGACACTTAGTAGACACCGCGGCCA</t>
  </si>
  <si>
    <t>https://bit.ly/3ToG4WF</t>
  </si>
  <si>
    <t>https://bit.ly/3Myq9ms</t>
  </si>
  <si>
    <t>AGTGAGGAACACATAACCGCGTAACGGGTAGCTTACAAGGGCTATTGGGGGATGCAAAGG</t>
  </si>
  <si>
    <t>https://bit.ly/3EKGGSq</t>
  </si>
  <si>
    <t>https://bit.ly/3MymJ32</t>
  </si>
  <si>
    <t>TTCATGGCAACTGGGTAAGTTACTTTCACAATCCACTTCTAATATGATCGATCAGGCGCGG</t>
  </si>
  <si>
    <t>https://bit.ly/3MvK2e1</t>
  </si>
  <si>
    <t>https://bit.ly/3MAcGud</t>
  </si>
  <si>
    <t>TAACAGACGTCTCCCAAGCCATGAAAATTAGCCCAACTCATAGGACCATAACGCCCTACC</t>
  </si>
  <si>
    <t>https://bit.ly/3VFPC1A</t>
  </si>
  <si>
    <t>https://bit.ly/3EN3eSu</t>
  </si>
  <si>
    <t>antibiotic</t>
  </si>
  <si>
    <t>GGGCAGCGGTGGTGTGGCGGGATCTGGGGTTGTGCGGTGT</t>
  </si>
  <si>
    <t>tetracylin</t>
  </si>
  <si>
    <t>444.4 g/mol</t>
  </si>
  <si>
    <t>C22H24N2O8</t>
  </si>
  <si>
    <t>https://bit.ly/3RNymEo</t>
  </si>
  <si>
    <t>GGAGGAACGGGTTCCAGTGTGGGGTCTATCGGGGCGTGCG</t>
  </si>
  <si>
    <t>CGGGAGGGCGGGGTGTGGTATGTATTGAGCGTGGTCCGTG</t>
  </si>
  <si>
    <t>CCCCCGGCAGGCCACGGCTTGGGTTGGTCCCACTGCGCGT</t>
  </si>
  <si>
    <t>GGGCGGACGCTAGGTGGTGATGCTGTGCTACACGTGTTGT</t>
  </si>
  <si>
    <t>GGGGGCACACATGTAGGTGCTGTCCAGGTGTGGTTGTGGT</t>
  </si>
  <si>
    <t>GGGCGGGGGTGCTGGGGGAATGGAGTGCTGCGTGCTGCGG</t>
  </si>
  <si>
    <t>GGGTCTGAGGAGTGCGCGGTGCCAGTGAGT</t>
  </si>
  <si>
    <t>benzylpenicillin</t>
  </si>
  <si>
    <t>334.4 g/mol</t>
  </si>
  <si>
    <t>C16H18N2O4S</t>
  </si>
  <si>
    <t>https://bit.ly/3rUhXmV</t>
  </si>
  <si>
    <t>CGCAACCTGTTCGGCAGTGGGCCTCCGGGT</t>
  </si>
  <si>
    <t>CCGGAGAAGTCGGGGGTTGCGGATTCGAGT</t>
  </si>
  <si>
    <t>AAAGGCCGCAGCGTGGTCGATCCGTGGGTG</t>
  </si>
  <si>
    <t>ACGTCGCGGCCGGCGGGGGGGTCTGTATCG</t>
  </si>
  <si>
    <t>TGCACCGAAGGTGAGGCAGTGGATCTTGGC</t>
  </si>
  <si>
    <t>AAGGAGCAGCGTGGAGGATATGCTTTCCGACCGTGTTCGTTTGTTATAACGGTGTTCCGTTCCGCGTTAGGGTGTGTCGTCGTGGT</t>
  </si>
  <si>
    <t>0.79 ± 0.38</t>
  </si>
  <si>
    <t>https://bit.ly/3CwSrcu</t>
  </si>
  <si>
    <t>TTGGAGCAGCGTGGAGGATATGCTTTCCGACCGTGTTCGTTTGTTATAACGCTGCTCC</t>
  </si>
  <si>
    <t>0.30 ± 0.24</t>
  </si>
  <si>
    <t>AAGCAGCGTGGAGGATATGCTTTCCGACCGTGTTCGTTTGTTATAACGCTGCT</t>
  </si>
  <si>
    <t>0.87 ± 0.22</t>
  </si>
  <si>
    <t>TAGCAGCGTGGAGCGACCGTGTTCGTTTGTTATAACGCTGCT</t>
  </si>
  <si>
    <t>22 ± 16</t>
  </si>
  <si>
    <t>AAGGAGCAGCGTGGAGGATATCGGTGTTTATGGTGTCTGTCTTCCTCCAGTTTCCTTCTGCGCCTTTAGGGTGTGTCGTCGTGGT</t>
  </si>
  <si>
    <t>8.0 ± 6.7</t>
  </si>
  <si>
    <t>TTAAGGAGCAGCGTGGAGGATATCGGTGTTTATGGTGTCTGTCTTCCTCCAGTTTCCTTCTGCGCCTT</t>
  </si>
  <si>
    <t>4.5 ± 1.6</t>
  </si>
  <si>
    <t>TAAGGAAGCTGGAGGATATCGGTGTTTATGGTGTCTGTCTTCCTCCAGTTTCCTT</t>
  </si>
  <si>
    <t>17 ± 7.0</t>
  </si>
  <si>
    <t>TGCTGGAGGATATCGGTGTTTATGGTGTCTGTCTTCCTCCAGC</t>
  </si>
  <si>
    <t>21 ± 20</t>
  </si>
  <si>
    <t>TAGGGAAGAGAAGGACATATGATAATCATGTTCTGACCGGAGGCTGACCGAAGTGAGGAATTCGTACCTATTGACTAGTACATGACCACTTGA</t>
  </si>
  <si>
    <t>estradiol</t>
  </si>
  <si>
    <t>https://bit.ly/3EJHmYa</t>
  </si>
  <si>
    <t>https://bit.ly/3CA7r9t</t>
  </si>
  <si>
    <t>https://bit.ly/3g3LNCR</t>
  </si>
  <si>
    <t>TAGGGAAGAGAAGGACATATGATCTCGACCGGAGGCTGACCGAAGTGAGGAATTCGTACCTATTGACTAGTACATGACCACTTGA</t>
  </si>
  <si>
    <t>https://bit.ly/3EEQeyl</t>
  </si>
  <si>
    <t>https://bit.ly/3TkuaNy</t>
  </si>
  <si>
    <t>TAGGGAAGAGAAGGACATATGATACATATCCGAAGGGTCCTGACCGGAGGCTGACCGGAGTGGGAATTGACTAGTACATGACCACTTGA</t>
  </si>
  <si>
    <t>https://bit.ly/3CWdQx8</t>
  </si>
  <si>
    <t>https://bit.ly/3S3tc7k</t>
  </si>
  <si>
    <t>TAGGGAAGAGAAGGACATATGATACCTCCGAAGTATCATGCGGAGCATGTCCCGAATTTCATTCGTTCTCGTGACTTGACTAGTACATGACCACTTGA</t>
  </si>
  <si>
    <t>progesterone</t>
  </si>
  <si>
    <t>314.5 g/mol</t>
  </si>
  <si>
    <t>C21H30O2</t>
  </si>
  <si>
    <t>TAGGGAAGAGAAGGACATATGATGTCTGAGGTACTCACTTCTCACGTACGTTTCCCTCCTGAATTGACTAGTACATGACCACTTGA</t>
  </si>
  <si>
    <t>TAGGGAAGAGAAGGACATATGATGTGCCGTGAATACA GGCCCTTCTCCGCTCCGCGTTCCGCTTTGACTAGTACAT GACCACTTGA</t>
  </si>
  <si>
    <t>testosterone</t>
  </si>
  <si>
    <t>288.4 g/mol</t>
  </si>
  <si>
    <t>C19H28O2</t>
  </si>
  <si>
    <t>cgacCCGGATTTTCCGAGTGGAACTAGCTGTGGCGgtcg</t>
  </si>
  <si>
    <t>DOG</t>
  </si>
  <si>
    <t>https://bit.ly/3rUXLkW</t>
  </si>
  <si>
    <t>https://bit.ly/3g9m7ox</t>
  </si>
  <si>
    <t>https://bit.ly/3fYSAxA</t>
  </si>
  <si>
    <t>acGGGATGTCCGGGGTACGGTGGTTGCAGTTCgt</t>
  </si>
  <si>
    <t>TES</t>
  </si>
  <si>
    <t>https://bit.ly/3S4BZ9d</t>
  </si>
  <si>
    <t>https://bit.ly/3T2j9k8</t>
  </si>
  <si>
    <t>gacgacGCCCGCATGTTCCATGGATAGTCTTGACTAgtcgtc</t>
  </si>
  <si>
    <t>CS</t>
  </si>
  <si>
    <t>https://bit.ly/3CAOrHT</t>
  </si>
  <si>
    <t>https://bit.ly/3CYNzy8</t>
  </si>
  <si>
    <t>CGACAGATAGTTGTTCTTAGCGATGTTCAGCGTTGTCG</t>
  </si>
  <si>
    <t>ALD</t>
  </si>
  <si>
    <t>https://bit.ly/3Sc4DFu</t>
  </si>
  <si>
    <t>https://bit.ly/3g7nmEE</t>
  </si>
  <si>
    <t>Aptamer Sequence Type:</t>
  </si>
  <si>
    <t xml:space="preserve">Fasta Format of Sequence: </t>
  </si>
  <si>
    <t>MEME Analysis:</t>
  </si>
  <si>
    <t>Most Common Motif:</t>
  </si>
  <si>
    <t>E-value:</t>
  </si>
  <si>
    <t>Sites:</t>
  </si>
  <si>
    <t>Width:</t>
  </si>
  <si>
    <t>17β-estradiol [Rows 15-20]</t>
  </si>
  <si>
    <t>https://bit.ly/3z0bN8X</t>
  </si>
  <si>
    <t>https://bit.ly/3OifFIE</t>
  </si>
  <si>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FFD966"/>
      </rPr>
      <t>G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FFD966"/>
      </rPr>
      <t xml:space="preserve">G </t>
    </r>
    <r>
      <rPr>
        <rFont val="Arial"/>
        <color theme="1"/>
      </rPr>
      <t xml:space="preserve">       </t>
    </r>
  </si>
  <si>
    <t>11-Deoxycortisol [Rows 21-31]</t>
  </si>
  <si>
    <t>https://bit.ly/3Ee5Pms</t>
  </si>
  <si>
    <r>
      <rPr>
        <rFont val="Arial"/>
        <color rgb="FFF1C232"/>
      </rPr>
      <t>GGG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F1C232"/>
      </rPr>
      <t>G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0000FF"/>
      </rPr>
      <t>C</t>
    </r>
    <r>
      <rPr>
        <rFont val="Arial"/>
        <color rgb="FFF1C232"/>
      </rPr>
      <t>GG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6AA84F"/>
      </rPr>
      <t>TT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FF0000"/>
      </rPr>
      <t>AAA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000000"/>
      </rPr>
      <t xml:space="preserve">
</t>
    </r>
    <r>
      <rPr>
        <rFont val="Arial"/>
        <color rgb="FFF1C232"/>
      </rPr>
      <t>G</t>
    </r>
    <r>
      <rPr>
        <rFont val="Arial"/>
        <color rgb="FF0000FF"/>
      </rPr>
      <t>C</t>
    </r>
    <r>
      <rPr>
        <rFont val="Arial"/>
        <color rgb="FFF1C232"/>
      </rPr>
      <t>G</t>
    </r>
    <r>
      <rPr>
        <rFont val="Arial"/>
        <color rgb="FFFF0000"/>
      </rPr>
      <t>AA</t>
    </r>
    <r>
      <rPr>
        <rFont val="Arial"/>
        <color rgb="FFF1C232"/>
      </rPr>
      <t>G</t>
    </r>
    <r>
      <rPr>
        <rFont val="Arial"/>
        <color rgb="FF0000FF"/>
      </rPr>
      <t>CCC</t>
    </r>
    <r>
      <rPr>
        <rFont val="Arial"/>
        <color rgb="FF6AA84F"/>
      </rPr>
      <t>T</t>
    </r>
    <r>
      <rPr>
        <rFont val="Arial"/>
        <color rgb="FF0000FF"/>
      </rPr>
      <t>C</t>
    </r>
    <r>
      <rPr>
        <rFont val="Arial"/>
        <color rgb="FFFF0000"/>
      </rPr>
      <t>AA</t>
    </r>
    <r>
      <rPr>
        <rFont val="Arial"/>
        <color rgb="FF0000FF"/>
      </rPr>
      <t>C</t>
    </r>
    <r>
      <rPr>
        <rFont val="Arial"/>
        <color rgb="FFF1C232"/>
      </rPr>
      <t>G</t>
    </r>
    <r>
      <rPr>
        <rFont val="Arial"/>
        <color rgb="FFFF0000"/>
      </rPr>
      <t>AA</t>
    </r>
    <r>
      <rPr>
        <rFont val="Arial"/>
        <color rgb="FF0000FF"/>
      </rPr>
      <t>C</t>
    </r>
    <r>
      <rPr>
        <rFont val="Arial"/>
        <color rgb="FFFF0000"/>
      </rPr>
      <t>AA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000000"/>
      </rPr>
      <t xml:space="preserve">
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F1C232"/>
      </rPr>
      <t>G</t>
    </r>
    <r>
      <rPr>
        <rFont val="Arial"/>
        <color rgb="FF0000FF"/>
      </rPr>
      <t>CCC</t>
    </r>
    <r>
      <rPr>
        <rFont val="Arial"/>
        <color rgb="FFFF0000"/>
      </rPr>
      <t>AA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F1C232"/>
      </rPr>
      <t>GG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FF0000"/>
      </rPr>
      <t>AA</t>
    </r>
    <r>
      <rPr>
        <rFont val="Arial"/>
        <color rgb="FF0000FF"/>
      </rPr>
      <t>C</t>
    </r>
    <r>
      <rPr>
        <rFont val="Arial"/>
        <color rgb="FFF1C232"/>
      </rPr>
      <t>G</t>
    </r>
    <r>
      <rPr>
        <rFont val="Arial"/>
        <color rgb="FF0000FF"/>
      </rPr>
      <t>CCC</t>
    </r>
    <r>
      <rPr>
        <rFont val="Arial"/>
        <color rgb="FF6AA84F"/>
      </rPr>
      <t>T</t>
    </r>
  </si>
  <si>
    <t>estradiol [Rows 53-55]</t>
  </si>
  <si>
    <t>https://bit.ly/3EHfWBU</t>
  </si>
  <si>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1C232"/>
      </rPr>
      <t>GG</t>
    </r>
    <r>
      <rPr>
        <rFont val="Arial"/>
        <color rgb="FFFF0000"/>
      </rPr>
      <t>A</t>
    </r>
    <r>
      <rPr>
        <rFont val="Arial"/>
        <color rgb="FFFFFF00"/>
      </rPr>
      <t>GG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1C232"/>
      </rPr>
      <t>G</t>
    </r>
    <r>
      <rPr>
        <rFont val="Arial"/>
        <color rgb="FFFF0000"/>
      </rPr>
      <t>AA</t>
    </r>
    <r>
      <rPr>
        <rFont val="Arial"/>
        <color rgb="FFF1C232"/>
      </rPr>
      <t>G</t>
    </r>
    <r>
      <rPr>
        <rFont val="Arial"/>
        <color rgb="FF6AA84F"/>
      </rPr>
      <t>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F1C232"/>
      </rPr>
      <t>GG</t>
    </r>
    <r>
      <rPr>
        <rFont val="Arial"/>
        <color rgb="FFFF0000"/>
      </rPr>
      <t>AA</t>
    </r>
    <r>
      <rPr>
        <rFont val="Arial"/>
        <color rgb="FF6AA84F"/>
      </rPr>
      <t>TT</t>
    </r>
    <r>
      <rPr>
        <rFont val="Arial"/>
        <color rgb="FF0000FF"/>
      </rPr>
      <t>C</t>
    </r>
    <r>
      <rPr>
        <rFont val="Arial"/>
        <color rgb="FFF1C232"/>
      </rPr>
      <t>G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6AA84F"/>
      </rPr>
      <t>TT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 xml:space="preserve">C  </t>
    </r>
    <r>
      <rPr>
        <rFont val="Arial"/>
        <color theme="1"/>
      </rPr>
      <t xml:space="preserve">      
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1C232"/>
      </rPr>
      <t>GG</t>
    </r>
    <r>
      <rPr>
        <rFont val="Arial"/>
        <color rgb="FFFF0000"/>
      </rPr>
      <t>A</t>
    </r>
    <r>
      <rPr>
        <rFont val="Arial"/>
        <color rgb="FFF1C232"/>
      </rPr>
      <t>GG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>CC</t>
    </r>
    <r>
      <rPr>
        <rFont val="Arial"/>
        <color rgb="FFF1C232"/>
      </rPr>
      <t>GG</t>
    </r>
    <r>
      <rPr>
        <rFont val="Arial"/>
        <color rgb="FFFF0000"/>
      </rPr>
      <t>A</t>
    </r>
    <r>
      <rPr>
        <rFont val="Arial"/>
        <color rgb="FFF1C232"/>
      </rPr>
      <t>G</t>
    </r>
    <r>
      <rPr>
        <rFont val="Arial"/>
        <color rgb="FF6AA84F"/>
      </rPr>
      <t>T</t>
    </r>
    <r>
      <rPr>
        <rFont val="Arial"/>
        <color rgb="FFF1C232"/>
      </rPr>
      <t>GGG</t>
    </r>
    <r>
      <rPr>
        <rFont val="Arial"/>
        <color rgb="FFFF0000"/>
      </rPr>
      <t>AA</t>
    </r>
    <r>
      <rPr>
        <rFont val="Arial"/>
        <color rgb="FF6AA84F"/>
      </rPr>
      <t>TT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>C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BF9000"/>
      </rPr>
      <t>G</t>
    </r>
    <r>
      <rPr>
        <rFont val="Arial"/>
        <color rgb="FF6AA84F"/>
      </rPr>
      <t>T</t>
    </r>
    <r>
      <rPr>
        <rFont val="Arial"/>
        <color rgb="FFFF0000"/>
      </rPr>
      <t>A</t>
    </r>
    <r>
      <rPr>
        <rFont val="Arial"/>
        <color rgb="FF0000FF"/>
      </rPr>
      <t>C</t>
    </r>
    <r>
      <rPr>
        <rFont val="Arial"/>
        <color rgb="FFFF0000"/>
      </rPr>
      <t>A</t>
    </r>
    <r>
      <rPr>
        <rFont val="Arial"/>
        <color rgb="FF6AA84F"/>
      </rPr>
      <t>T</t>
    </r>
    <r>
      <rPr>
        <rFont val="Arial"/>
        <color rgb="FFF1C232"/>
      </rPr>
      <t>G</t>
    </r>
    <r>
      <rPr>
        <rFont val="Arial"/>
        <color rgb="FFFF0000"/>
      </rPr>
      <t>A</t>
    </r>
    <r>
      <rPr>
        <rFont val="Arial"/>
        <color rgb="FF0000FF"/>
      </rPr>
      <t xml:space="preserve">C </t>
    </r>
    <r>
      <rPr>
        <rFont val="Arial"/>
        <color theme="1"/>
      </rPr>
      <t xml:space="preserve">       </t>
    </r>
  </si>
  <si>
    <t>Dr. Pecic [59-62]</t>
  </si>
  <si>
    <t>https://bit.ly/3AueYXc</t>
  </si>
  <si>
    <t xml:space="preserve">ACTATCTGT
ACTAGCTGT        
ACTATCCAT
ACTAGTCGT        </t>
  </si>
  <si>
    <t>Combined Aptamers</t>
  </si>
  <si>
    <t>https://bit.ly/3EJY35v</t>
  </si>
  <si>
    <t>ACCGGAGGCTGACCGAAGTGAGGAATTCGTACCTATTGACTAGTACATGA
ACCGGAGGCTGACCGGAGTGGGAATTGACTAGTACATGACCACTTGACGA
AAAGTAGTCAGCCGACACGCACGAGTTCGTACAAAGAGACAAGATCAGCA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</si>
</sst>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3C4043"/>
      <name val="Roboto"/>
    </font>
    <font>
      <u/>
      <color rgb="FF0000FF"/>
    </font>
    <font>
      <u/>
      <color rgb="FF0000FF"/>
    </font>
    <font>
      <sz val="9.0"/>
      <color theme="1"/>
      <name val="Arial"/>
      <scheme val="minor"/>
    </font>
    <font>
      <sz val="9.0"/>
      <color rgb="FF222222"/>
      <name val="Arial"/>
      <scheme val="minor"/>
    </font>
    <font>
      <sz val="9.0"/>
      <color rgb="FF222222"/>
      <name val="Arial"/>
    </font>
    <font>
      <sz val="12.0"/>
      <color rgb="FF212121"/>
      <name val="Arial"/>
    </font>
    <font>
      <sz val="9.0"/>
      <color rgb="FF000000"/>
    </font>
    <font>
      <sz val="9.0"/>
    </font>
    <font>
      <u/>
      <sz val="12.0"/>
      <color rgb="FF212121"/>
      <name val="-apple-system"/>
    </font>
    <font>
      <u/>
      <sz val="9.0"/>
      <color rgb="FF0000FF"/>
    </font>
    <font>
      <sz val="9.0"/>
      <color rgb="FF2E2E2E"/>
      <name val="NexusSerif"/>
    </font>
    <font>
      <sz val="9.0"/>
      <color rgb="FF2E2E2E"/>
      <name val="Arial"/>
    </font>
    <font>
      <sz val="12.0"/>
      <color rgb="FF0071BC"/>
      <name val="-apple-system"/>
    </font>
    <font>
      <sz val="12.0"/>
      <color rgb="FF0071BC"/>
      <name val="Arial"/>
    </font>
    <font>
      <u/>
      <sz val="12.0"/>
      <color rgb="FF0071BC"/>
      <name val="-apple-system"/>
    </font>
    <font>
      <sz val="9.0"/>
      <color rgb="FF000000"/>
      <name val="Roboto"/>
    </font>
    <font>
      <sz val="9.0"/>
      <color rgb="FF000000"/>
      <name val="Arial"/>
    </font>
    <font>
      <b/>
      <color theme="1"/>
      <name val="Arial"/>
      <scheme val="minor"/>
    </font>
    <font>
      <color rgb="FF434343"/>
      <name val="Arial"/>
      <scheme val="minor"/>
    </font>
    <font>
      <color rgb="FF000000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F1F1F1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5" fillId="0" fontId="1" numFmtId="0" xfId="0" applyBorder="1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 readingOrder="0"/>
    </xf>
    <xf borderId="2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0" fontId="6" numFmtId="0" xfId="0" applyAlignment="1" applyBorder="1" applyFont="1">
      <alignment horizontal="left"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9" fillId="2" fontId="9" numFmtId="0" xfId="0" applyAlignment="1" applyBorder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9" fillId="2" fontId="12" numFmtId="0" xfId="0" applyAlignment="1" applyBorder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6" numFmtId="0" xfId="0" applyFont="1"/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6893951/" TargetMode="External"/><Relationship Id="rId2" Type="http://schemas.openxmlformats.org/officeDocument/2006/relationships/hyperlink" Target="https://pubs.acs.org/doi/pdf/10.1021/acschembio.7b0063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ubchem.ncbi.nlm.nih.gov/" TargetMode="External"/><Relationship Id="rId42" Type="http://schemas.openxmlformats.org/officeDocument/2006/relationships/hyperlink" Target="https://pubchem.ncbi.nlm.nih.gov/" TargetMode="External"/><Relationship Id="rId41" Type="http://schemas.openxmlformats.org/officeDocument/2006/relationships/hyperlink" Target="https://bit.ly/3rUhXmV" TargetMode="External"/><Relationship Id="rId44" Type="http://schemas.openxmlformats.org/officeDocument/2006/relationships/hyperlink" Target="https://pubchem.ncbi.nlm.nih.gov/" TargetMode="External"/><Relationship Id="rId43" Type="http://schemas.openxmlformats.org/officeDocument/2006/relationships/hyperlink" Target="https://bit.ly/3rUhXmV" TargetMode="External"/><Relationship Id="rId46" Type="http://schemas.openxmlformats.org/officeDocument/2006/relationships/hyperlink" Target="https://pubchem.ncbi.nlm.nih.gov/" TargetMode="External"/><Relationship Id="rId45" Type="http://schemas.openxmlformats.org/officeDocument/2006/relationships/hyperlink" Target="https://bit.ly/3rUhXmV" TargetMode="External"/><Relationship Id="rId1" Type="http://schemas.openxmlformats.org/officeDocument/2006/relationships/hyperlink" Target="https://bit.ly/3T9zbs6" TargetMode="External"/><Relationship Id="rId2" Type="http://schemas.openxmlformats.org/officeDocument/2006/relationships/hyperlink" Target="https://bit.ly/3T9zbs6" TargetMode="External"/><Relationship Id="rId3" Type="http://schemas.openxmlformats.org/officeDocument/2006/relationships/hyperlink" Target="https://bit.ly/3T9zbs6" TargetMode="External"/><Relationship Id="rId4" Type="http://schemas.openxmlformats.org/officeDocument/2006/relationships/hyperlink" Target="https://bit.ly/3T9zbs6" TargetMode="External"/><Relationship Id="rId9" Type="http://schemas.openxmlformats.org/officeDocument/2006/relationships/hyperlink" Target="https://pubchem.ncbi.nlm.nih.gov/" TargetMode="External"/><Relationship Id="rId48" Type="http://schemas.openxmlformats.org/officeDocument/2006/relationships/hyperlink" Target="https://pubchem.ncbi.nlm.nih.gov/" TargetMode="External"/><Relationship Id="rId47" Type="http://schemas.openxmlformats.org/officeDocument/2006/relationships/hyperlink" Target="https://bit.ly/3rUhXmV" TargetMode="External"/><Relationship Id="rId49" Type="http://schemas.openxmlformats.org/officeDocument/2006/relationships/hyperlink" Target="https://pubchem.ncbi.nlm.nih.gov/" TargetMode="External"/><Relationship Id="rId5" Type="http://schemas.openxmlformats.org/officeDocument/2006/relationships/hyperlink" Target="https://bit.ly/3T9zbs6" TargetMode="External"/><Relationship Id="rId6" Type="http://schemas.openxmlformats.org/officeDocument/2006/relationships/hyperlink" Target="https://bit.ly/3T9zbs6" TargetMode="External"/><Relationship Id="rId7" Type="http://schemas.openxmlformats.org/officeDocument/2006/relationships/hyperlink" Target="https://pubchem.ncbi.nlm.nih.gov/" TargetMode="External"/><Relationship Id="rId8" Type="http://schemas.openxmlformats.org/officeDocument/2006/relationships/hyperlink" Target="https://pubchem.ncbi.nlm.nih.gov/" TargetMode="External"/><Relationship Id="rId31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" TargetMode="External"/><Relationship Id="rId32" Type="http://schemas.openxmlformats.org/officeDocument/2006/relationships/hyperlink" Target="https://pubchem.ncbi.nlm.nih.gov/" TargetMode="External"/><Relationship Id="rId35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" TargetMode="External"/><Relationship Id="rId37" Type="http://schemas.openxmlformats.org/officeDocument/2006/relationships/hyperlink" Target="https://bit.ly/3rUhXmV" TargetMode="External"/><Relationship Id="rId36" Type="http://schemas.openxmlformats.org/officeDocument/2006/relationships/hyperlink" Target="https://pubchem.ncbi.nlm.nih.gov/" TargetMode="External"/><Relationship Id="rId39" Type="http://schemas.openxmlformats.org/officeDocument/2006/relationships/hyperlink" Target="https://bit.ly/3rUhXmV" TargetMode="External"/><Relationship Id="rId38" Type="http://schemas.openxmlformats.org/officeDocument/2006/relationships/hyperlink" Target="https://pubchem.ncbi.nlm.nih.gov/" TargetMode="External"/><Relationship Id="rId20" Type="http://schemas.openxmlformats.org/officeDocument/2006/relationships/hyperlink" Target="https://bit.ly/3MxzniG" TargetMode="External"/><Relationship Id="rId22" Type="http://schemas.openxmlformats.org/officeDocument/2006/relationships/hyperlink" Target="https://pubchem.ncbi.nlm.nih.gov/" TargetMode="External"/><Relationship Id="rId2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" TargetMode="External"/><Relationship Id="rId23" Type="http://schemas.openxmlformats.org/officeDocument/2006/relationships/hyperlink" Target="https://pubchem.ncbi.nlm.nih.gov/" TargetMode="External"/><Relationship Id="rId26" Type="http://schemas.openxmlformats.org/officeDocument/2006/relationships/hyperlink" Target="https://pubchem.ncbi.nlm.nih.gov/" TargetMode="External"/><Relationship Id="rId25" Type="http://schemas.openxmlformats.org/officeDocument/2006/relationships/hyperlink" Target="https://pubchem.ncbi.nlm.nih.gov/" TargetMode="External"/><Relationship Id="rId28" Type="http://schemas.openxmlformats.org/officeDocument/2006/relationships/hyperlink" Target="https://pubchem.ncbi.nlm.nih.gov/" TargetMode="External"/><Relationship Id="rId27" Type="http://schemas.openxmlformats.org/officeDocument/2006/relationships/hyperlink" Target="https://pubchem.ncbi.nlm.nih.gov/" TargetMode="External"/><Relationship Id="rId29" Type="http://schemas.openxmlformats.org/officeDocument/2006/relationships/hyperlink" Target="https://pubchem.ncbi.nlm.nih.gov/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pubchem.ncbi.nlm.nih.gov/" TargetMode="External"/><Relationship Id="rId11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" TargetMode="External"/><Relationship Id="rId13" Type="http://schemas.openxmlformats.org/officeDocument/2006/relationships/hyperlink" Target="https://pubchem.ncbi.nlm.nih.gov/" TargetMode="External"/><Relationship Id="rId12" Type="http://schemas.openxmlformats.org/officeDocument/2006/relationships/hyperlink" Target="https://pubchem.ncbi.nlm.nih.gov/" TargetMode="External"/><Relationship Id="rId15" Type="http://schemas.openxmlformats.org/officeDocument/2006/relationships/hyperlink" Target="https://bit.ly/3VpkeUZ" TargetMode="External"/><Relationship Id="rId14" Type="http://schemas.openxmlformats.org/officeDocument/2006/relationships/hyperlink" Target="https://bit.ly/3yIBSJu" TargetMode="External"/><Relationship Id="rId17" Type="http://schemas.openxmlformats.org/officeDocument/2006/relationships/hyperlink" Target="https://bit.ly/3Tl3z2S" TargetMode="External"/><Relationship Id="rId16" Type="http://schemas.openxmlformats.org/officeDocument/2006/relationships/hyperlink" Target="https://bit.ly/3yHTULO" TargetMode="External"/><Relationship Id="rId19" Type="http://schemas.openxmlformats.org/officeDocument/2006/relationships/hyperlink" Target="https://pubchem.ncbi.nlm.nih.gov/" TargetMode="External"/><Relationship Id="rId18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z0bN8X" TargetMode="External"/><Relationship Id="rId2" Type="http://schemas.openxmlformats.org/officeDocument/2006/relationships/hyperlink" Target="https://bit.ly/3OifFIE" TargetMode="External"/><Relationship Id="rId3" Type="http://schemas.openxmlformats.org/officeDocument/2006/relationships/hyperlink" Target="https://bit.ly/3Ee5Pms" TargetMode="External"/><Relationship Id="rId4" Type="http://schemas.openxmlformats.org/officeDocument/2006/relationships/hyperlink" Target="https://bit.ly/3EHfWBU" TargetMode="External"/><Relationship Id="rId5" Type="http://schemas.openxmlformats.org/officeDocument/2006/relationships/hyperlink" Target="https://bit.ly/3AueYXc" TargetMode="External"/><Relationship Id="rId6" Type="http://schemas.openxmlformats.org/officeDocument/2006/relationships/hyperlink" Target="https://bit.ly/3EJY35v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3" width="16.38"/>
    <col customWidth="1" min="4" max="4" width="125.13"/>
    <col customWidth="1" min="5" max="5" width="15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4"/>
    </row>
    <row r="2">
      <c r="A2" s="5" t="s">
        <v>4</v>
      </c>
      <c r="B2" s="6">
        <v>8.0</v>
      </c>
      <c r="C2" s="6" t="b">
        <v>1</v>
      </c>
      <c r="D2" s="7" t="str">
        <f>HYPERLINK("https://www.mdpi.com/2072-6651/12/1/1", "Marine Toxins Detection by Biosensors Based on Aptamers")</f>
        <v>Marine Toxins Detection by Biosensors Based on Aptamers</v>
      </c>
      <c r="G2" s="8"/>
    </row>
    <row r="3">
      <c r="A3" s="5" t="s">
        <v>4</v>
      </c>
      <c r="B3" s="6">
        <v>7.0</v>
      </c>
      <c r="C3" s="6" t="b">
        <v>1</v>
      </c>
      <c r="D3" s="7" t="str">
        <f>HYPERLINK("https://pubs.acs.org/doi/pdf/10.1021/jf5032058", "Screening and Identification of DNA Aptamers against T‑2 Toxin
Assisted by Graphene Oxide")</f>
        <v>Screening and Identification of DNA Aptamers against T‑2 Toxin
Assisted by Graphene Oxide</v>
      </c>
      <c r="G3" s="8"/>
    </row>
    <row r="4">
      <c r="A4" s="5" t="s">
        <v>5</v>
      </c>
      <c r="B4" s="6">
        <v>19.0</v>
      </c>
      <c r="C4" s="6" t="b">
        <v>1</v>
      </c>
      <c r="D4" s="7" t="str">
        <f>HYPERLINK("https://www.sciencedirect.com/science/article/pii/S0960076014002489?casa_token=4tNyP9XAa8YAAAAA:KGJ2fkUX81eFwobTnbt04xrsK4m3yZl-M_FdpvARTZwWDsKFZbIHGM8YE-rDMDA6K1B7TVD6", "Aptamers targeting different functional groups of 17β-estradiol")</f>
        <v>Aptamers targeting different functional groups of 17β-estradiol</v>
      </c>
      <c r="G4" s="8"/>
    </row>
    <row r="5">
      <c r="A5" s="5" t="s">
        <v>5</v>
      </c>
      <c r="B5" s="6">
        <v>11.0</v>
      </c>
      <c r="C5" s="6" t="b">
        <v>1</v>
      </c>
      <c r="D5" s="7" t="str">
        <f>HYPERLINK("https://pubs.acs.org/doi/full/10.1021/acsabm.9b00294?casa_token=xxcPRC2_K9sAAAAA%3A5_-Kh9tpaqmPVcXhxv3qUybV_fLxDIJDvgeADO4TQH_ymfV1n8ZEG7dxv_-M_pMVPsALvCjfjfzUmQ", "Electrochemical SELEX Technique for the Selection of DNA Aptamers against the Small Molecule 11-Deoxycortisol")</f>
        <v>Electrochemical SELEX Technique for the Selection of DNA Aptamers against the Small Molecule 11-Deoxycortisol</v>
      </c>
      <c r="G5" s="8"/>
    </row>
    <row r="6">
      <c r="A6" s="5" t="s">
        <v>6</v>
      </c>
      <c r="B6" s="6">
        <v>20.0</v>
      </c>
      <c r="C6" s="6" t="b">
        <v>1</v>
      </c>
      <c r="D6" s="7" t="str">
        <f>HYPERLINK("https://www.sciencedirect.com/science/article/abs/pii/S0968089608005798", "Single-stranded DNA aptamers specific for antibiotics tetracyclines")</f>
        <v>Single-stranded DNA aptamers specific for antibiotics tetracyclines</v>
      </c>
      <c r="G6" s="8"/>
    </row>
    <row r="7">
      <c r="A7" s="5" t="s">
        <v>6</v>
      </c>
      <c r="B7" s="6">
        <v>6.0</v>
      </c>
      <c r="C7" s="6" t="b">
        <v>1</v>
      </c>
      <c r="D7" s="7" t="str">
        <f>HYPERLINK("https://www.sciencedirect.com/science/article/pii/S0003269717302105?casa_token=1-3Pg65l7EYAAAAA:d_zRG0ImPUK7dRaVDTqQ5KyAgAvUWOKhWO5EmorqgZ6W02AxOWsiW5964LaeERWVsLcWcUOF", "Development of a ssDNA aptamer for detection of residual benzylpenicillin")</f>
        <v>Development of a ssDNA aptamer for detection of residual benzylpenicillin</v>
      </c>
      <c r="G7" s="8"/>
    </row>
    <row r="8">
      <c r="A8" s="5" t="s">
        <v>6</v>
      </c>
      <c r="B8" s="6">
        <v>8.0</v>
      </c>
      <c r="C8" s="6" t="b">
        <v>0</v>
      </c>
      <c r="D8" s="7" t="str">
        <f>HYPERLINK("https://www.sciencedirect.com/science/article/pii/S0039914018310634?casa_token=bg3xX4Et-IAAAAAA:VrF4s_QKcnTEE-gZz2oa_p5_HSdQJXSy0hoaP4Of4sDGoOsXgz6BcKD-BmHHERWUfRLb7TH4","In vitro selection of DNA aptamers recognizing drug-resistant ovarian cancer by cell-SELEX')")</f>
        <v>In vitro selection of DNA aptamers recognizing drug-resistant ovarian cancer by cell-SELEX')</v>
      </c>
      <c r="E8" s="9" t="s">
        <v>7</v>
      </c>
      <c r="G8" s="8"/>
    </row>
    <row r="9">
      <c r="A9" s="5" t="s">
        <v>8</v>
      </c>
      <c r="B9" s="6">
        <v>6.0</v>
      </c>
      <c r="C9" s="6" t="b">
        <v>0</v>
      </c>
      <c r="D9" s="7" t="str">
        <f>HYPERLINK("https://pubs.acs.org/doi/full/10.1021/jf400767d?casa_token=6sCDzf1xkDYAAAAA%3AMop5nULyQx6WITNkc3272OuccMzxXWS0xvhpISiA2PoHdx-UrmZgHxa7CcHAI5rRQqGp993r5S0x_A", "Selection and Characterization of Aptamers against Salmonella typhimurium Using Whole-Bacterium Systemic Evolution of Ligands by Exponential Enrichment (SELEX)")</f>
        <v>Selection and Characterization of Aptamers against Salmonella typhimurium Using Whole-Bacterium Systemic Evolution of Ligands by Exponential Enrichment (SELEX)</v>
      </c>
      <c r="E9" s="6" t="s">
        <v>9</v>
      </c>
      <c r="G9" s="8"/>
    </row>
    <row r="10">
      <c r="A10" s="5" t="s">
        <v>10</v>
      </c>
      <c r="B10" s="6">
        <v>10.0</v>
      </c>
      <c r="C10" s="6" t="b">
        <v>0</v>
      </c>
      <c r="D10" s="7" t="str">
        <f>HYPERLINK("https://www.sciencedirect.com/science/article/pii/S0956566321005054?casa_token=ZXzUnk6qBpoAAAAA:FlbGnltiv6WCHZNN4ScpOxR64x7TxRK710hQuM6Q2q2RJG8fXRHp-lqId_5vY4Z0dzgq8X1C", "Gold nanoparticle-assisted SELEX as a visual monitoring platform for the development of small molecule-binding DNA aptasensors")</f>
        <v>Gold nanoparticle-assisted SELEX as a visual monitoring platform for the development of small molecule-binding DNA aptasensors</v>
      </c>
      <c r="G10" s="8"/>
    </row>
    <row r="11">
      <c r="A11" s="5" t="s">
        <v>5</v>
      </c>
      <c r="B11" s="6">
        <v>9.0</v>
      </c>
      <c r="C11" s="6" t="b">
        <v>0</v>
      </c>
      <c r="D11" s="10" t="s">
        <v>11</v>
      </c>
      <c r="G11" s="8"/>
    </row>
    <row r="12">
      <c r="A12" s="5" t="s">
        <v>5</v>
      </c>
      <c r="B12" s="6">
        <v>4.0</v>
      </c>
      <c r="C12" s="6" t="b">
        <v>1</v>
      </c>
      <c r="D12" s="11" t="s">
        <v>12</v>
      </c>
      <c r="G12" s="8"/>
    </row>
    <row r="13">
      <c r="A13" s="5" t="s">
        <v>4</v>
      </c>
      <c r="B13" s="6">
        <v>28.0</v>
      </c>
      <c r="D13" s="7" t="str">
        <f>HYPERLINK("https://www.sciencedirect.com/science/article/pii/S1872204020600135", "Research Advances of Aptamers Selection for Small Molecule Targets")</f>
        <v>Research Advances of Aptamers Selection for Small Molecule Targets</v>
      </c>
      <c r="G13" s="8"/>
    </row>
    <row r="14">
      <c r="A14" s="5" t="s">
        <v>13</v>
      </c>
      <c r="B14" s="6">
        <v>10.0</v>
      </c>
      <c r="D14" s="7" t="str">
        <f>Hyperlink("https://www.mdpi.com/2079-6374/12/10/816", "Critical Design Factors for Electrochemical Aptasensors Based on Target-Induced Conformational Changes: The Case of Small-Molecule Targets")</f>
        <v>Critical Design Factors for Electrochemical Aptasensors Based on Target-Induced Conformational Changes: The Case of Small-Molecule Targets</v>
      </c>
      <c r="G14" s="8"/>
    </row>
    <row r="15">
      <c r="A15" s="5" t="s">
        <v>6</v>
      </c>
      <c r="B15" s="6">
        <v>5.0</v>
      </c>
      <c r="D15" s="7" t="str">
        <f>HYPERLINK("https://pubs.acs.org/doi/full/10.1021/acs.jafc.6b04951", "Selection and Application of ssDNA Aptamers against Clenbuterol Hydrochloride Based on ssDNA Library Immobilized SELEX")</f>
        <v>Selection and Application of ssDNA Aptamers against Clenbuterol Hydrochloride Based on ssDNA Library Immobilized SELEX</v>
      </c>
      <c r="G15" s="8"/>
    </row>
    <row r="16">
      <c r="A16" s="12"/>
      <c r="G16" s="8"/>
    </row>
    <row r="17">
      <c r="A17" s="13"/>
      <c r="B17" s="14"/>
      <c r="C17" s="14"/>
      <c r="D17" s="14"/>
      <c r="E17" s="14"/>
      <c r="F17" s="14"/>
      <c r="G17" s="15"/>
    </row>
  </sheetData>
  <dataValidations>
    <dataValidation type="list" allowBlank="1" sqref="A2:A17">
      <formula1>"Toxin,Steroid,Drug,Amino Group,Various,Other"</formula1>
    </dataValidation>
  </dataValidations>
  <hyperlinks>
    <hyperlink r:id="rId1" ref="D11"/>
    <hyperlink r:id="rId2" ref="D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7.63"/>
    <col customWidth="1" min="3" max="3" width="100.75"/>
    <col customWidth="1" min="4" max="4" width="6.0"/>
    <col customWidth="1" min="5" max="5" width="9.5"/>
    <col customWidth="1" min="6" max="6" width="15.38"/>
    <col customWidth="1" min="7" max="7" width="13.5"/>
    <col customWidth="1" min="8" max="8" width="20.13"/>
    <col customWidth="1" min="9" max="9" width="21.5"/>
    <col customWidth="1" min="10" max="12" width="17.5"/>
    <col customWidth="1" min="13" max="13" width="16.0"/>
    <col customWidth="1" min="14" max="14" width="15.5"/>
  </cols>
  <sheetData>
    <row r="1">
      <c r="A1" s="16" t="s">
        <v>0</v>
      </c>
      <c r="B1" s="17" t="s">
        <v>14</v>
      </c>
      <c r="C1" s="18" t="s">
        <v>15</v>
      </c>
      <c r="D1" s="17" t="s">
        <v>16</v>
      </c>
      <c r="E1" s="17" t="s">
        <v>17</v>
      </c>
      <c r="F1" s="18" t="s">
        <v>18</v>
      </c>
      <c r="G1" s="17" t="s">
        <v>19</v>
      </c>
      <c r="H1" s="17" t="s">
        <v>20</v>
      </c>
      <c r="I1" s="17" t="s">
        <v>21</v>
      </c>
      <c r="J1" s="17" t="s">
        <v>22</v>
      </c>
      <c r="K1" s="17" t="s">
        <v>23</v>
      </c>
      <c r="L1" s="17" t="s">
        <v>24</v>
      </c>
      <c r="M1" s="17" t="s">
        <v>25</v>
      </c>
      <c r="N1" s="17" t="s">
        <v>26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0" t="s">
        <v>4</v>
      </c>
      <c r="B2" s="17" t="s">
        <v>27</v>
      </c>
      <c r="C2" s="21" t="s">
        <v>28</v>
      </c>
      <c r="D2" s="19">
        <f t="shared" ref="D2:D58" si="1">LEN(C2)</f>
        <v>40</v>
      </c>
      <c r="E2" s="19"/>
      <c r="F2" s="22" t="s">
        <v>29</v>
      </c>
      <c r="G2" s="19"/>
      <c r="H2" s="17" t="s">
        <v>30</v>
      </c>
      <c r="I2" s="19"/>
      <c r="J2" s="23" t="s">
        <v>31</v>
      </c>
      <c r="K2" s="24">
        <v>21.0</v>
      </c>
      <c r="L2" s="25" t="s">
        <v>32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20" t="s">
        <v>4</v>
      </c>
      <c r="B3" s="17" t="s">
        <v>27</v>
      </c>
      <c r="C3" s="21" t="s">
        <v>33</v>
      </c>
      <c r="D3" s="19">
        <f t="shared" si="1"/>
        <v>35</v>
      </c>
      <c r="E3" s="19"/>
      <c r="F3" s="26" t="s">
        <v>34</v>
      </c>
      <c r="G3" s="19"/>
      <c r="H3" s="17" t="s">
        <v>35</v>
      </c>
      <c r="I3" s="19"/>
      <c r="J3" s="27" t="s">
        <v>36</v>
      </c>
      <c r="K3" s="27">
        <v>22.0</v>
      </c>
      <c r="L3" s="25" t="s">
        <v>32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0" t="s">
        <v>4</v>
      </c>
      <c r="B4" s="17" t="s">
        <v>27</v>
      </c>
      <c r="C4" s="21" t="s">
        <v>37</v>
      </c>
      <c r="D4" s="19">
        <f t="shared" si="1"/>
        <v>60</v>
      </c>
      <c r="E4" s="19"/>
      <c r="F4" s="26" t="s">
        <v>38</v>
      </c>
      <c r="G4" s="17">
        <v>77.0</v>
      </c>
      <c r="H4" s="17" t="s">
        <v>39</v>
      </c>
      <c r="I4" s="19"/>
      <c r="J4" s="27" t="s">
        <v>40</v>
      </c>
      <c r="K4" s="27">
        <v>57.0</v>
      </c>
      <c r="L4" s="28" t="s">
        <v>32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20" t="s">
        <v>4</v>
      </c>
      <c r="B5" s="17" t="s">
        <v>27</v>
      </c>
      <c r="C5" s="21" t="s">
        <v>41</v>
      </c>
      <c r="D5" s="19">
        <f t="shared" si="1"/>
        <v>80</v>
      </c>
      <c r="E5" s="19"/>
      <c r="F5" s="26" t="s">
        <v>42</v>
      </c>
      <c r="G5" s="19"/>
      <c r="H5" s="17" t="s">
        <v>43</v>
      </c>
      <c r="I5" s="19"/>
      <c r="J5" s="27" t="s">
        <v>44</v>
      </c>
      <c r="K5" s="27">
        <v>186.0</v>
      </c>
      <c r="L5" s="25" t="s">
        <v>32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4</v>
      </c>
      <c r="B6" s="17" t="s">
        <v>27</v>
      </c>
      <c r="C6" s="21" t="s">
        <v>45</v>
      </c>
      <c r="D6" s="19">
        <f t="shared" si="1"/>
        <v>60</v>
      </c>
      <c r="E6" s="19"/>
      <c r="F6" s="26" t="s">
        <v>46</v>
      </c>
      <c r="G6" s="19"/>
      <c r="H6" s="17" t="s">
        <v>47</v>
      </c>
      <c r="I6" s="19"/>
      <c r="J6" s="27" t="s">
        <v>48</v>
      </c>
      <c r="K6" s="27">
        <v>61.0</v>
      </c>
      <c r="L6" s="25" t="s">
        <v>32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0" t="s">
        <v>4</v>
      </c>
      <c r="B7" s="17" t="s">
        <v>27</v>
      </c>
      <c r="C7" s="21" t="s">
        <v>49</v>
      </c>
      <c r="D7" s="19">
        <f t="shared" si="1"/>
        <v>62</v>
      </c>
      <c r="E7" s="19"/>
      <c r="F7" s="26" t="s">
        <v>50</v>
      </c>
      <c r="G7" s="19"/>
      <c r="H7" s="17" t="s">
        <v>51</v>
      </c>
      <c r="I7" s="19"/>
      <c r="J7" s="27" t="s">
        <v>52</v>
      </c>
      <c r="K7" s="27"/>
      <c r="L7" s="28" t="s">
        <v>32</v>
      </c>
      <c r="M7" s="19"/>
      <c r="N7" s="27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20" t="s">
        <v>4</v>
      </c>
      <c r="B8" s="17" t="s">
        <v>53</v>
      </c>
      <c r="C8" s="17" t="s">
        <v>54</v>
      </c>
      <c r="D8" s="19">
        <f t="shared" si="1"/>
        <v>40</v>
      </c>
      <c r="E8" s="17">
        <v>1.0</v>
      </c>
      <c r="F8" s="17" t="s">
        <v>55</v>
      </c>
      <c r="G8" s="19"/>
      <c r="H8" s="17" t="s">
        <v>56</v>
      </c>
      <c r="I8" s="19"/>
      <c r="J8" s="29" t="s">
        <v>57</v>
      </c>
      <c r="K8" s="30">
        <v>33.0</v>
      </c>
      <c r="L8" s="27" t="s">
        <v>58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20" t="s">
        <v>4</v>
      </c>
      <c r="B9" s="17" t="s">
        <v>53</v>
      </c>
      <c r="C9" s="17" t="s">
        <v>59</v>
      </c>
      <c r="D9" s="19">
        <f t="shared" si="1"/>
        <v>38</v>
      </c>
      <c r="E9" s="17">
        <v>20.0</v>
      </c>
      <c r="F9" s="17" t="s">
        <v>55</v>
      </c>
      <c r="G9" s="17" t="s">
        <v>60</v>
      </c>
      <c r="H9" s="17" t="s">
        <v>56</v>
      </c>
      <c r="I9" s="19"/>
      <c r="J9" s="29" t="s">
        <v>57</v>
      </c>
      <c r="K9" s="30">
        <v>33.0</v>
      </c>
      <c r="L9" s="27" t="s">
        <v>58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20" t="s">
        <v>4</v>
      </c>
      <c r="B10" s="17" t="s">
        <v>53</v>
      </c>
      <c r="C10" s="17" t="s">
        <v>61</v>
      </c>
      <c r="D10" s="19">
        <f t="shared" si="1"/>
        <v>40</v>
      </c>
      <c r="E10" s="17">
        <v>1.0</v>
      </c>
      <c r="F10" s="17" t="s">
        <v>55</v>
      </c>
      <c r="G10" s="19"/>
      <c r="H10" s="17" t="s">
        <v>56</v>
      </c>
      <c r="I10" s="19"/>
      <c r="J10" s="29" t="s">
        <v>57</v>
      </c>
      <c r="K10" s="30">
        <v>33.0</v>
      </c>
      <c r="L10" s="27" t="s">
        <v>58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20" t="s">
        <v>4</v>
      </c>
      <c r="B11" s="17" t="s">
        <v>53</v>
      </c>
      <c r="C11" s="17" t="s">
        <v>62</v>
      </c>
      <c r="D11" s="19">
        <f t="shared" si="1"/>
        <v>40</v>
      </c>
      <c r="E11" s="17">
        <v>1.0</v>
      </c>
      <c r="F11" s="17" t="s">
        <v>55</v>
      </c>
      <c r="G11" s="17" t="s">
        <v>63</v>
      </c>
      <c r="H11" s="17" t="s">
        <v>56</v>
      </c>
      <c r="I11" s="19"/>
      <c r="J11" s="29" t="s">
        <v>57</v>
      </c>
      <c r="K11" s="30">
        <v>33.0</v>
      </c>
      <c r="L11" s="27" t="s">
        <v>58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20" t="s">
        <v>4</v>
      </c>
      <c r="B12" s="17" t="s">
        <v>53</v>
      </c>
      <c r="C12" s="17" t="s">
        <v>64</v>
      </c>
      <c r="D12" s="19">
        <f t="shared" si="1"/>
        <v>39</v>
      </c>
      <c r="E12" s="17">
        <v>1.0</v>
      </c>
      <c r="F12" s="17" t="s">
        <v>55</v>
      </c>
      <c r="G12" s="19"/>
      <c r="H12" s="17" t="s">
        <v>56</v>
      </c>
      <c r="I12" s="19"/>
      <c r="J12" s="29" t="s">
        <v>57</v>
      </c>
      <c r="K12" s="30">
        <v>33.0</v>
      </c>
      <c r="L12" s="27" t="s">
        <v>58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0" t="s">
        <v>4</v>
      </c>
      <c r="B13" s="17" t="s">
        <v>53</v>
      </c>
      <c r="C13" s="17" t="s">
        <v>65</v>
      </c>
      <c r="D13" s="19">
        <f t="shared" si="1"/>
        <v>40</v>
      </c>
      <c r="E13" s="17">
        <v>1.0</v>
      </c>
      <c r="F13" s="17" t="s">
        <v>55</v>
      </c>
      <c r="G13" s="19"/>
      <c r="H13" s="17" t="s">
        <v>56</v>
      </c>
      <c r="I13" s="19"/>
      <c r="J13" s="29" t="s">
        <v>57</v>
      </c>
      <c r="K13" s="30">
        <v>33.0</v>
      </c>
      <c r="L13" s="27" t="s">
        <v>58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0" t="s">
        <v>4</v>
      </c>
      <c r="B14" s="17" t="s">
        <v>53</v>
      </c>
      <c r="C14" s="17" t="s">
        <v>66</v>
      </c>
      <c r="D14" s="19">
        <f t="shared" si="1"/>
        <v>40</v>
      </c>
      <c r="E14" s="17">
        <v>2.0</v>
      </c>
      <c r="F14" s="17" t="s">
        <v>55</v>
      </c>
      <c r="G14" s="17" t="s">
        <v>67</v>
      </c>
      <c r="H14" s="17" t="s">
        <v>56</v>
      </c>
      <c r="I14" s="19"/>
      <c r="J14" s="29" t="s">
        <v>57</v>
      </c>
      <c r="K14" s="30">
        <v>33.0</v>
      </c>
      <c r="L14" s="27" t="s">
        <v>58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20" t="s">
        <v>5</v>
      </c>
      <c r="B15" s="19"/>
      <c r="C15" s="17" t="s">
        <v>68</v>
      </c>
      <c r="D15" s="19">
        <f t="shared" si="1"/>
        <v>40</v>
      </c>
      <c r="E15" s="19"/>
      <c r="F15" s="17" t="s">
        <v>69</v>
      </c>
      <c r="G15" s="17">
        <v>27000.0</v>
      </c>
      <c r="H15" s="17" t="s">
        <v>70</v>
      </c>
      <c r="I15" s="17" t="s">
        <v>71</v>
      </c>
      <c r="J15" s="27" t="s">
        <v>72</v>
      </c>
      <c r="K15" s="27">
        <v>20.0</v>
      </c>
      <c r="L15" s="27" t="s">
        <v>73</v>
      </c>
      <c r="M15" s="31" t="s">
        <v>74</v>
      </c>
      <c r="N15" s="25" t="s">
        <v>75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20" t="s">
        <v>5</v>
      </c>
      <c r="B16" s="19"/>
      <c r="C16" s="17" t="s">
        <v>76</v>
      </c>
      <c r="D16" s="19">
        <f t="shared" si="1"/>
        <v>40</v>
      </c>
      <c r="E16" s="19"/>
      <c r="F16" s="17" t="s">
        <v>69</v>
      </c>
      <c r="G16" s="17">
        <v>36000.0</v>
      </c>
      <c r="H16" s="17" t="s">
        <v>70</v>
      </c>
      <c r="I16" s="17" t="s">
        <v>77</v>
      </c>
      <c r="J16" s="27" t="s">
        <v>72</v>
      </c>
      <c r="K16" s="27">
        <v>20.0</v>
      </c>
      <c r="L16" s="27" t="s">
        <v>73</v>
      </c>
      <c r="M16" s="27" t="s">
        <v>78</v>
      </c>
      <c r="N16" s="27" t="s">
        <v>79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0" t="s">
        <v>5</v>
      </c>
      <c r="B17" s="19"/>
      <c r="C17" s="17" t="s">
        <v>80</v>
      </c>
      <c r="D17" s="19">
        <f t="shared" si="1"/>
        <v>40</v>
      </c>
      <c r="E17" s="19"/>
      <c r="F17" s="17" t="s">
        <v>69</v>
      </c>
      <c r="G17" s="17">
        <v>124000.0</v>
      </c>
      <c r="H17" s="17" t="s">
        <v>70</v>
      </c>
      <c r="I17" s="32" t="s">
        <v>81</v>
      </c>
      <c r="J17" s="27" t="s">
        <v>72</v>
      </c>
      <c r="K17" s="27">
        <v>20.0</v>
      </c>
      <c r="L17" s="27" t="s">
        <v>73</v>
      </c>
      <c r="M17" s="27" t="s">
        <v>82</v>
      </c>
      <c r="N17" s="27" t="s">
        <v>83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20" t="s">
        <v>5</v>
      </c>
      <c r="B18" s="19"/>
      <c r="C18" s="17" t="s">
        <v>84</v>
      </c>
      <c r="D18" s="19">
        <f t="shared" si="1"/>
        <v>40</v>
      </c>
      <c r="E18" s="19"/>
      <c r="F18" s="17" t="s">
        <v>69</v>
      </c>
      <c r="G18" s="17">
        <v>52000.0</v>
      </c>
      <c r="H18" s="17" t="s">
        <v>70</v>
      </c>
      <c r="I18" s="32" t="s">
        <v>85</v>
      </c>
      <c r="J18" s="27" t="s">
        <v>72</v>
      </c>
      <c r="K18" s="27">
        <v>20.0</v>
      </c>
      <c r="L18" s="27" t="s">
        <v>73</v>
      </c>
      <c r="M18" s="33" t="s">
        <v>86</v>
      </c>
      <c r="N18" s="27" t="s">
        <v>87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0" t="s">
        <v>5</v>
      </c>
      <c r="B19" s="19"/>
      <c r="C19" s="17" t="s">
        <v>88</v>
      </c>
      <c r="D19" s="19">
        <f t="shared" si="1"/>
        <v>40</v>
      </c>
      <c r="E19" s="19"/>
      <c r="F19" s="17" t="s">
        <v>69</v>
      </c>
      <c r="G19" s="17">
        <v>51000.0</v>
      </c>
      <c r="H19" s="17" t="s">
        <v>70</v>
      </c>
      <c r="I19" s="32" t="s">
        <v>89</v>
      </c>
      <c r="J19" s="27" t="s">
        <v>72</v>
      </c>
      <c r="K19" s="27">
        <v>20.0</v>
      </c>
      <c r="L19" s="27" t="s">
        <v>73</v>
      </c>
      <c r="M19" s="33" t="s">
        <v>90</v>
      </c>
      <c r="N19" s="27" t="s">
        <v>91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0" t="s">
        <v>5</v>
      </c>
      <c r="B20" s="19"/>
      <c r="C20" s="17" t="s">
        <v>92</v>
      </c>
      <c r="D20" s="19">
        <f t="shared" si="1"/>
        <v>40</v>
      </c>
      <c r="E20" s="19"/>
      <c r="F20" s="17" t="s">
        <v>69</v>
      </c>
      <c r="G20" s="17">
        <v>63000.0</v>
      </c>
      <c r="H20" s="17" t="s">
        <v>70</v>
      </c>
      <c r="I20" s="34" t="s">
        <v>93</v>
      </c>
      <c r="J20" s="27" t="s">
        <v>72</v>
      </c>
      <c r="K20" s="27">
        <v>20.0</v>
      </c>
      <c r="L20" s="27" t="s">
        <v>73</v>
      </c>
      <c r="M20" s="31" t="s">
        <v>94</v>
      </c>
      <c r="N20" s="25" t="s">
        <v>95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20" t="s">
        <v>5</v>
      </c>
      <c r="B21" s="19"/>
      <c r="C21" s="17" t="s">
        <v>96</v>
      </c>
      <c r="D21" s="19">
        <f t="shared" si="1"/>
        <v>60</v>
      </c>
      <c r="E21" s="19"/>
      <c r="F21" s="17" t="s">
        <v>97</v>
      </c>
      <c r="G21" s="17">
        <v>38.12</v>
      </c>
      <c r="H21" s="17" t="s">
        <v>98</v>
      </c>
      <c r="I21" s="35"/>
      <c r="J21" s="36" t="s">
        <v>99</v>
      </c>
      <c r="K21" s="37">
        <v>25.0</v>
      </c>
      <c r="L21" s="27" t="s">
        <v>100</v>
      </c>
      <c r="M21" s="33" t="s">
        <v>101</v>
      </c>
      <c r="N21" s="27" t="s">
        <v>102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20" t="s">
        <v>5</v>
      </c>
      <c r="B22" s="19"/>
      <c r="C22" s="17" t="s">
        <v>103</v>
      </c>
      <c r="D22" s="19">
        <f t="shared" si="1"/>
        <v>60</v>
      </c>
      <c r="E22" s="19"/>
      <c r="F22" s="17" t="s">
        <v>97</v>
      </c>
      <c r="G22" s="17">
        <v>24.3</v>
      </c>
      <c r="H22" s="17" t="s">
        <v>98</v>
      </c>
      <c r="I22" s="35"/>
      <c r="J22" s="38" t="s">
        <v>99</v>
      </c>
      <c r="K22" s="39">
        <v>25.0</v>
      </c>
      <c r="L22" s="27" t="s">
        <v>100</v>
      </c>
      <c r="M22" s="33" t="s">
        <v>104</v>
      </c>
      <c r="N22" s="27" t="s">
        <v>105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20" t="s">
        <v>5</v>
      </c>
      <c r="B23" s="19"/>
      <c r="C23" s="17" t="s">
        <v>106</v>
      </c>
      <c r="D23" s="19">
        <f t="shared" si="1"/>
        <v>59</v>
      </c>
      <c r="E23" s="19"/>
      <c r="F23" s="17" t="s">
        <v>97</v>
      </c>
      <c r="G23" s="17">
        <v>12.8</v>
      </c>
      <c r="H23" s="17" t="s">
        <v>98</v>
      </c>
      <c r="I23" s="35"/>
      <c r="J23" s="38" t="s">
        <v>99</v>
      </c>
      <c r="K23" s="39">
        <v>25.0</v>
      </c>
      <c r="L23" s="27" t="s">
        <v>100</v>
      </c>
      <c r="M23" s="27" t="s">
        <v>107</v>
      </c>
      <c r="N23" s="31" t="s">
        <v>108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20" t="s">
        <v>5</v>
      </c>
      <c r="B24" s="19"/>
      <c r="C24" s="17" t="s">
        <v>109</v>
      </c>
      <c r="D24" s="19">
        <f t="shared" si="1"/>
        <v>60</v>
      </c>
      <c r="E24" s="19"/>
      <c r="F24" s="17" t="s">
        <v>97</v>
      </c>
      <c r="G24" s="17">
        <v>11.87</v>
      </c>
      <c r="H24" s="17" t="s">
        <v>98</v>
      </c>
      <c r="I24" s="35"/>
      <c r="J24" s="38" t="s">
        <v>99</v>
      </c>
      <c r="K24" s="39">
        <v>25.0</v>
      </c>
      <c r="L24" s="27" t="s">
        <v>100</v>
      </c>
      <c r="M24" s="33" t="s">
        <v>110</v>
      </c>
      <c r="N24" s="27" t="s">
        <v>111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20" t="s">
        <v>5</v>
      </c>
      <c r="B25" s="19"/>
      <c r="C25" s="17" t="s">
        <v>112</v>
      </c>
      <c r="D25" s="19">
        <f t="shared" si="1"/>
        <v>58</v>
      </c>
      <c r="E25" s="19"/>
      <c r="F25" s="17" t="s">
        <v>97</v>
      </c>
      <c r="G25" s="17">
        <v>5.4</v>
      </c>
      <c r="H25" s="17" t="s">
        <v>98</v>
      </c>
      <c r="I25" s="35"/>
      <c r="J25" s="38" t="s">
        <v>99</v>
      </c>
      <c r="K25" s="39">
        <v>25.0</v>
      </c>
      <c r="L25" s="27" t="s">
        <v>100</v>
      </c>
      <c r="M25" s="33" t="s">
        <v>113</v>
      </c>
      <c r="N25" s="27" t="s">
        <v>114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20" t="s">
        <v>5</v>
      </c>
      <c r="B26" s="19"/>
      <c r="C26" s="17" t="s">
        <v>115</v>
      </c>
      <c r="D26" s="19">
        <f t="shared" si="1"/>
        <v>59</v>
      </c>
      <c r="E26" s="19"/>
      <c r="F26" s="17" t="s">
        <v>97</v>
      </c>
      <c r="G26" s="17">
        <v>5.5</v>
      </c>
      <c r="H26" s="17" t="s">
        <v>98</v>
      </c>
      <c r="I26" s="35"/>
      <c r="J26" s="38" t="s">
        <v>99</v>
      </c>
      <c r="K26" s="39">
        <v>25.0</v>
      </c>
      <c r="L26" s="27" t="s">
        <v>100</v>
      </c>
      <c r="M26" s="33" t="s">
        <v>116</v>
      </c>
      <c r="N26" s="27" t="s">
        <v>117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20" t="s">
        <v>5</v>
      </c>
      <c r="B27" s="19"/>
      <c r="C27" s="17" t="s">
        <v>118</v>
      </c>
      <c r="D27" s="19">
        <f t="shared" si="1"/>
        <v>60</v>
      </c>
      <c r="E27" s="19"/>
      <c r="F27" s="17" t="s">
        <v>97</v>
      </c>
      <c r="G27" s="17">
        <v>3.5</v>
      </c>
      <c r="H27" s="17" t="s">
        <v>98</v>
      </c>
      <c r="I27" s="35"/>
      <c r="J27" s="38" t="s">
        <v>99</v>
      </c>
      <c r="K27" s="39">
        <v>25.0</v>
      </c>
      <c r="L27" s="27" t="s">
        <v>100</v>
      </c>
      <c r="M27" s="33" t="s">
        <v>119</v>
      </c>
      <c r="N27" s="27" t="s">
        <v>120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20" t="s">
        <v>5</v>
      </c>
      <c r="B28" s="19"/>
      <c r="C28" s="17" t="s">
        <v>121</v>
      </c>
      <c r="D28" s="19">
        <f t="shared" si="1"/>
        <v>60</v>
      </c>
      <c r="E28" s="19"/>
      <c r="F28" s="17" t="s">
        <v>97</v>
      </c>
      <c r="G28" s="17">
        <v>3.5</v>
      </c>
      <c r="H28" s="17" t="s">
        <v>98</v>
      </c>
      <c r="I28" s="35"/>
      <c r="J28" s="38" t="s">
        <v>99</v>
      </c>
      <c r="K28" s="39">
        <v>25.0</v>
      </c>
      <c r="L28" s="27" t="s">
        <v>100</v>
      </c>
      <c r="M28" s="33" t="s">
        <v>122</v>
      </c>
      <c r="N28" s="27" t="s">
        <v>123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20" t="s">
        <v>5</v>
      </c>
      <c r="B29" s="19"/>
      <c r="C29" s="17" t="s">
        <v>124</v>
      </c>
      <c r="D29" s="19">
        <f t="shared" si="1"/>
        <v>60</v>
      </c>
      <c r="E29" s="19"/>
      <c r="F29" s="17" t="s">
        <v>97</v>
      </c>
      <c r="G29" s="17">
        <v>2.1</v>
      </c>
      <c r="H29" s="17" t="s">
        <v>98</v>
      </c>
      <c r="I29" s="35"/>
      <c r="J29" s="38" t="s">
        <v>99</v>
      </c>
      <c r="K29" s="39">
        <v>25.0</v>
      </c>
      <c r="L29" s="27" t="s">
        <v>100</v>
      </c>
      <c r="M29" s="33" t="s">
        <v>125</v>
      </c>
      <c r="N29" s="27" t="s">
        <v>126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0" t="s">
        <v>5</v>
      </c>
      <c r="B30" s="19"/>
      <c r="C30" s="17" t="s">
        <v>127</v>
      </c>
      <c r="D30" s="19">
        <f t="shared" si="1"/>
        <v>61</v>
      </c>
      <c r="E30" s="19"/>
      <c r="F30" s="17" t="s">
        <v>97</v>
      </c>
      <c r="G30" s="17">
        <v>1.94</v>
      </c>
      <c r="H30" s="17" t="s">
        <v>98</v>
      </c>
      <c r="I30" s="35"/>
      <c r="J30" s="38" t="s">
        <v>99</v>
      </c>
      <c r="K30" s="39">
        <v>25.0</v>
      </c>
      <c r="L30" s="27" t="s">
        <v>100</v>
      </c>
      <c r="M30" s="27" t="s">
        <v>128</v>
      </c>
      <c r="N30" s="27" t="s">
        <v>129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20" t="s">
        <v>5</v>
      </c>
      <c r="B31" s="19"/>
      <c r="C31" s="17" t="s">
        <v>130</v>
      </c>
      <c r="D31" s="19">
        <f t="shared" si="1"/>
        <v>60</v>
      </c>
      <c r="E31" s="19"/>
      <c r="F31" s="17" t="s">
        <v>97</v>
      </c>
      <c r="G31" s="17">
        <v>0.65</v>
      </c>
      <c r="H31" s="17" t="s">
        <v>98</v>
      </c>
      <c r="I31" s="35"/>
      <c r="J31" s="38" t="s">
        <v>99</v>
      </c>
      <c r="K31" s="39">
        <v>25.0</v>
      </c>
      <c r="L31" s="27" t="s">
        <v>100</v>
      </c>
      <c r="M31" s="27" t="s">
        <v>131</v>
      </c>
      <c r="N31" s="27" t="s">
        <v>132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20" t="s">
        <v>6</v>
      </c>
      <c r="B32" s="17" t="s">
        <v>133</v>
      </c>
      <c r="C32" s="17" t="s">
        <v>134</v>
      </c>
      <c r="D32" s="19">
        <f t="shared" si="1"/>
        <v>40</v>
      </c>
      <c r="E32" s="19"/>
      <c r="F32" s="17" t="s">
        <v>135</v>
      </c>
      <c r="G32" s="40">
        <v>357.8</v>
      </c>
      <c r="H32" s="17" t="s">
        <v>136</v>
      </c>
      <c r="I32" s="19"/>
      <c r="J32" s="29" t="s">
        <v>137</v>
      </c>
      <c r="K32" s="30">
        <v>32.0</v>
      </c>
      <c r="L32" s="27" t="s">
        <v>138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20" t="s">
        <v>6</v>
      </c>
      <c r="B33" s="17" t="s">
        <v>133</v>
      </c>
      <c r="C33" s="17" t="s">
        <v>139</v>
      </c>
      <c r="D33" s="19">
        <f t="shared" si="1"/>
        <v>40</v>
      </c>
      <c r="E33" s="19"/>
      <c r="F33" s="17" t="s">
        <v>135</v>
      </c>
      <c r="G33" s="40">
        <v>197.0</v>
      </c>
      <c r="H33" s="17" t="s">
        <v>136</v>
      </c>
      <c r="I33" s="19"/>
      <c r="J33" s="29" t="s">
        <v>137</v>
      </c>
      <c r="K33" s="30">
        <v>32.0</v>
      </c>
      <c r="L33" s="27" t="s">
        <v>138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20" t="s">
        <v>6</v>
      </c>
      <c r="B34" s="17" t="s">
        <v>133</v>
      </c>
      <c r="C34" s="17" t="s">
        <v>140</v>
      </c>
      <c r="D34" s="19">
        <f t="shared" si="1"/>
        <v>40</v>
      </c>
      <c r="E34" s="19"/>
      <c r="F34" s="17" t="s">
        <v>135</v>
      </c>
      <c r="G34" s="40">
        <v>424.8</v>
      </c>
      <c r="H34" s="17" t="s">
        <v>136</v>
      </c>
      <c r="I34" s="19"/>
      <c r="J34" s="29" t="s">
        <v>137</v>
      </c>
      <c r="K34" s="30">
        <v>32.0</v>
      </c>
      <c r="L34" s="27" t="s">
        <v>138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20" t="s">
        <v>6</v>
      </c>
      <c r="B35" s="17" t="s">
        <v>133</v>
      </c>
      <c r="C35" s="17" t="s">
        <v>141</v>
      </c>
      <c r="D35" s="19">
        <f t="shared" si="1"/>
        <v>40</v>
      </c>
      <c r="E35" s="19"/>
      <c r="F35" s="17" t="s">
        <v>135</v>
      </c>
      <c r="G35" s="40">
        <v>63.6</v>
      </c>
      <c r="H35" s="17" t="s">
        <v>136</v>
      </c>
      <c r="I35" s="19"/>
      <c r="J35" s="29" t="s">
        <v>137</v>
      </c>
      <c r="K35" s="30">
        <v>32.0</v>
      </c>
      <c r="L35" s="27" t="s">
        <v>138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20" t="s">
        <v>6</v>
      </c>
      <c r="B36" s="17" t="s">
        <v>133</v>
      </c>
      <c r="C36" s="17" t="s">
        <v>142</v>
      </c>
      <c r="D36" s="19">
        <f t="shared" si="1"/>
        <v>40</v>
      </c>
      <c r="E36" s="19"/>
      <c r="F36" s="17" t="s">
        <v>135</v>
      </c>
      <c r="G36" s="40">
        <v>483.5</v>
      </c>
      <c r="H36" s="17" t="s">
        <v>136</v>
      </c>
      <c r="I36" s="19"/>
      <c r="J36" s="29" t="s">
        <v>137</v>
      </c>
      <c r="K36" s="30">
        <v>32.0</v>
      </c>
      <c r="L36" s="27" t="s">
        <v>138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20" t="s">
        <v>6</v>
      </c>
      <c r="B37" s="17" t="s">
        <v>133</v>
      </c>
      <c r="C37" s="17" t="s">
        <v>143</v>
      </c>
      <c r="D37" s="19">
        <f t="shared" si="1"/>
        <v>40</v>
      </c>
      <c r="E37" s="19"/>
      <c r="F37" s="17" t="s">
        <v>135</v>
      </c>
      <c r="G37" s="40">
        <v>100.6</v>
      </c>
      <c r="H37" s="17" t="s">
        <v>136</v>
      </c>
      <c r="I37" s="19"/>
      <c r="J37" s="29" t="s">
        <v>137</v>
      </c>
      <c r="K37" s="30">
        <v>32.0</v>
      </c>
      <c r="L37" s="27" t="s">
        <v>138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20" t="s">
        <v>6</v>
      </c>
      <c r="B38" s="17" t="s">
        <v>133</v>
      </c>
      <c r="C38" s="17" t="s">
        <v>144</v>
      </c>
      <c r="D38" s="19">
        <f t="shared" si="1"/>
        <v>40</v>
      </c>
      <c r="E38" s="19"/>
      <c r="F38" s="17" t="s">
        <v>135</v>
      </c>
      <c r="G38" s="40">
        <v>70.7</v>
      </c>
      <c r="H38" s="17" t="s">
        <v>136</v>
      </c>
      <c r="I38" s="19"/>
      <c r="J38" s="29" t="s">
        <v>137</v>
      </c>
      <c r="K38" s="30">
        <v>32.0</v>
      </c>
      <c r="L38" s="27" t="s">
        <v>138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20" t="s">
        <v>6</v>
      </c>
      <c r="B39" s="17" t="s">
        <v>133</v>
      </c>
      <c r="C39" s="17" t="s">
        <v>145</v>
      </c>
      <c r="D39" s="19">
        <f t="shared" si="1"/>
        <v>30</v>
      </c>
      <c r="E39" s="17">
        <v>13.0</v>
      </c>
      <c r="F39" s="17" t="s">
        <v>146</v>
      </c>
      <c r="G39" s="17">
        <v>383.4</v>
      </c>
      <c r="H39" s="17" t="s">
        <v>147</v>
      </c>
      <c r="I39" s="19"/>
      <c r="J39" s="29" t="s">
        <v>148</v>
      </c>
      <c r="K39" s="30">
        <v>23.0</v>
      </c>
      <c r="L39" s="28" t="s">
        <v>149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20" t="s">
        <v>6</v>
      </c>
      <c r="B40" s="17" t="s">
        <v>133</v>
      </c>
      <c r="C40" s="17" t="s">
        <v>150</v>
      </c>
      <c r="D40" s="19">
        <f t="shared" si="1"/>
        <v>30</v>
      </c>
      <c r="E40" s="17">
        <v>4.0</v>
      </c>
      <c r="F40" s="17" t="s">
        <v>146</v>
      </c>
      <c r="G40" s="19"/>
      <c r="H40" s="41" t="s">
        <v>147</v>
      </c>
      <c r="I40" s="19"/>
      <c r="J40" s="29" t="s">
        <v>148</v>
      </c>
      <c r="K40" s="30">
        <v>23.0</v>
      </c>
      <c r="L40" s="28" t="s">
        <v>149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20" t="s">
        <v>6</v>
      </c>
      <c r="B41" s="17" t="s">
        <v>133</v>
      </c>
      <c r="C41" s="17" t="s">
        <v>151</v>
      </c>
      <c r="D41" s="19">
        <f t="shared" si="1"/>
        <v>30</v>
      </c>
      <c r="E41" s="17">
        <v>3.0</v>
      </c>
      <c r="F41" s="17" t="s">
        <v>146</v>
      </c>
      <c r="G41" s="19"/>
      <c r="H41" s="41" t="s">
        <v>147</v>
      </c>
      <c r="I41" s="19"/>
      <c r="J41" s="29" t="s">
        <v>148</v>
      </c>
      <c r="K41" s="30">
        <v>23.0</v>
      </c>
      <c r="L41" s="28" t="s">
        <v>149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20" t="s">
        <v>6</v>
      </c>
      <c r="B42" s="17" t="s">
        <v>133</v>
      </c>
      <c r="C42" s="17" t="s">
        <v>152</v>
      </c>
      <c r="D42" s="19">
        <f t="shared" si="1"/>
        <v>30</v>
      </c>
      <c r="E42" s="17">
        <v>3.0</v>
      </c>
      <c r="F42" s="17" t="s">
        <v>146</v>
      </c>
      <c r="G42" s="17"/>
      <c r="H42" s="41" t="s">
        <v>147</v>
      </c>
      <c r="I42" s="19"/>
      <c r="J42" s="29" t="s">
        <v>148</v>
      </c>
      <c r="K42" s="30">
        <v>23.0</v>
      </c>
      <c r="L42" s="28" t="s">
        <v>149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20" t="s">
        <v>6</v>
      </c>
      <c r="B43" s="17" t="s">
        <v>133</v>
      </c>
      <c r="C43" s="17" t="s">
        <v>153</v>
      </c>
      <c r="D43" s="19">
        <f t="shared" si="1"/>
        <v>30</v>
      </c>
      <c r="E43" s="17">
        <v>2.0</v>
      </c>
      <c r="F43" s="17" t="s">
        <v>146</v>
      </c>
      <c r="G43" s="19"/>
      <c r="H43" s="41" t="s">
        <v>147</v>
      </c>
      <c r="I43" s="19"/>
      <c r="J43" s="29" t="s">
        <v>148</v>
      </c>
      <c r="K43" s="30">
        <v>23.0</v>
      </c>
      <c r="L43" s="28" t="s">
        <v>149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20" t="s">
        <v>6</v>
      </c>
      <c r="B44" s="17" t="s">
        <v>133</v>
      </c>
      <c r="C44" s="17" t="s">
        <v>154</v>
      </c>
      <c r="D44" s="19">
        <f t="shared" si="1"/>
        <v>30</v>
      </c>
      <c r="E44" s="17">
        <v>2.0</v>
      </c>
      <c r="F44" s="17" t="s">
        <v>146</v>
      </c>
      <c r="G44" s="19"/>
      <c r="H44" s="41" t="s">
        <v>147</v>
      </c>
      <c r="I44" s="19"/>
      <c r="J44" s="29" t="s">
        <v>148</v>
      </c>
      <c r="K44" s="30">
        <v>23.0</v>
      </c>
      <c r="L44" s="28" t="s">
        <v>149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20" t="s">
        <v>6</v>
      </c>
      <c r="B45" s="19"/>
      <c r="C45" s="17" t="s">
        <v>155</v>
      </c>
      <c r="D45" s="19">
        <f t="shared" si="1"/>
        <v>86</v>
      </c>
      <c r="E45" s="17" t="s">
        <v>156</v>
      </c>
      <c r="F45" s="19"/>
      <c r="G45" s="19"/>
      <c r="H45" s="19"/>
      <c r="I45" s="19"/>
      <c r="J45" s="27"/>
      <c r="K45" s="27"/>
      <c r="L45" s="27" t="s">
        <v>157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20" t="s">
        <v>6</v>
      </c>
      <c r="B46" s="19"/>
      <c r="C46" s="17" t="s">
        <v>158</v>
      </c>
      <c r="D46" s="19">
        <f t="shared" si="1"/>
        <v>58</v>
      </c>
      <c r="E46" s="17" t="s">
        <v>159</v>
      </c>
      <c r="F46" s="19"/>
      <c r="G46" s="19"/>
      <c r="H46" s="19"/>
      <c r="I46" s="19"/>
      <c r="J46" s="27"/>
      <c r="K46" s="27"/>
      <c r="L46" s="27" t="s">
        <v>157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20" t="s">
        <v>6</v>
      </c>
      <c r="B47" s="19"/>
      <c r="C47" s="17" t="s">
        <v>160</v>
      </c>
      <c r="D47" s="19">
        <f t="shared" si="1"/>
        <v>53</v>
      </c>
      <c r="E47" s="17" t="s">
        <v>161</v>
      </c>
      <c r="F47" s="19"/>
      <c r="G47" s="19"/>
      <c r="H47" s="19"/>
      <c r="I47" s="19"/>
      <c r="J47" s="27"/>
      <c r="K47" s="27"/>
      <c r="L47" s="27" t="s">
        <v>157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20" t="s">
        <v>6</v>
      </c>
      <c r="B48" s="19"/>
      <c r="C48" s="17" t="s">
        <v>162</v>
      </c>
      <c r="D48" s="19">
        <f t="shared" si="1"/>
        <v>42</v>
      </c>
      <c r="E48" s="17" t="s">
        <v>163</v>
      </c>
      <c r="F48" s="19"/>
      <c r="G48" s="19"/>
      <c r="H48" s="19"/>
      <c r="I48" s="19"/>
      <c r="J48" s="27"/>
      <c r="K48" s="27"/>
      <c r="L48" s="27" t="s">
        <v>157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20" t="s">
        <v>6</v>
      </c>
      <c r="B49" s="19"/>
      <c r="C49" s="17" t="s">
        <v>164</v>
      </c>
      <c r="D49" s="19">
        <f t="shared" si="1"/>
        <v>85</v>
      </c>
      <c r="E49" s="17" t="s">
        <v>165</v>
      </c>
      <c r="F49" s="19"/>
      <c r="G49" s="19"/>
      <c r="H49" s="19"/>
      <c r="I49" s="19"/>
      <c r="J49" s="27"/>
      <c r="K49" s="27"/>
      <c r="L49" s="27" t="s">
        <v>157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20" t="s">
        <v>6</v>
      </c>
      <c r="B50" s="19"/>
      <c r="C50" s="17" t="s">
        <v>166</v>
      </c>
      <c r="D50" s="19">
        <f t="shared" si="1"/>
        <v>68</v>
      </c>
      <c r="E50" s="17" t="s">
        <v>167</v>
      </c>
      <c r="F50" s="19"/>
      <c r="G50" s="19"/>
      <c r="H50" s="19"/>
      <c r="I50" s="19"/>
      <c r="J50" s="27"/>
      <c r="K50" s="27"/>
      <c r="L50" s="27" t="s">
        <v>157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20" t="s">
        <v>6</v>
      </c>
      <c r="B51" s="19"/>
      <c r="C51" s="17" t="s">
        <v>168</v>
      </c>
      <c r="D51" s="19">
        <f t="shared" si="1"/>
        <v>55</v>
      </c>
      <c r="E51" s="17" t="s">
        <v>169</v>
      </c>
      <c r="F51" s="19"/>
      <c r="G51" s="19"/>
      <c r="H51" s="19"/>
      <c r="I51" s="19"/>
      <c r="J51" s="27"/>
      <c r="K51" s="27"/>
      <c r="L51" s="27" t="s">
        <v>157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20" t="s">
        <v>6</v>
      </c>
      <c r="B52" s="19"/>
      <c r="C52" s="17" t="s">
        <v>170</v>
      </c>
      <c r="D52" s="19">
        <f t="shared" si="1"/>
        <v>43</v>
      </c>
      <c r="E52" s="17" t="s">
        <v>171</v>
      </c>
      <c r="F52" s="19"/>
      <c r="G52" s="19"/>
      <c r="H52" s="19"/>
      <c r="I52" s="19"/>
      <c r="J52" s="27"/>
      <c r="K52" s="27"/>
      <c r="L52" s="27" t="s">
        <v>157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20" t="s">
        <v>5</v>
      </c>
      <c r="C53" s="17" t="s">
        <v>172</v>
      </c>
      <c r="D53" s="19">
        <f t="shared" si="1"/>
        <v>93</v>
      </c>
      <c r="E53" s="19"/>
      <c r="F53" s="17" t="s">
        <v>173</v>
      </c>
      <c r="G53" s="19"/>
      <c r="H53" s="17" t="s">
        <v>70</v>
      </c>
      <c r="I53" s="17">
        <v>-6.6</v>
      </c>
      <c r="J53" s="27" t="s">
        <v>72</v>
      </c>
      <c r="K53" s="27">
        <v>20.0</v>
      </c>
      <c r="L53" s="27" t="s">
        <v>174</v>
      </c>
      <c r="M53" s="27" t="s">
        <v>175</v>
      </c>
      <c r="N53" s="27" t="s">
        <v>176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20" t="s">
        <v>5</v>
      </c>
      <c r="C54" s="17" t="s">
        <v>177</v>
      </c>
      <c r="D54" s="19">
        <f t="shared" si="1"/>
        <v>85</v>
      </c>
      <c r="E54" s="19"/>
      <c r="F54" s="17" t="s">
        <v>173</v>
      </c>
      <c r="G54" s="19"/>
      <c r="H54" s="17" t="s">
        <v>70</v>
      </c>
      <c r="I54" s="17">
        <v>-6.14</v>
      </c>
      <c r="J54" s="27" t="s">
        <v>72</v>
      </c>
      <c r="K54" s="27">
        <v>20.0</v>
      </c>
      <c r="L54" s="27" t="s">
        <v>174</v>
      </c>
      <c r="M54" s="27" t="s">
        <v>178</v>
      </c>
      <c r="N54" s="27" t="s">
        <v>179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20" t="s">
        <v>5</v>
      </c>
      <c r="C55" s="17" t="s">
        <v>180</v>
      </c>
      <c r="D55" s="19">
        <f t="shared" si="1"/>
        <v>89</v>
      </c>
      <c r="E55" s="19"/>
      <c r="F55" s="17" t="s">
        <v>173</v>
      </c>
      <c r="G55" s="19"/>
      <c r="H55" s="17" t="s">
        <v>70</v>
      </c>
      <c r="I55" s="17">
        <v>-11.08</v>
      </c>
      <c r="J55" s="27" t="s">
        <v>72</v>
      </c>
      <c r="K55" s="27">
        <v>20.0</v>
      </c>
      <c r="L55" s="27" t="s">
        <v>174</v>
      </c>
      <c r="M55" s="27" t="s">
        <v>181</v>
      </c>
      <c r="N55" s="27" t="s">
        <v>182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20" t="s">
        <v>6</v>
      </c>
      <c r="C56" s="17" t="s">
        <v>183</v>
      </c>
      <c r="D56" s="19">
        <f t="shared" si="1"/>
        <v>98</v>
      </c>
      <c r="E56" s="19"/>
      <c r="F56" s="17" t="s">
        <v>184</v>
      </c>
      <c r="G56" s="19"/>
      <c r="H56" s="17" t="s">
        <v>185</v>
      </c>
      <c r="I56" s="17">
        <v>-12.32</v>
      </c>
      <c r="J56" s="38" t="s">
        <v>186</v>
      </c>
      <c r="K56" s="39">
        <v>23.0</v>
      </c>
      <c r="L56" s="27" t="s">
        <v>174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20" t="s">
        <v>6</v>
      </c>
      <c r="C57" s="17" t="s">
        <v>187</v>
      </c>
      <c r="D57" s="19">
        <f t="shared" si="1"/>
        <v>86</v>
      </c>
      <c r="E57" s="19"/>
      <c r="F57" s="17" t="s">
        <v>184</v>
      </c>
      <c r="G57" s="19"/>
      <c r="H57" s="17" t="s">
        <v>185</v>
      </c>
      <c r="I57" s="17">
        <v>-11.05</v>
      </c>
      <c r="J57" s="38" t="s">
        <v>186</v>
      </c>
      <c r="K57" s="39">
        <v>23.0</v>
      </c>
      <c r="L57" s="27" t="s">
        <v>174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20" t="s">
        <v>6</v>
      </c>
      <c r="C58" s="42" t="s">
        <v>188</v>
      </c>
      <c r="D58" s="19">
        <f t="shared" si="1"/>
        <v>88</v>
      </c>
      <c r="E58" s="19"/>
      <c r="F58" s="17" t="s">
        <v>189</v>
      </c>
      <c r="G58" s="19"/>
      <c r="H58" s="17" t="s">
        <v>190</v>
      </c>
      <c r="I58" s="17">
        <v>-9.3</v>
      </c>
      <c r="J58" s="29" t="s">
        <v>191</v>
      </c>
      <c r="K58" s="30">
        <v>21.0</v>
      </c>
      <c r="L58" s="27" t="s">
        <v>174</v>
      </c>
      <c r="M58" s="19"/>
      <c r="N58" s="27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20" t="s">
        <v>5</v>
      </c>
      <c r="B59" s="19"/>
      <c r="C59" s="17" t="s">
        <v>192</v>
      </c>
      <c r="D59" s="17">
        <v>39.0</v>
      </c>
      <c r="E59" s="19"/>
      <c r="F59" s="17" t="s">
        <v>193</v>
      </c>
      <c r="G59" s="17">
        <v>30.0</v>
      </c>
      <c r="H59" s="19"/>
      <c r="I59" s="19"/>
      <c r="J59" s="27"/>
      <c r="K59" s="27"/>
      <c r="L59" s="27" t="s">
        <v>194</v>
      </c>
      <c r="M59" s="27" t="s">
        <v>195</v>
      </c>
      <c r="N59" s="27" t="s">
        <v>196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20" t="s">
        <v>5</v>
      </c>
      <c r="B60" s="19"/>
      <c r="C60" s="6" t="s">
        <v>197</v>
      </c>
      <c r="D60" s="17">
        <v>34.0</v>
      </c>
      <c r="E60" s="19"/>
      <c r="F60" s="17" t="s">
        <v>198</v>
      </c>
      <c r="G60" s="17">
        <v>80.0</v>
      </c>
      <c r="H60" s="19"/>
      <c r="I60" s="19"/>
      <c r="J60" s="27"/>
      <c r="K60" s="27"/>
      <c r="L60" s="27" t="s">
        <v>194</v>
      </c>
      <c r="M60" s="27" t="s">
        <v>199</v>
      </c>
      <c r="N60" s="27" t="s">
        <v>200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20" t="s">
        <v>5</v>
      </c>
      <c r="B61" s="19"/>
      <c r="C61" s="17" t="s">
        <v>201</v>
      </c>
      <c r="D61" s="17">
        <v>42.0</v>
      </c>
      <c r="E61" s="19"/>
      <c r="F61" s="17" t="s">
        <v>202</v>
      </c>
      <c r="G61" s="17">
        <v>100.0</v>
      </c>
      <c r="H61" s="19"/>
      <c r="I61" s="19"/>
      <c r="J61" s="27"/>
      <c r="K61" s="27"/>
      <c r="L61" s="27" t="s">
        <v>194</v>
      </c>
      <c r="M61" s="27" t="s">
        <v>203</v>
      </c>
      <c r="N61" s="27" t="s">
        <v>204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20" t="s">
        <v>5</v>
      </c>
      <c r="B62" s="19"/>
      <c r="C62" s="17" t="s">
        <v>205</v>
      </c>
      <c r="D62" s="17">
        <v>38.0</v>
      </c>
      <c r="E62" s="19"/>
      <c r="F62" s="17" t="s">
        <v>206</v>
      </c>
      <c r="G62" s="17">
        <v>33.0</v>
      </c>
      <c r="H62" s="19"/>
      <c r="I62" s="19"/>
      <c r="J62" s="27"/>
      <c r="K62" s="27"/>
      <c r="L62" s="27" t="s">
        <v>194</v>
      </c>
      <c r="M62" s="27" t="s">
        <v>207</v>
      </c>
      <c r="N62" s="27" t="s">
        <v>208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</sheetData>
  <dataValidations>
    <dataValidation type="list" allowBlank="1" sqref="A2:A66">
      <formula1>"Toxin,Steroid,Drug,Amino Group,Various,Other"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location="query=C24H34O9" ref="J8"/>
    <hyperlink r:id="rId8" location="query=C24H34O9" ref="J9"/>
    <hyperlink r:id="rId9" location="query=C24H34O9" ref="J10"/>
    <hyperlink r:id="rId10" location="query=C24H34O9" ref="J11"/>
    <hyperlink r:id="rId11" location="query=C24H34O9" ref="J12"/>
    <hyperlink r:id="rId12" location="query=C24H34O9" ref="J13"/>
    <hyperlink r:id="rId13" location="query=C24H34O9" ref="J14"/>
    <hyperlink r:id="rId14" ref="M15"/>
    <hyperlink r:id="rId15" ref="N15"/>
    <hyperlink r:id="rId16" ref="M20"/>
    <hyperlink r:id="rId17" ref="N20"/>
    <hyperlink r:id="rId18" location="query=C21H30O4" ref="J22"/>
    <hyperlink r:id="rId19" location="query=C21H30O4" ref="J23"/>
    <hyperlink r:id="rId20" ref="N23"/>
    <hyperlink r:id="rId21" location="query=C21H30O4" ref="J24"/>
    <hyperlink r:id="rId22" location="query=C21H30O4" ref="J25"/>
    <hyperlink r:id="rId23" location="query=C21H30O4" ref="J26"/>
    <hyperlink r:id="rId24" location="query=C21H30O4" ref="J27"/>
    <hyperlink r:id="rId25" location="query=C21H30O4" ref="J28"/>
    <hyperlink r:id="rId26" location="query=C21H30O4" ref="J29"/>
    <hyperlink r:id="rId27" location="query=C21H30O4" ref="J30"/>
    <hyperlink r:id="rId28" location="query=C21H30O4" ref="J31"/>
    <hyperlink r:id="rId29" location="query=C22H24N2O8" ref="J32"/>
    <hyperlink r:id="rId30" location="query=C22H24N2O8" ref="J33"/>
    <hyperlink r:id="rId31" location="query=C22H24N2O8" ref="J34"/>
    <hyperlink r:id="rId32" location="query=C22H24N2O8" ref="J35"/>
    <hyperlink r:id="rId33" location="query=C22H24N2O8" ref="J36"/>
    <hyperlink r:id="rId34" location="query=C22H24N2O8" ref="J37"/>
    <hyperlink r:id="rId35" location="query=C22H24N2O8" ref="J38"/>
    <hyperlink r:id="rId36" location="query=C16H18N2O4S" ref="J39"/>
    <hyperlink r:id="rId37" ref="L39"/>
    <hyperlink r:id="rId38" location="query=C16H18N2O4S" ref="J40"/>
    <hyperlink r:id="rId39" ref="L40"/>
    <hyperlink r:id="rId40" location="query=C16H18N2O4S" ref="J41"/>
    <hyperlink r:id="rId41" ref="L41"/>
    <hyperlink r:id="rId42" location="query=C16H18N2O4S" ref="J42"/>
    <hyperlink r:id="rId43" ref="L42"/>
    <hyperlink r:id="rId44" location="query=C16H18N2O4S" ref="J43"/>
    <hyperlink r:id="rId45" ref="L43"/>
    <hyperlink r:id="rId46" location="query=C16H18N2O4S" ref="J44"/>
    <hyperlink r:id="rId47" ref="L44"/>
    <hyperlink r:id="rId48" location="query=C21H30O2" ref="J56"/>
    <hyperlink r:id="rId49" location="query=C21H30O2" ref="J57"/>
    <hyperlink r:id="rId50" location="query=C19H28O2" ref="J58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23.5"/>
    <col customWidth="1" min="3" max="3" width="25.25"/>
    <col customWidth="1" min="4" max="4" width="60.63"/>
  </cols>
  <sheetData>
    <row r="1">
      <c r="A1" s="43" t="s">
        <v>209</v>
      </c>
      <c r="B1" s="43" t="s">
        <v>210</v>
      </c>
      <c r="C1" s="43" t="s">
        <v>211</v>
      </c>
      <c r="D1" s="43" t="s">
        <v>212</v>
      </c>
      <c r="E1" s="43" t="s">
        <v>213</v>
      </c>
      <c r="F1" s="43" t="s">
        <v>214</v>
      </c>
      <c r="G1" s="43" t="s">
        <v>215</v>
      </c>
    </row>
    <row r="2">
      <c r="A2" s="6" t="s">
        <v>216</v>
      </c>
      <c r="B2" s="11" t="s">
        <v>217</v>
      </c>
      <c r="C2" s="11" t="s">
        <v>218</v>
      </c>
      <c r="D2" s="44" t="s">
        <v>219</v>
      </c>
      <c r="E2" s="45">
        <v>11.0</v>
      </c>
      <c r="F2" s="6">
        <v>3.0</v>
      </c>
      <c r="G2" s="6">
        <v>10.0</v>
      </c>
    </row>
    <row r="3">
      <c r="A3" s="6" t="s">
        <v>220</v>
      </c>
      <c r="B3" s="46" t="s">
        <v>217</v>
      </c>
      <c r="C3" s="11" t="s">
        <v>221</v>
      </c>
      <c r="D3" s="47" t="s">
        <v>222</v>
      </c>
      <c r="E3" s="45">
        <v>2.5E-5</v>
      </c>
      <c r="F3" s="6">
        <v>5.0</v>
      </c>
      <c r="G3" s="6">
        <v>29.0</v>
      </c>
    </row>
    <row r="4">
      <c r="A4" s="48" t="s">
        <v>223</v>
      </c>
      <c r="B4" s="46" t="s">
        <v>217</v>
      </c>
      <c r="C4" s="49" t="s">
        <v>224</v>
      </c>
      <c r="D4" s="6" t="s">
        <v>225</v>
      </c>
      <c r="E4" s="45">
        <v>2.1E-6</v>
      </c>
      <c r="F4" s="6">
        <v>3.0</v>
      </c>
      <c r="G4" s="6">
        <v>41.0</v>
      </c>
    </row>
    <row r="5">
      <c r="A5" s="48" t="s">
        <v>226</v>
      </c>
      <c r="B5" s="46" t="s">
        <v>217</v>
      </c>
      <c r="C5" s="11" t="s">
        <v>227</v>
      </c>
      <c r="D5" s="44" t="s">
        <v>228</v>
      </c>
      <c r="E5" s="45">
        <v>150.0</v>
      </c>
      <c r="F5" s="6">
        <v>4.0</v>
      </c>
      <c r="G5" s="6">
        <v>9.0</v>
      </c>
    </row>
    <row r="6">
      <c r="A6" s="6" t="s">
        <v>229</v>
      </c>
      <c r="B6" s="46" t="s">
        <v>217</v>
      </c>
      <c r="C6" s="11" t="s">
        <v>230</v>
      </c>
      <c r="D6" s="6" t="s">
        <v>231</v>
      </c>
      <c r="E6" s="45">
        <v>2.0E-7</v>
      </c>
      <c r="F6" s="6">
        <v>4.0</v>
      </c>
      <c r="G6" s="6">
        <v>50.0</v>
      </c>
    </row>
    <row r="8">
      <c r="D8" s="50"/>
    </row>
  </sheetData>
  <hyperlinks>
    <hyperlink r:id="rId1" ref="B2"/>
    <hyperlink r:id="rId2" ref="C2"/>
    <hyperlink r:id="rId3" ref="C3"/>
    <hyperlink r:id="rId4" ref="C4"/>
    <hyperlink r:id="rId5" ref="C5"/>
    <hyperlink r:id="rId6" ref="C6"/>
  </hyperlinks>
  <drawing r:id="rId7"/>
</worksheet>
</file>