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l-my.sharepoint.com/personal/jason_yu1_dell_com/Documents/Desktop/Souris 350W 220W/SPEC/"/>
    </mc:Choice>
  </mc:AlternateContent>
  <xr:revisionPtr revIDLastSave="46" documentId="13_ncr:1_{83BF7E21-0199-42C7-A68B-1AA083FD2A21}" xr6:coauthVersionLast="47" xr6:coauthVersionMax="47" xr10:uidLastSave="{E1B6C319-5DAF-4967-8A03-32F2CBEC7447}"/>
  <bookViews>
    <workbookView xWindow="-110" yWindow="-110" windowWidth="19420" windowHeight="10300" tabRatio="676" xr2:uid="{00000000-000D-0000-FFFF-FFFF00000000}"/>
  </bookViews>
  <sheets>
    <sheet name="Cover" sheetId="4" r:id="rId1"/>
    <sheet name="ECO History" sheetId="6" r:id="rId2"/>
    <sheet name="Revision History" sheetId="7" r:id="rId3"/>
    <sheet name="Template Spec" sheetId="5" r:id="rId4"/>
    <sheet name="Required Certifications" sheetId="9" r:id="rId5"/>
    <sheet name="Peak power duration" sheetId="11" r:id="rId6"/>
    <sheet name="Profile" sheetId="12" r:id="rId7"/>
    <sheet name="AVS" sheetId="15" r:id="rId8"/>
    <sheet name="NUDD Identification" sheetId="10" r:id="rId9"/>
    <sheet name="PCR" sheetId="14" r:id="rId10"/>
    <sheet name="Flowchart and timing chart" sheetId="13" r:id="rId11"/>
  </sheets>
  <definedNames>
    <definedName name="_Toc452343855" localSheetId="0">Cover!$E$37</definedName>
    <definedName name="_xlnm.Print_Area" localSheetId="0">Cover!$A$1:$K$46</definedName>
    <definedName name="_xlnm.Print_Area" localSheetId="3">'Template Spec'!$A$1:$F$479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B35" i="5"/>
  <c r="B34" i="5"/>
  <c r="D34" i="5"/>
  <c r="B33" i="5"/>
  <c r="D33" i="5"/>
  <c r="D32" i="5"/>
  <c r="B32" i="5"/>
  <c r="B448" i="5"/>
  <c r="B31" i="5"/>
  <c r="D31" i="5"/>
  <c r="D41" i="5"/>
  <c r="D23" i="5"/>
  <c r="D178" i="5" s="1"/>
  <c r="D20" i="5"/>
  <c r="D175" i="5" s="1"/>
  <c r="D18" i="5"/>
  <c r="D173" i="5" s="1"/>
  <c r="D13" i="5"/>
  <c r="D168" i="5" s="1"/>
  <c r="D15" i="5"/>
  <c r="D170" i="5" s="1"/>
  <c r="D10" i="5"/>
  <c r="D165" i="5" s="1"/>
  <c r="D164" i="5"/>
  <c r="D198" i="5"/>
  <c r="D209" i="5"/>
  <c r="D223" i="5"/>
  <c r="D221" i="5"/>
  <c r="D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 Inc.</author>
    <author>Liao, Anson</author>
  </authors>
  <commentList>
    <comment ref="D49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.97</t>
        </r>
      </text>
    </comment>
    <comment ref="D5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Dell Inc.:</t>
        </r>
        <r>
          <rPr>
            <sz val="8"/>
            <color indexed="81"/>
            <rFont val="Tahoma"/>
            <family val="2"/>
          </rPr>
          <t xml:space="preserve">
PF assumed to = .97
</t>
        </r>
      </text>
    </comment>
    <comment ref="C5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Liao, Anson:</t>
        </r>
        <r>
          <rPr>
            <sz val="9"/>
            <color indexed="81"/>
            <rFont val="Tahoma"/>
            <family val="2"/>
          </rPr>
          <t xml:space="preserve">
Plz get DELL RCE team's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Ravi_Vangara</author>
  </authors>
  <commentList>
    <comment ref="D2" authorId="0" shapeId="0" xr:uid="{00000000-0006-0000-0500-000001000000}">
      <text>
        <r>
          <rPr>
            <sz val="8"/>
            <color indexed="81"/>
            <rFont val="Tahoma"/>
            <family val="2"/>
          </rPr>
          <t>New To Dell</t>
        </r>
      </text>
    </comment>
    <comment ref="E2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Unique to Industry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Major Selling Point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2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COE= Center of Excellency - Tha major functional group responsible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<sst xmlns="http://schemas.openxmlformats.org/spreadsheetml/2006/main" count="1262" uniqueCount="472">
  <si>
    <t>Power Supply Engineering Specification</t>
  </si>
  <si>
    <t>Document Number: ENG0003119</t>
  </si>
  <si>
    <t>Revision:A00</t>
  </si>
  <si>
    <t>ENGINEERING SPECIFICATION</t>
  </si>
  <si>
    <t>(FOR Adapter P/N xxxx)</t>
  </si>
  <si>
    <t>Revision</t>
  </si>
  <si>
    <t>ECO #</t>
  </si>
  <si>
    <t>Revision Description</t>
  </si>
  <si>
    <t>Approver Function</t>
  </si>
  <si>
    <t>Approved By</t>
  </si>
  <si>
    <t>Date</t>
  </si>
  <si>
    <t>Released to Agile</t>
  </si>
  <si>
    <t>Electrical (PS)</t>
  </si>
  <si>
    <t>Jason Yu</t>
  </si>
  <si>
    <t>1.0. SCOPE</t>
  </si>
  <si>
    <t>1.1. SUPPLY OVERVIEW</t>
  </si>
  <si>
    <t>Parameter Description</t>
  </si>
  <si>
    <t>Min</t>
  </si>
  <si>
    <t>Typ</t>
  </si>
  <si>
    <t>Max</t>
  </si>
  <si>
    <t>Units</t>
  </si>
  <si>
    <r>
      <t>Manufacturing Test</t>
    </r>
    <r>
      <rPr>
        <b/>
        <vertAlign val="superscript"/>
        <sz val="10"/>
        <rFont val="MS Sans Serif"/>
        <family val="2"/>
      </rPr>
      <t xml:space="preserve"> </t>
    </r>
    <r>
      <rPr>
        <b/>
        <vertAlign val="superscript"/>
        <sz val="9"/>
        <rFont val="MS Sans Serif"/>
        <family val="2"/>
      </rPr>
      <t>1</t>
    </r>
  </si>
  <si>
    <t xml:space="preserve">Output Power </t>
  </si>
  <si>
    <t>Watts</t>
  </si>
  <si>
    <t>N/A</t>
  </si>
  <si>
    <t xml:space="preserve"> Max Duration of Peak Power</t>
  </si>
  <si>
    <t>s</t>
  </si>
  <si>
    <t>Max Duty cycle of Peak Power</t>
  </si>
  <si>
    <t>%</t>
  </si>
  <si>
    <t>Transient /Inrush Power</t>
    <phoneticPr fontId="6" type="noConversion"/>
  </si>
  <si>
    <t>Max Duration of Transient Power</t>
  </si>
  <si>
    <t>ms</t>
  </si>
  <si>
    <t>18Vmin</t>
  </si>
  <si>
    <t>Adapter Dimensions (Width)</t>
  </si>
  <si>
    <t>mm</t>
  </si>
  <si>
    <t>Adapter Dimensions (Depth)</t>
  </si>
  <si>
    <t>Adapter Dimensions (Height)</t>
  </si>
  <si>
    <r>
      <t>1</t>
    </r>
    <r>
      <rPr>
        <sz val="12"/>
        <color indexed="8"/>
        <rFont val="Times New Roman"/>
        <family val="1"/>
      </rPr>
      <t xml:space="preserve"> Maximum</t>
    </r>
  </si>
  <si>
    <t>Output Voltage Regulation</t>
  </si>
  <si>
    <t>Volts</t>
  </si>
  <si>
    <t>Yes</t>
  </si>
  <si>
    <t xml:space="preserve">   +20VDC</t>
  </si>
  <si>
    <t xml:space="preserve">   +28VDC</t>
  </si>
  <si>
    <t>Output Current</t>
  </si>
  <si>
    <t>Amps</t>
  </si>
  <si>
    <t>2.0. AC INPUT REQUIREMENTS</t>
  </si>
  <si>
    <t>2.1 AC INPUT VOLTAGE RANGE</t>
  </si>
  <si>
    <t>Vin (Voltage Range)</t>
  </si>
  <si>
    <t>120/240</t>
  </si>
  <si>
    <t>Vrms</t>
  </si>
  <si>
    <t>Vin (frequency)</t>
  </si>
  <si>
    <t>50/60</t>
  </si>
  <si>
    <t>Hz</t>
  </si>
  <si>
    <t>Iin (90VAC)</t>
  </si>
  <si>
    <t>Arms</t>
  </si>
  <si>
    <t>Iin (180VAC)</t>
  </si>
  <si>
    <t>It is no components damage  at brown out condition.</t>
  </si>
  <si>
    <t>Rated Input current on label</t>
  </si>
  <si>
    <t>TBD</t>
  </si>
  <si>
    <t>Unify by Dell RCE team</t>
  </si>
  <si>
    <t>Vin (turn-off)</t>
  </si>
  <si>
    <t>Extended Frequency Range</t>
  </si>
  <si>
    <t>Yes/No</t>
  </si>
  <si>
    <t>No</t>
  </si>
  <si>
    <t xml:space="preserve">Leakage current </t>
  </si>
  <si>
    <t>uA @264V</t>
  </si>
  <si>
    <t>2.2. INPUT OVER CURRENT PROTECTION</t>
  </si>
  <si>
    <t>Fuse Type</t>
  </si>
  <si>
    <t>Slow</t>
  </si>
  <si>
    <t>Slow/Fast Blow</t>
  </si>
  <si>
    <t>2.3. INRUSH CURRENT</t>
  </si>
  <si>
    <t>Initial In-rush Current</t>
  </si>
  <si>
    <t>Amps (peak)</t>
  </si>
  <si>
    <t>At 115V/230V. Spec shown is for First power up (Cold). Repeat (Warmp) power ups may be higher. Use a 100m-ohm input line impedence to represent a typical home/office line impedance on test set up. The design may NOT need to have an Inrush imiting NTC or any bypass mechanism. Worst case measurement (90/270 deg) is expected to be taken and I2T analysis conducted on Fuse and Bridge diode.</t>
  </si>
  <si>
    <t>Secondary In-rush Current</t>
  </si>
  <si>
    <t>2.4. EFFICIENCY</t>
  </si>
  <si>
    <t>Minimum Efficiency @ Vin minimum, max load</t>
  </si>
  <si>
    <t>Vin @100V</t>
  </si>
  <si>
    <t>Minimum Efficiency @ .1W +28VDC</t>
  </si>
  <si>
    <t>Minimum Efficiency @ .2W +28VDC</t>
  </si>
  <si>
    <t>Minimum Efficiency @ .25W +28VDC</t>
  </si>
  <si>
    <t>Minimum Efficiency @ .3W +28VDC</t>
  </si>
  <si>
    <t>Minimum Efficiency @ .4W +28VDC</t>
  </si>
  <si>
    <t>Minimum Efficiency @ .5W +28VDC</t>
  </si>
  <si>
    <t>Minimum Efficiency @ 1W +28VDC</t>
  </si>
  <si>
    <t>Minimum Efficiency @ 2W +28VDC</t>
  </si>
  <si>
    <t>Minimum Efficiency @ 5W +28VDC</t>
  </si>
  <si>
    <t>Minimum Efficiency @ 10W +28VDC</t>
  </si>
  <si>
    <t>Minimum Efficiency @ 15W +28VDC</t>
  </si>
  <si>
    <t>Minimum Efficiency @ 20W +28VDC</t>
  </si>
  <si>
    <t>Minimum average efficiency (25%, 50%, 75%, and 100%) for +20VDC</t>
  </si>
  <si>
    <t>DOE Level VI+ 1% for EPEAT requirement.</t>
  </si>
  <si>
    <t>Minimum average efficiency (25%, 50%, 75%, and 100%) for +28VDC</t>
  </si>
  <si>
    <t>Max input power @ no load (no output voltage)</t>
  </si>
  <si>
    <t>W</t>
  </si>
  <si>
    <t>2.5. AUTO RESTART</t>
  </si>
  <si>
    <t>Auto Restart</t>
  </si>
  <si>
    <t>2.6. ACTIVE PFC (POWER FACTOR CORRECTION)</t>
  </si>
  <si>
    <t>PFC  @ 100% loasding and 115/230VAC</t>
  </si>
  <si>
    <t>60Hz/50Hz</t>
  </si>
  <si>
    <t>PFC @ 20% loading and 115/230VAC</t>
  </si>
  <si>
    <t>2.7. AC INPUT CONNECTOR</t>
  </si>
  <si>
    <t>IEC -320  connnector type</t>
  </si>
  <si>
    <t>Agency rating</t>
  </si>
  <si>
    <t>Current Rating</t>
  </si>
  <si>
    <t>2.8.  LINE TRANSIENTS</t>
  </si>
  <si>
    <t>Slow Line Transients</t>
  </si>
  <si>
    <t>2.9. AC DROPOUT</t>
  </si>
  <si>
    <t>Dropout Loading Conditions</t>
  </si>
  <si>
    <t>% max output load</t>
  </si>
  <si>
    <t>Minimum applicable voltage</t>
  </si>
  <si>
    <t>Hold-up Time Duration</t>
  </si>
  <si>
    <t>msec</t>
  </si>
  <si>
    <t>2.10.  EARTH GROUND IMPEDANCE</t>
  </si>
  <si>
    <t>Earth Ground Impedance</t>
  </si>
  <si>
    <t>3.0. DC OUTPUT REQUIREMENTS</t>
  </si>
  <si>
    <t>3.1. DC VOLTAGE REGULATION</t>
  </si>
  <si>
    <t>3.2. DC OUTPUT CURRENT</t>
  </si>
  <si>
    <r>
      <t xml:space="preserve">Peak Load Current </t>
    </r>
    <r>
      <rPr>
        <b/>
        <sz val="10"/>
        <color indexed="8"/>
        <rFont val="Times New Roman"/>
        <family val="1"/>
      </rPr>
      <t>(+28VDC)</t>
    </r>
  </si>
  <si>
    <t>Duty cycle</t>
  </si>
  <si>
    <t>Maximum duration</t>
  </si>
  <si>
    <t>Transient Load Current</t>
    <phoneticPr fontId="6" type="noConversion"/>
  </si>
  <si>
    <t>Maximum duration</t>
    <phoneticPr fontId="6" type="noConversion"/>
  </si>
  <si>
    <t>3.3. OUTPUT RIPPLE/NOISE</t>
  </si>
  <si>
    <t>Output ripple / noise</t>
  </si>
  <si>
    <t>mVpp</t>
  </si>
  <si>
    <t>3.4. OUTPUT TRANSIENT RESPONSE (DYNAMIC LOADING)</t>
  </si>
  <si>
    <t xml:space="preserve"> </t>
    <phoneticPr fontId="6" type="noConversion"/>
  </si>
  <si>
    <t>Transient Loading Conditions</t>
  </si>
  <si>
    <t xml:space="preserve">   +28VDC capacitive loading</t>
  </si>
  <si>
    <t>uF</t>
  </si>
  <si>
    <t>x</t>
  </si>
  <si>
    <t>Output Transient Starting Load</t>
  </si>
  <si>
    <t xml:space="preserve">   +28VDC </t>
  </si>
  <si>
    <t>Output Transient Load Step</t>
  </si>
  <si>
    <t>% of max loading</t>
  </si>
  <si>
    <t>Voltage Overshoot</t>
  </si>
  <si>
    <t>V</t>
  </si>
  <si>
    <t>Voltage Undershoot</t>
  </si>
  <si>
    <t>Transient Response Load Slew Rate</t>
  </si>
  <si>
    <t>A/usec</t>
  </si>
  <si>
    <t>3.5. COMMON MODE NOISE</t>
  </si>
  <si>
    <t>mVrms</t>
  </si>
  <si>
    <t>80KHz-400KHz</t>
  </si>
  <si>
    <t>3.6. CLOSED LOOP STABILITY</t>
  </si>
  <si>
    <t>3.7. LOAD IMPEDENCE</t>
  </si>
  <si>
    <t xml:space="preserve"> CapacitiveLoad </t>
  </si>
  <si>
    <t xml:space="preserve"> ESR Load</t>
  </si>
  <si>
    <t>m-ohms</t>
  </si>
  <si>
    <t>3.8. OUTPUT TURN-ON/OFF CHARACTERISTIC</t>
  </si>
  <si>
    <t>3.9. OVERLOAD PROTECTION</t>
  </si>
  <si>
    <t>Over Current Inception Level</t>
  </si>
  <si>
    <t>Over Current Time Delay</t>
  </si>
  <si>
    <t xml:space="preserve">   td</t>
  </si>
  <si>
    <t>Level III SELV</t>
  </si>
  <si>
    <t>3.10. SHORT CIRCUIT PROTECTION</t>
  </si>
  <si>
    <t>No damage</t>
  </si>
  <si>
    <t>3.11. OVER VOLTAGE PROTECTION</t>
  </si>
  <si>
    <t>Output Over Voltage</t>
  </si>
  <si>
    <t xml:space="preserve"> +28VDC  </t>
  </si>
  <si>
    <t>3.12. OVER TEMPERATURE PROTECTION</t>
  </si>
  <si>
    <t>Over Temperature</t>
  </si>
  <si>
    <t>3.13. RESET AFTER SHUTDOWN</t>
  </si>
  <si>
    <t>Reset After Shutdown</t>
  </si>
  <si>
    <t>3.14. LPS</t>
  </si>
  <si>
    <t>4.0. CONTROL AND TIMINGS</t>
  </si>
  <si>
    <t>4.1.  PSID MEMORY DEVICE</t>
  </si>
  <si>
    <t>PS_ID</t>
  </si>
  <si>
    <t>4.2. LOGIC TIMINGS</t>
  </si>
  <si>
    <t xml:space="preserve">T1(Output Turn On Delay) </t>
  </si>
  <si>
    <t>T2 (Output Rise Time)</t>
  </si>
  <si>
    <t>T3 (LED Turn On Delay Time)</t>
  </si>
  <si>
    <t>T4 (Output holdup Time @ 50% Load)</t>
  </si>
  <si>
    <t>4.3. OUTPUT ADJUSTMENTS</t>
  </si>
  <si>
    <t>Output Adjustments</t>
  </si>
  <si>
    <t>4.4. POK LED INDICATORS</t>
  </si>
  <si>
    <t>Power OK LED</t>
  </si>
  <si>
    <t>5.0. ENVIRONMENTAL SPECIFICATIONS</t>
  </si>
  <si>
    <t>5.1. TEMPERATURE</t>
  </si>
  <si>
    <t>Operating Temperature (in operation)</t>
  </si>
  <si>
    <t>degrees Celsius</t>
  </si>
  <si>
    <t>Non-Operating Ambient</t>
  </si>
  <si>
    <t>-40</t>
  </si>
  <si>
    <t>5.2. HUMIDITY</t>
  </si>
  <si>
    <t>Humidity (Operating and NonOperating)</t>
  </si>
  <si>
    <t>% non-condensing</t>
  </si>
  <si>
    <t>5.3. ALTITUDE</t>
  </si>
  <si>
    <t>Altitude Operating</t>
  </si>
  <si>
    <t>meter</t>
  </si>
  <si>
    <t xml:space="preserve">China CCC 2nd Edition 5000M requirement </t>
  </si>
  <si>
    <t>Altitude Non-operating</t>
  </si>
  <si>
    <t>feet</t>
  </si>
  <si>
    <t>5.4. SHOCK AND VIBRATION</t>
  </si>
  <si>
    <t>Shock and Vibration</t>
  </si>
  <si>
    <t>5.5. THERMAL SHOCK</t>
  </si>
  <si>
    <t>Thermal Shock</t>
  </si>
  <si>
    <t>5.6. ACOUSTICS</t>
  </si>
  <si>
    <t>Acoustics</t>
  </si>
  <si>
    <t>5.7. SHIPPING AND PACKAGING</t>
  </si>
  <si>
    <t>Shipping and Packaging</t>
  </si>
  <si>
    <t>5.8. RESTRICTED MATERIALS</t>
  </si>
  <si>
    <t>Restricted Materials</t>
  </si>
  <si>
    <t>5.9. LEAD FREE REQUIREMENTS</t>
  </si>
  <si>
    <t>Lead Free Requirements</t>
  </si>
  <si>
    <t>5.10. DELL LOGO</t>
  </si>
  <si>
    <t>Dell Logo</t>
  </si>
  <si>
    <t>6.0. RELIABILITY AND QUALIFICATION</t>
  </si>
  <si>
    <t>6.1. RELIABILITY REQUIREMENTS</t>
  </si>
  <si>
    <t>Reliability Requirements</t>
  </si>
  <si>
    <t>6.2. RELIABILITY</t>
  </si>
  <si>
    <t>Reliability</t>
  </si>
  <si>
    <t>6.3. BURN-IN</t>
  </si>
  <si>
    <t>Burn-In</t>
  </si>
  <si>
    <t>6.4. PREFERRED SUPPLIERS LIST</t>
  </si>
  <si>
    <t>Preffered Supplier List</t>
  </si>
  <si>
    <t>6.5. TEST DATA</t>
  </si>
  <si>
    <t>Test Data</t>
  </si>
  <si>
    <t>6.6. MANUFACTURING TEST SEQUENCE</t>
  </si>
  <si>
    <t>Test Sequence Documentation</t>
  </si>
  <si>
    <t>6.7. Quality Control</t>
  </si>
  <si>
    <t>Quality Control</t>
  </si>
  <si>
    <t>6.8. TEST AND QUALIFICATION REPORT CD</t>
  </si>
  <si>
    <t>Test and Qualification Report</t>
  </si>
  <si>
    <t>7.0. EMC &amp; SAFETY REQUIREMENTS</t>
  </si>
  <si>
    <t>EMC &amp; Safety Requirements</t>
  </si>
  <si>
    <t>7.1. CERTIFICATION REQUIREMENTS</t>
  </si>
  <si>
    <t>Certification Requirements</t>
  </si>
  <si>
    <t>See tab called Required Certifications</t>
  </si>
  <si>
    <t>8.0. MECHANICAL SPECIFICATIONS</t>
  </si>
  <si>
    <t>8.1. MECHANICAL DEMINSIONS</t>
  </si>
  <si>
    <t>Dell Mechanical Specification P/N</t>
  </si>
  <si>
    <t>Isometric View</t>
  </si>
  <si>
    <t>8.2. DC OUTPUT CONNECTOR</t>
  </si>
  <si>
    <t>Connector Description</t>
  </si>
  <si>
    <t>Pin #</t>
  </si>
  <si>
    <t>Signal Name</t>
  </si>
  <si>
    <t>Amps/Pin</t>
  </si>
  <si>
    <t>Wire Gauge</t>
  </si>
  <si>
    <t xml:space="preserve">Connector </t>
  </si>
  <si>
    <t>ID</t>
  </si>
  <si>
    <t>Return</t>
  </si>
  <si>
    <t>Positive</t>
  </si>
  <si>
    <t>Dell Connector Specification PN</t>
  </si>
  <si>
    <t>DC Cord Specification PN</t>
  </si>
  <si>
    <t>XXXXX</t>
  </si>
  <si>
    <t>8.3. WEIGHT</t>
  </si>
  <si>
    <t>Weight</t>
  </si>
  <si>
    <t>grams</t>
  </si>
  <si>
    <t>9.0.  DELL DOCUMENTS</t>
  </si>
  <si>
    <t>Dell Document Description</t>
  </si>
  <si>
    <t>Dell  P/N</t>
  </si>
  <si>
    <t>Dell  Revision</t>
  </si>
  <si>
    <t>Exceptions</t>
  </si>
  <si>
    <t>Dell Power Supplies Engineering Specification</t>
  </si>
  <si>
    <t>ENG0003120</t>
  </si>
  <si>
    <t>Sound Quality Specification for AC Adapter</t>
  </si>
  <si>
    <t>AC0101</t>
  </si>
  <si>
    <t>Adapter Shock &amp; Vibration</t>
  </si>
  <si>
    <t>SV0324</t>
  </si>
  <si>
    <t>Dell Computer Inbound Packaging Specification</t>
  </si>
  <si>
    <t xml:space="preserve">Dell Computer Packaging Test Procedure Specification </t>
  </si>
  <si>
    <t>Dell Materials Restricted For Use</t>
  </si>
  <si>
    <t>ENV0424</t>
  </si>
  <si>
    <t>AC Adapter Dell Safety Requirements</t>
  </si>
  <si>
    <t>ENG0014189</t>
  </si>
  <si>
    <t>ENG0002520</t>
  </si>
  <si>
    <t>Regulatory Critical Components &amp; Peripheral Guide Sheets</t>
  </si>
  <si>
    <t>Corporate Cosmetic Specification</t>
  </si>
  <si>
    <t>PPAP Documents</t>
  </si>
  <si>
    <t>ENG0000010</t>
  </si>
  <si>
    <t>Mixed Source build requirements</t>
  </si>
  <si>
    <t>ENG0002739</t>
  </si>
  <si>
    <t>Inbound Power Supply Commodity Packaging Specification</t>
  </si>
  <si>
    <t>WC050</t>
  </si>
  <si>
    <t>ENV0428</t>
  </si>
  <si>
    <t> ENG0014192</t>
  </si>
  <si>
    <t>ENG0000105</t>
  </si>
  <si>
    <t>J0715</t>
  </si>
  <si>
    <t>ENG0011472</t>
  </si>
  <si>
    <t>FG933</t>
  </si>
  <si>
    <t>ENG0002619</t>
  </si>
  <si>
    <t>USB Type-C/PD 3.1 Power Adapter – Type-C SW Architecture</t>
  </si>
  <si>
    <t>EPEAT Gold (EPEAT 4.1.8.1b;EPEAT 4.1.5.2a; EPEAT 4.5.1.4; EPEAT 4.2.1.3)</t>
  </si>
  <si>
    <t>USB PD Compliance and Interoperability for power supply Chapter 7</t>
  </si>
  <si>
    <t>FOOTNOTES</t>
  </si>
  <si>
    <r>
      <t xml:space="preserve">1 </t>
    </r>
    <r>
      <rPr>
        <sz val="8"/>
        <color indexed="8"/>
        <rFont val="Times New Roman"/>
        <family val="1"/>
      </rPr>
      <t>Manufacturing Testing box options are " N/A" (Not Applicable)  "No" (parameter testing not required ), "YES" (parameter testing required for all units)</t>
    </r>
  </si>
  <si>
    <t>Adapter must sense when it is not plugged into a system and turn the output off to reduce input power consumption.  However, it must automatically turn on when it is plugged back into a system.  It must behave this way regardless of whether the system has a battery installed or not.  The LED should remain on when the unit is not plugged into a system.</t>
  </si>
  <si>
    <t>Certification List</t>
  </si>
  <si>
    <t>Refer to ENG0014189 latest version</t>
  </si>
  <si>
    <t xml:space="preserve">Duration </t>
  </si>
  <si>
    <t>1mS</t>
  </si>
  <si>
    <t>2mS</t>
  </si>
  <si>
    <t>10mS</t>
  </si>
  <si>
    <t>Change Description</t>
  </si>
  <si>
    <t>Adapter "NUDD" Identfication</t>
  </si>
  <si>
    <t>Feature</t>
    <phoneticPr fontId="2" type="noConversion"/>
  </si>
  <si>
    <t>Description</t>
  </si>
  <si>
    <t>New</t>
    <phoneticPr fontId="2" type="noConversion"/>
  </si>
  <si>
    <t>Unique</t>
    <phoneticPr fontId="2" type="noConversion"/>
  </si>
  <si>
    <t>Difficult</t>
    <phoneticPr fontId="2" type="noConversion"/>
  </si>
  <si>
    <t>Differentiator</t>
    <phoneticPr fontId="2" type="noConversion"/>
  </si>
  <si>
    <t>COE</t>
    <phoneticPr fontId="2" type="noConversion"/>
  </si>
  <si>
    <t>Compitition</t>
    <phoneticPr fontId="2" type="noConversion"/>
  </si>
  <si>
    <t>Risk</t>
    <phoneticPr fontId="2" type="noConversion"/>
  </si>
  <si>
    <t>X00</t>
  </si>
  <si>
    <r>
      <t>Peak current(A) @10% duration  (Vo</t>
    </r>
    <r>
      <rPr>
        <sz val="11"/>
        <color rgb="FFFFFFFF"/>
        <rFont val="SimSun"/>
      </rPr>
      <t>≥</t>
    </r>
    <r>
      <rPr>
        <sz val="11"/>
        <color rgb="FFFFFFFF"/>
        <rFont val="Calibri"/>
        <family val="2"/>
      </rPr>
      <t xml:space="preserve"> 25.2V)</t>
    </r>
  </si>
  <si>
    <r>
      <t>Peak current(A) @10% duration  (Vo</t>
    </r>
    <r>
      <rPr>
        <sz val="11"/>
        <color rgb="FFFFFFFF"/>
        <rFont val="SimSun"/>
      </rPr>
      <t>≥</t>
    </r>
    <r>
      <rPr>
        <sz val="11"/>
        <color rgb="FFFFFFFF"/>
        <rFont val="Calibri"/>
        <family val="2"/>
      </rPr>
      <t xml:space="preserve"> 18V)</t>
    </r>
  </si>
  <si>
    <t>5mS</t>
  </si>
  <si>
    <t xml:space="preserve">   +36VDC</t>
  </si>
  <si>
    <t xml:space="preserve">   +48VDC</t>
  </si>
  <si>
    <t>Minimum average efficiency (25%, 50%, 75%, and 100%) for +36VDC</t>
  </si>
  <si>
    <t>Minimum average efficiency (25%, 50%, 75%, and 100%) for +48VDC</t>
  </si>
  <si>
    <t>Minimum Efficiency @ 20W +36VDC</t>
  </si>
  <si>
    <t>Minimum Efficiency @ 15W +36VDC</t>
  </si>
  <si>
    <t>Minimum Efficiency @ 10W +36VDC</t>
  </si>
  <si>
    <t>Minimum Efficiency @ 5W +36VDC</t>
  </si>
  <si>
    <t>Minimum Efficiency @ 2W +36VDC</t>
  </si>
  <si>
    <t>Minimum Efficiency @ 1W +36VDC</t>
  </si>
  <si>
    <t>Minimum Efficiency @ .5W +36VDC</t>
  </si>
  <si>
    <t>Minimum Efficiency @ .4W +36VDC</t>
  </si>
  <si>
    <t>Minimum Efficiency @ .3W +36VDC</t>
  </si>
  <si>
    <t>Minimum Efficiency @ .25W +36VDC</t>
  </si>
  <si>
    <t>Minimum Efficiency @ .2W +36VDC</t>
  </si>
  <si>
    <t>Minimum Efficiency @ .1W +36VDC</t>
  </si>
  <si>
    <t>Minimum Efficiency @ 20W +48VDC</t>
  </si>
  <si>
    <t>Minimum Efficiency @ 15W +48VDC</t>
  </si>
  <si>
    <t>Minimum Efficiency @ 10W +48VDC</t>
  </si>
  <si>
    <t>Minimum Efficiency @ 5W +48VDC</t>
  </si>
  <si>
    <t>Minimum Efficiency @ 2W +48VDC</t>
  </si>
  <si>
    <t>Minimum Efficiency @ 1W +48VDC</t>
  </si>
  <si>
    <t>Minimum Efficiency @ .5W +48VDC</t>
  </si>
  <si>
    <t>Minimum Efficiency @ .4W +48VDC</t>
  </si>
  <si>
    <t>Minimum Efficiency @ .3W +48VDC</t>
  </si>
  <si>
    <t>Minimum Efficiency @ .25W +48VDC</t>
  </si>
  <si>
    <t>Minimum Efficiency @ .2W +48VDC</t>
  </si>
  <si>
    <t>Minimum Efficiency @ .1W +48VDC</t>
  </si>
  <si>
    <r>
      <t xml:space="preserve">Peak Load Current </t>
    </r>
    <r>
      <rPr>
        <b/>
        <sz val="10"/>
        <color indexed="8"/>
        <rFont val="Times New Roman"/>
        <family val="1"/>
      </rPr>
      <t>(+48VDC)</t>
    </r>
  </si>
  <si>
    <r>
      <t xml:space="preserve">Peak Load Current </t>
    </r>
    <r>
      <rPr>
        <b/>
        <sz val="10"/>
        <color indexed="8"/>
        <rFont val="Times New Roman"/>
        <family val="1"/>
      </rPr>
      <t>(+36VDC)</t>
    </r>
  </si>
  <si>
    <t xml:space="preserve">   +36VDC </t>
  </si>
  <si>
    <t xml:space="preserve">   +36VDC capacitive loading</t>
  </si>
  <si>
    <t xml:space="preserve">   +48VDC capacitive loading</t>
  </si>
  <si>
    <t xml:space="preserve">   +48VDC </t>
  </si>
  <si>
    <t xml:space="preserve"> +36VDC  </t>
  </si>
  <si>
    <t xml:space="preserve"> +48VDC  </t>
  </si>
  <si>
    <t>Engineer: Jason Yu/James Wu</t>
  </si>
  <si>
    <t>Owner:Jason Yu/James Wu</t>
  </si>
  <si>
    <t xml:space="preserve">Part Number: </t>
  </si>
  <si>
    <t>Peak Power (350w 48V)</t>
  </si>
  <si>
    <t>Peak Power (235w 36V)</t>
  </si>
  <si>
    <t>Peak Power (220w 28V)</t>
  </si>
  <si>
    <t>Closed Loop Stability   (+20VDC;+28VDC;+36VDC;+48VDC)</t>
  </si>
  <si>
    <t>235W @36V</t>
  </si>
  <si>
    <t>220W @28V</t>
  </si>
  <si>
    <t>Vo</t>
  </si>
  <si>
    <r>
      <t>Souris 350W rating</t>
    </r>
    <r>
      <rPr>
        <sz val="11"/>
        <rFont val="Calibri"/>
        <family val="2"/>
      </rPr>
      <t xml:space="preserve"> (205*90*34) </t>
    </r>
  </si>
  <si>
    <t xml:space="preserve">with 4 profiles </t>
  </si>
  <si>
    <t xml:space="preserve">with LED on the cable </t>
  </si>
  <si>
    <t>185W</t>
  </si>
  <si>
    <t>235W</t>
  </si>
  <si>
    <t>TCO10</t>
  </si>
  <si>
    <t>EPR 20V and 48V</t>
  </si>
  <si>
    <t>Leverage USD PD 3.1 EPR</t>
  </si>
  <si>
    <t>AC Socket</t>
  </si>
  <si>
    <t>PCR resins Plastic case</t>
  </si>
  <si>
    <t>Magnetics Wires</t>
  </si>
  <si>
    <t>DC cable Wires</t>
  </si>
  <si>
    <t>HSK/Shield (AL)</t>
  </si>
  <si>
    <t>HSK/Shield (Cu)</t>
  </si>
  <si>
    <t>C14/C13</t>
  </si>
  <si>
    <t>Peak Power (185w 19.5V (Default)/20V)</t>
  </si>
  <si>
    <t xml:space="preserve">   +19.5VDC (Default)</t>
  </si>
  <si>
    <t xml:space="preserve">   +19.5VDC/20VDC</t>
  </si>
  <si>
    <t>Minimum average efficiency (25%, 50%, 75%, and 100%) for +19.5VDC</t>
  </si>
  <si>
    <t>Minimum Efficiency @ .1W +19.5VDC/+20VDC</t>
  </si>
  <si>
    <t>Minimum Efficiency @ .2W +19.5VDC/+20VDC</t>
  </si>
  <si>
    <t>Minimum Efficiency @ .25W +19.5VDC/+20VDC</t>
  </si>
  <si>
    <t>Minimum Efficiency @ .3W +19.5VDC/+20VDC</t>
  </si>
  <si>
    <t>Minimum Efficiency @ .4W +19.5VDC/+20VDC</t>
  </si>
  <si>
    <t>Minimum Efficiency @ .5W +19.5VDC/+20VDC</t>
  </si>
  <si>
    <t>Minimum Efficiency @ 1W +19.5VDC/+20VDC</t>
  </si>
  <si>
    <t>Minimum Efficiency @ 2W +19.5VDC/+20VDC</t>
  </si>
  <si>
    <t>Minimum Efficiency @ 5W +19.5VDC/+20VDC</t>
  </si>
  <si>
    <t>Minimum Efficiency @ 10W +19.5VDC/+20VDC</t>
  </si>
  <si>
    <t>Minimum Efficiency @ 15W +19.5VDC/+20VDC</t>
  </si>
  <si>
    <t>Minimum Efficiency @ 20W +19.5VDC/+20VDC</t>
  </si>
  <si>
    <r>
      <t xml:space="preserve">Load Current Conditions </t>
    </r>
    <r>
      <rPr>
        <b/>
        <sz val="10"/>
        <color indexed="8"/>
        <rFont val="Times New Roman"/>
        <family val="1"/>
      </rPr>
      <t>(+19.5V/+20VDC;+28VDC;+36VDC;+48VDC)</t>
    </r>
  </si>
  <si>
    <r>
      <t xml:space="preserve">Peak Load Current </t>
    </r>
    <r>
      <rPr>
        <b/>
        <sz val="10"/>
        <color indexed="8"/>
        <rFont val="Times New Roman"/>
        <family val="1"/>
      </rPr>
      <t>(+19.5VDC/20VDC)</t>
    </r>
  </si>
  <si>
    <t>+19.5VDC/20VDC</t>
  </si>
  <si>
    <t>+19.5VDC/20VDC capacitive loading</t>
  </si>
  <si>
    <t>19.5VDC;+20VDC;+28VDC;+36VDC;+48VDC</t>
  </si>
  <si>
    <t>19.5VDC</t>
  </si>
  <si>
    <t xml:space="preserve"> '19.5VDC/+20VDC  </t>
  </si>
  <si>
    <t>+19.5VDC;+20VDC;+28VDC;+36VDC;+48VDC</t>
  </si>
  <si>
    <t>185W @19.5V/20V</t>
  </si>
  <si>
    <t>Default 19.5V</t>
  </si>
  <si>
    <t>Common Mode Noise   (19.5VDC/+20VDC;+28VDC;+36VDC;+48VDC)</t>
  </si>
  <si>
    <t>19.5VDC;+20VDC;+28VDC;+36VDC;+48VDC to PSID pin</t>
  </si>
  <si>
    <t>&lt;22% I^2t of Fuse spec</t>
    <phoneticPr fontId="3" type="noConversion"/>
  </si>
  <si>
    <t>&lt;150 mW</t>
  </si>
  <si>
    <t xml:space="preserve">   +20VDC@ 185W</t>
  </si>
  <si>
    <t xml:space="preserve">   +28VDC@ 220W</t>
  </si>
  <si>
    <t xml:space="preserve">   +36VDC@ 235W</t>
  </si>
  <si>
    <r>
      <t xml:space="preserve">Max Case Temperature Rise </t>
    </r>
    <r>
      <rPr>
        <b/>
        <i/>
        <sz val="10"/>
        <color rgb="FF0000FF"/>
        <rFont val="Times New Roman"/>
        <family val="1"/>
      </rPr>
      <t>@ 25 degreeC</t>
    </r>
  </si>
  <si>
    <t>Side: Δ T≤ 48     Top: Δ T≤ 55   Bottom: Δ T≤ 60</t>
  </si>
  <si>
    <t>5A is the maximum current for adjacent voltage transitions</t>
  </si>
  <si>
    <t>X01</t>
  </si>
  <si>
    <t xml:space="preserve">Initial In-rush Current/Max input power @ no load (no output voltage)/ OVER VOLTAGE PROTECTION (48V)/TEMPERATURE/Ripple &amp; Noise </t>
  </si>
  <si>
    <t>Initial In-rush Current/Max input power @ no load (no output voltage)/ OVER VOLTAGE PROTECTION (48V)/TEMPERATURE/Ripple &amp; Noise</t>
  </si>
  <si>
    <r>
      <t>Peak current(A) @10% duration  (Vo</t>
    </r>
    <r>
      <rPr>
        <sz val="11"/>
        <color rgb="FFFFFFFF"/>
        <rFont val="SimSun"/>
      </rPr>
      <t>≥</t>
    </r>
    <r>
      <rPr>
        <sz val="11"/>
        <color rgb="FFFFFFFF"/>
        <rFont val="Calibri"/>
        <family val="2"/>
      </rPr>
      <t xml:space="preserve"> 34.2VV)</t>
    </r>
  </si>
  <si>
    <r>
      <t>Peak current(A) @10% duration  (Vo</t>
    </r>
    <r>
      <rPr>
        <sz val="11"/>
        <color rgb="FFFFFFFF"/>
        <rFont val="SimSun"/>
      </rPr>
      <t>≥</t>
    </r>
    <r>
      <rPr>
        <sz val="11"/>
        <color rgb="FFFFFFFF"/>
        <rFont val="Calibri"/>
        <family val="2"/>
      </rPr>
      <t xml:space="preserve"> 45.6VV)</t>
    </r>
  </si>
  <si>
    <t xml:space="preserve"> PCR 95% resin/PCR 98% Al/PCR 80% Cu/; Recycled materials Total weight minimum is over 35%</t>
  </si>
  <si>
    <t>Minimum Efficiency @ .15W +19.5VDC/+20VDC</t>
  </si>
  <si>
    <t>Client Power System Reliability Qualfication Plan</t>
  </si>
  <si>
    <t>ENG0014148</t>
  </si>
  <si>
    <t>ENG0014147</t>
  </si>
  <si>
    <t>Component Derating Specification</t>
  </si>
  <si>
    <t>ENG0014371</t>
  </si>
  <si>
    <t>Dell Compliance Design Standard(DCDS)</t>
  </si>
  <si>
    <t>Barcode Label Specification</t>
  </si>
  <si>
    <t>ENG0014180</t>
  </si>
  <si>
    <t>ENG0014187</t>
  </si>
  <si>
    <t>ENG0014315</t>
  </si>
  <si>
    <t>Reliability Qualification Requirements for Lead-Free Products</t>
  </si>
  <si>
    <t>REL1002</t>
  </si>
  <si>
    <t>Environmental Affairs Marking Requirements</t>
  </si>
  <si>
    <t xml:space="preserve">System Immunity to Wireless GSM Test Requirement </t>
  </si>
  <si>
    <t>AC Adapter Surface Temperature Measurements</t>
  </si>
  <si>
    <t>Dell Defined Data Stroed on ID Chip used in adapters</t>
  </si>
  <si>
    <t>DFx Design Guidelines</t>
  </si>
  <si>
    <t>Server, Desktop, and Adaptor PS field returns testing rqmts</t>
  </si>
  <si>
    <t xml:space="preserve">Enterprise PSL (Preferred Supplier List) for Power Supplies </t>
  </si>
  <si>
    <t>At 100Vac</t>
  </si>
  <si>
    <t>LED is located on the cable end</t>
  </si>
  <si>
    <t>USB PD Compliance and Interoperability for power supply Chapter 7 (Reference)</t>
  </si>
  <si>
    <t>X01_D</t>
  </si>
  <si>
    <t>Voltage Regulation for 20V/28V/36V/48V is changed into +/- 4%</t>
  </si>
  <si>
    <t>X01_E</t>
  </si>
  <si>
    <t>1. Add the AVS function
2. 20.3V +/-3%</t>
  </si>
  <si>
    <t xml:space="preserve">   '+20.3 VDC</t>
  </si>
  <si>
    <t>X01_F</t>
  </si>
  <si>
    <t xml:space="preserve">1. 20.3V +/- 3%
2. AVS: 28V ~ 48.7V (7.1A max) Souris should scale power out incrementally 0.5W for each 0.1V increment.​
3. PDO 28V/36V/48V voltage regulation tolerance is +/- 5%
</t>
  </si>
  <si>
    <t>1. 20.3V +/- 3%
2. AVS: 28V ~ 48.7V (7.1A max) Souris should scale power out incrementally 0.5W for each 0.1V increment.​
3. PDO 28V/36V/48V voltage regulation tolerance is +/- 5%</t>
  </si>
  <si>
    <t xml:space="preserve">Update sheet AVS
</t>
  </si>
  <si>
    <t>Update sheet AVS</t>
  </si>
  <si>
    <t>X01_G</t>
  </si>
  <si>
    <t>Update the Template spec in line with AVS</t>
  </si>
  <si>
    <t>X01_H</t>
  </si>
  <si>
    <t xml:space="preserve">Update the Template spec in line with AVS
</t>
  </si>
  <si>
    <t>189W</t>
  </si>
  <si>
    <t>222W</t>
  </si>
  <si>
    <t>20.3V</t>
  </si>
  <si>
    <t>28.5V</t>
  </si>
  <si>
    <t>36.5V</t>
  </si>
  <si>
    <t>48.7V</t>
  </si>
  <si>
    <t>1. Fixed PDOs: </t>
  </si>
  <si>
    <t>   - 19.5V* 9.5A= 185 W (V regulation is ±5% including cable compensation)</t>
  </si>
  <si>
    <t>   - 20.3V* 9.3A=189W (V regulation is±3% including cable compensation)</t>
  </si>
  <si>
    <t>   - 28.5V* 7.8A= 222W (V regulation is±3% including cable compensation)</t>
  </si>
  <si>
    <t>2. AVS APDO</t>
  </si>
  <si>
    <r>
      <t xml:space="preserve">   </t>
    </r>
    <r>
      <rPr>
        <sz val="22"/>
        <color rgb="FFCD5937"/>
        <rFont val="Calibri"/>
        <family val="2"/>
      </rPr>
      <t>- 20V~ 48.7V* 6.78A= 135.6W~ 330.19W </t>
    </r>
    <r>
      <rPr>
        <sz val="22"/>
        <rFont val="Calibri"/>
        <family val="2"/>
      </rPr>
      <t>(V regulation is±4% including cable compensation)</t>
    </r>
  </si>
  <si>
    <t>   - 36.5V* 6.44A= 235W (V regulation I +4% -4 % including cable compensation)</t>
  </si>
  <si>
    <r>
      <t xml:space="preserve">   </t>
    </r>
    <r>
      <rPr>
        <sz val="22"/>
        <color rgb="FFCD5937"/>
        <rFont val="Calibri"/>
        <family val="2"/>
      </rPr>
      <t>- 48.7V* 6.78A= 330W</t>
    </r>
    <r>
      <rPr>
        <sz val="22"/>
        <rFont val="Calibri"/>
        <family val="2"/>
      </rPr>
      <t xml:space="preserve"> (V regulation I +4% -4% including cable compensation)</t>
    </r>
  </si>
  <si>
    <t>330W</t>
  </si>
  <si>
    <t>330W @48V</t>
  </si>
  <si>
    <t>X01_I</t>
  </si>
  <si>
    <t>Change power rating from 350W to 330W</t>
  </si>
  <si>
    <t xml:space="preserve">   +48VDC@ 330W </t>
  </si>
  <si>
    <t>9.49,9.25;7.86,6.53,6.78</t>
  </si>
  <si>
    <t>330W AC Adapter</t>
  </si>
  <si>
    <t>SPEC,ADPT,AC,330W,EE,3P,7.4mm,C14</t>
  </si>
  <si>
    <t>Revision: X01_I</t>
  </si>
  <si>
    <t>Title: SPEC,ADPT,AC, 330WW,EE,3P,T-C,E5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</si>
</sst>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0000"/>
    <numFmt numFmtId="166" formatCode="mm/dd/yy;@"/>
    <numFmt numFmtId="167" formatCode="m/d;@"/>
    <numFmt numFmtId="168" formatCode="m/d/yy;@"/>
    <numFmt numFmtId="169" formatCode="0.000"/>
  </numFmts>
  <fonts count="67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8"/>
      <name val="MS Sans Serif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2"/>
      <color indexed="8"/>
      <name val="Times New Roman"/>
      <family val="1"/>
    </font>
    <font>
      <vertAlign val="superscript"/>
      <sz val="12"/>
      <color indexed="8"/>
      <name val="Times"/>
      <family val="1"/>
    </font>
    <font>
      <vertAlign val="superscript"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"/>
      <family val="1"/>
    </font>
    <font>
      <b/>
      <sz val="10"/>
      <color indexed="8"/>
      <name val="Times"/>
      <family val="1"/>
    </font>
    <font>
      <sz val="9"/>
      <color indexed="8"/>
      <name val="Times New Roman"/>
      <family val="1"/>
    </font>
    <font>
      <sz val="10"/>
      <name val="Arial"/>
      <family val="2"/>
    </font>
    <font>
      <sz val="12"/>
      <name val="MS Sans Serif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indexed="8"/>
      <name val="Times New Roman"/>
      <family val="1"/>
    </font>
    <font>
      <sz val="7"/>
      <color indexed="8"/>
      <name val="Times New Roman"/>
      <family val="1"/>
    </font>
    <font>
      <b/>
      <vertAlign val="superscript"/>
      <sz val="10"/>
      <name val="MS Sans Serif"/>
      <family val="2"/>
    </font>
    <font>
      <b/>
      <vertAlign val="superscript"/>
      <sz val="9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7"/>
      <name val="Arial"/>
      <family val="2"/>
    </font>
    <font>
      <b/>
      <i/>
      <sz val="14"/>
      <color indexed="9"/>
      <name val="Verdana"/>
      <family val="2"/>
    </font>
    <font>
      <b/>
      <sz val="12"/>
      <color indexed="9"/>
      <name val="Verdana"/>
      <family val="2"/>
    </font>
    <font>
      <b/>
      <sz val="12"/>
      <name val="Verdana"/>
      <family val="2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6"/>
      <color rgb="FF444444"/>
      <name val="Arial"/>
      <family val="2"/>
    </font>
    <font>
      <sz val="10"/>
      <color rgb="FF00B0F0"/>
      <name val="Times New Roman"/>
      <family val="1"/>
    </font>
    <font>
      <sz val="12"/>
      <name val="Calibri"/>
      <family val="2"/>
    </font>
    <font>
      <sz val="11"/>
      <color rgb="FFFFFFFF"/>
      <name val="Calibri"/>
      <family val="2"/>
    </font>
    <font>
      <sz val="11"/>
      <color rgb="FFFFFFFF"/>
      <name val="SimSun"/>
    </font>
    <font>
      <sz val="14"/>
      <color rgb="FF000000"/>
      <name val="Calibri"/>
      <family val="2"/>
    </font>
    <font>
      <sz val="12"/>
      <name val="Gulim"/>
      <family val="2"/>
      <charset val="129"/>
    </font>
    <font>
      <sz val="11"/>
      <color rgb="FF000000"/>
      <name val="Calibri"/>
      <family val="2"/>
    </font>
    <font>
      <sz val="12"/>
      <color rgb="FF1F497D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i/>
      <sz val="10"/>
      <color rgb="FF0000FF"/>
      <name val="Times New Roman"/>
      <family val="1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2"/>
      <color rgb="FF000000"/>
      <name val="Calibri"/>
      <family val="2"/>
    </font>
    <font>
      <b/>
      <u/>
      <sz val="12"/>
      <name val="Calibri"/>
      <family val="2"/>
    </font>
    <font>
      <b/>
      <sz val="22"/>
      <name val="Calibri"/>
      <family val="2"/>
      <scheme val="minor"/>
    </font>
    <font>
      <b/>
      <u/>
      <sz val="22"/>
      <name val="Calibri"/>
      <family val="2"/>
    </font>
    <font>
      <sz val="22"/>
      <name val="Calibri"/>
      <family val="2"/>
      <scheme val="minor"/>
    </font>
    <font>
      <sz val="22"/>
      <color rgb="FF000000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sz val="22"/>
      <color rgb="FFCD5937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top" wrapText="1"/>
    </xf>
    <xf numFmtId="4" fontId="5" fillId="0" borderId="0">
      <alignment horizontal="center" vertical="center"/>
    </xf>
    <xf numFmtId="0" fontId="2" fillId="0" borderId="0">
      <alignment vertical="top" wrapText="1"/>
    </xf>
  </cellStyleXfs>
  <cellXfs count="399">
    <xf numFmtId="0" fontId="0" fillId="0" borderId="0" xfId="0" applyAlignment="1"/>
    <xf numFmtId="0" fontId="3" fillId="0" borderId="0" xfId="2" applyFont="1" applyAlignment="1">
      <alignment vertic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wrapText="1"/>
    </xf>
    <xf numFmtId="0" fontId="0" fillId="0" borderId="0" xfId="2" applyFont="1" applyAlignment="1">
      <alignment horizontal="right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9" fillId="0" borderId="0" xfId="2" applyFont="1" applyAlignment="1"/>
    <xf numFmtId="0" fontId="10" fillId="0" borderId="0" xfId="2" applyFont="1" applyAlignment="1">
      <alignment vertical="center"/>
    </xf>
    <xf numFmtId="0" fontId="11" fillId="0" borderId="3" xfId="2" applyFont="1" applyBorder="1" applyAlignment="1">
      <alignment horizontal="centerContinuous" vertical="center"/>
    </xf>
    <xf numFmtId="0" fontId="0" fillId="0" borderId="3" xfId="2" applyFont="1" applyBorder="1" applyAlignment="1">
      <alignment horizontal="center" vertical="center"/>
    </xf>
    <xf numFmtId="0" fontId="16" fillId="0" borderId="0" xfId="2" applyFont="1" applyAlignment="1"/>
    <xf numFmtId="0" fontId="20" fillId="0" borderId="0" xfId="2" applyFont="1" applyAlignment="1"/>
    <xf numFmtId="0" fontId="19" fillId="0" borderId="0" xfId="2" applyFont="1" applyAlignment="1"/>
    <xf numFmtId="0" fontId="12" fillId="0" borderId="0" xfId="2" applyFont="1" applyAlignment="1"/>
    <xf numFmtId="0" fontId="11" fillId="0" borderId="0" xfId="2" applyFont="1" applyAlignment="1"/>
    <xf numFmtId="0" fontId="21" fillId="0" borderId="0" xfId="2" applyFont="1" applyAlignment="1"/>
    <xf numFmtId="0" fontId="23" fillId="0" borderId="0" xfId="2" applyFont="1" applyAlignment="1"/>
    <xf numFmtId="0" fontId="3" fillId="0" borderId="0" xfId="2" applyFont="1" applyAlignment="1"/>
    <xf numFmtId="0" fontId="24" fillId="2" borderId="2" xfId="2" applyFont="1" applyFill="1" applyBorder="1" applyAlignment="1">
      <alignment horizontal="center"/>
    </xf>
    <xf numFmtId="0" fontId="25" fillId="0" borderId="1" xfId="2" applyFont="1" applyBorder="1" applyAlignment="1"/>
    <xf numFmtId="0" fontId="3" fillId="0" borderId="1" xfId="2" applyFont="1" applyBorder="1" applyAlignment="1">
      <alignment horizontal="center"/>
    </xf>
    <xf numFmtId="0" fontId="25" fillId="0" borderId="3" xfId="2" applyFont="1" applyBorder="1" applyAlignment="1"/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0" fontId="12" fillId="0" borderId="3" xfId="2" applyFont="1" applyBorder="1" applyAlignment="1"/>
    <xf numFmtId="2" fontId="12" fillId="0" borderId="3" xfId="2" applyNumberFormat="1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3" fillId="0" borderId="3" xfId="2" applyFont="1" applyBorder="1" applyAlignment="1"/>
    <xf numFmtId="0" fontId="26" fillId="0" borderId="3" xfId="2" applyFont="1" applyBorder="1" applyAlignment="1"/>
    <xf numFmtId="0" fontId="12" fillId="0" borderId="3" xfId="2" applyFont="1" applyBorder="1" applyAlignment="1">
      <alignment horizontal="left"/>
    </xf>
    <xf numFmtId="164" fontId="12" fillId="0" borderId="3" xfId="2" applyNumberFormat="1" applyFont="1" applyBorder="1" applyAlignment="1">
      <alignment horizontal="center"/>
    </xf>
    <xf numFmtId="0" fontId="26" fillId="0" borderId="1" xfId="2" applyFont="1" applyBorder="1" applyAlignment="1"/>
    <xf numFmtId="0" fontId="12" fillId="0" borderId="1" xfId="2" applyFont="1" applyBorder="1" applyAlignment="1">
      <alignment horizontal="center"/>
    </xf>
    <xf numFmtId="0" fontId="26" fillId="0" borderId="1" xfId="2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26" fillId="0" borderId="0" xfId="2" applyFont="1" applyAlignment="1"/>
    <xf numFmtId="0" fontId="12" fillId="0" borderId="0" xfId="2" applyFont="1" applyAlignment="1">
      <alignment horizontal="center"/>
    </xf>
    <xf numFmtId="2" fontId="12" fillId="0" borderId="1" xfId="2" applyNumberFormat="1" applyFont="1" applyBorder="1" applyAlignment="1">
      <alignment horizontal="center"/>
    </xf>
    <xf numFmtId="0" fontId="26" fillId="0" borderId="0" xfId="2" applyFont="1" applyAlignment="1" applyProtection="1">
      <protection locked="0"/>
    </xf>
    <xf numFmtId="0" fontId="12" fillId="0" borderId="0" xfId="2" applyFont="1" applyAlignment="1" applyProtection="1">
      <alignment horizontal="center"/>
      <protection locked="0"/>
    </xf>
    <xf numFmtId="0" fontId="3" fillId="0" borderId="0" xfId="2" applyFont="1" applyAlignment="1" applyProtection="1">
      <protection locked="0"/>
    </xf>
    <xf numFmtId="0" fontId="26" fillId="0" borderId="3" xfId="2" applyFont="1" applyBorder="1" applyAlignment="1">
      <alignment vertical="center"/>
    </xf>
    <xf numFmtId="0" fontId="12" fillId="0" borderId="1" xfId="2" applyFont="1" applyBorder="1" applyAlignment="1">
      <alignment horizontal="left"/>
    </xf>
    <xf numFmtId="0" fontId="3" fillId="0" borderId="1" xfId="2" applyFont="1" applyBorder="1" applyAlignment="1"/>
    <xf numFmtId="0" fontId="12" fillId="0" borderId="1" xfId="2" applyFont="1" applyBorder="1" applyAlignment="1" applyProtection="1">
      <alignment horizontal="center"/>
      <protection locked="0"/>
    </xf>
    <xf numFmtId="0" fontId="3" fillId="0" borderId="1" xfId="2" applyFont="1" applyBorder="1" applyAlignment="1" applyProtection="1">
      <alignment horizontal="center"/>
      <protection locked="0"/>
    </xf>
    <xf numFmtId="3" fontId="12" fillId="0" borderId="3" xfId="2" applyNumberFormat="1" applyFont="1" applyBorder="1" applyAlignment="1">
      <alignment horizontal="center"/>
    </xf>
    <xf numFmtId="164" fontId="12" fillId="0" borderId="1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0" fontId="25" fillId="0" borderId="8" xfId="2" applyFont="1" applyBorder="1" applyAlignment="1"/>
    <xf numFmtId="0" fontId="3" fillId="0" borderId="8" xfId="2" applyFont="1" applyBorder="1" applyAlignment="1"/>
    <xf numFmtId="0" fontId="3" fillId="0" borderId="8" xfId="2" applyFont="1" applyBorder="1" applyAlignment="1">
      <alignment horizontal="center"/>
    </xf>
    <xf numFmtId="49" fontId="25" fillId="0" borderId="8" xfId="2" applyNumberFormat="1" applyFont="1" applyBorder="1" applyAlignment="1"/>
    <xf numFmtId="0" fontId="3" fillId="0" borderId="9" xfId="2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3" fontId="3" fillId="0" borderId="3" xfId="2" applyNumberFormat="1" applyFont="1" applyBorder="1" applyAlignment="1">
      <alignment horizontal="center"/>
    </xf>
    <xf numFmtId="0" fontId="24" fillId="2" borderId="10" xfId="2" applyFont="1" applyFill="1" applyBorder="1" applyAlignment="1">
      <alignment horizontal="center"/>
    </xf>
    <xf numFmtId="49" fontId="25" fillId="0" borderId="3" xfId="2" applyNumberFormat="1" applyFont="1" applyBorder="1" applyAlignment="1"/>
    <xf numFmtId="49" fontId="25" fillId="0" borderId="9" xfId="2" applyNumberFormat="1" applyFont="1" applyBorder="1" applyAlignment="1"/>
    <xf numFmtId="49" fontId="25" fillId="0" borderId="1" xfId="2" applyNumberFormat="1" applyFont="1" applyBorder="1" applyAlignment="1"/>
    <xf numFmtId="0" fontId="3" fillId="0" borderId="0" xfId="2" applyFont="1" applyAlignment="1">
      <alignment horizontal="center"/>
    </xf>
    <xf numFmtId="0" fontId="3" fillId="0" borderId="3" xfId="2" applyFont="1" applyBorder="1" applyAlignment="1">
      <alignment horizontal="left" vertical="center"/>
    </xf>
    <xf numFmtId="0" fontId="0" fillId="0" borderId="0" xfId="2" applyFont="1" applyAlignment="1"/>
    <xf numFmtId="0" fontId="24" fillId="2" borderId="12" xfId="2" applyFont="1" applyFill="1" applyBorder="1" applyAlignment="1">
      <alignment horizontal="center"/>
    </xf>
    <xf numFmtId="0" fontId="24" fillId="2" borderId="8" xfId="2" applyFont="1" applyFill="1" applyBorder="1" applyAlignment="1">
      <alignment horizontal="center"/>
    </xf>
    <xf numFmtId="0" fontId="24" fillId="2" borderId="13" xfId="2" applyFont="1" applyFill="1" applyBorder="1" applyAlignment="1">
      <alignment horizontal="center"/>
    </xf>
    <xf numFmtId="49" fontId="25" fillId="0" borderId="0" xfId="2" applyNumberFormat="1" applyFont="1" applyAlignment="1"/>
    <xf numFmtId="49" fontId="3" fillId="0" borderId="0" xfId="2" applyNumberFormat="1" applyFont="1" applyAlignment="1">
      <alignment horizontal="center"/>
    </xf>
    <xf numFmtId="49" fontId="25" fillId="0" borderId="14" xfId="2" applyNumberFormat="1" applyFont="1" applyBorder="1" applyAlignment="1"/>
    <xf numFmtId="49" fontId="3" fillId="0" borderId="14" xfId="2" applyNumberFormat="1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0" fontId="0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25" fillId="0" borderId="14" xfId="2" applyFont="1" applyBorder="1" applyAlignment="1"/>
    <xf numFmtId="0" fontId="3" fillId="0" borderId="14" xfId="2" applyFont="1" applyBorder="1" applyAlignment="1"/>
    <xf numFmtId="0" fontId="26" fillId="0" borderId="1" xfId="2" applyFont="1" applyBorder="1">
      <alignment vertical="top" wrapText="1"/>
    </xf>
    <xf numFmtId="0" fontId="3" fillId="0" borderId="1" xfId="2" applyFont="1" applyBorder="1">
      <alignment vertical="top" wrapText="1"/>
    </xf>
    <xf numFmtId="0" fontId="12" fillId="0" borderId="0" xfId="2" applyFont="1">
      <alignment vertical="top" wrapText="1"/>
    </xf>
    <xf numFmtId="0" fontId="12" fillId="0" borderId="3" xfId="2" applyFont="1" applyBorder="1">
      <alignment vertical="top" wrapText="1"/>
    </xf>
    <xf numFmtId="0" fontId="26" fillId="0" borderId="3" xfId="2" applyFont="1" applyBorder="1">
      <alignment vertical="top" wrapText="1"/>
    </xf>
    <xf numFmtId="0" fontId="3" fillId="0" borderId="3" xfId="2" applyFont="1" applyBorder="1">
      <alignment vertical="top" wrapText="1"/>
    </xf>
    <xf numFmtId="0" fontId="26" fillId="0" borderId="3" xfId="2" applyFont="1" applyBorder="1" applyAlignment="1">
      <alignment horizontal="left" vertical="center"/>
    </xf>
    <xf numFmtId="2" fontId="12" fillId="0" borderId="3" xfId="2" applyNumberFormat="1" applyFont="1" applyBorder="1" applyAlignment="1">
      <alignment horizontal="center" vertical="center"/>
    </xf>
    <xf numFmtId="1" fontId="12" fillId="0" borderId="3" xfId="2" applyNumberFormat="1" applyFont="1" applyBorder="1" applyAlignment="1">
      <alignment horizontal="center" vertical="center"/>
    </xf>
    <xf numFmtId="0" fontId="0" fillId="0" borderId="3" xfId="2" applyFont="1" applyBorder="1" applyAlignment="1"/>
    <xf numFmtId="0" fontId="0" fillId="0" borderId="3" xfId="2" applyFont="1" applyBorder="1" applyAlignment="1">
      <alignment horizontal="center"/>
    </xf>
    <xf numFmtId="0" fontId="1" fillId="0" borderId="0" xfId="2" applyFont="1" applyAlignment="1"/>
    <xf numFmtId="0" fontId="32" fillId="0" borderId="0" xfId="2" applyFont="1" applyAlignment="1">
      <alignment horizontal="center"/>
    </xf>
    <xf numFmtId="164" fontId="12" fillId="0" borderId="0" xfId="2" applyNumberFormat="1" applyFont="1" applyAlignment="1">
      <alignment horizontal="center"/>
    </xf>
    <xf numFmtId="0" fontId="26" fillId="0" borderId="0" xfId="2" applyFont="1" applyAlignment="1">
      <alignment vertical="center"/>
    </xf>
    <xf numFmtId="0" fontId="12" fillId="0" borderId="0" xfId="2" applyFont="1" applyAlignment="1">
      <alignment horizontal="center" vertical="center"/>
    </xf>
    <xf numFmtId="0" fontId="22" fillId="0" borderId="0" xfId="0" applyFont="1" applyAlignment="1"/>
    <xf numFmtId="0" fontId="34" fillId="5" borderId="24" xfId="0" applyFont="1" applyFill="1" applyBorder="1" applyAlignment="1">
      <alignment vertical="center"/>
    </xf>
    <xf numFmtId="0" fontId="34" fillId="5" borderId="9" xfId="0" applyFont="1" applyFill="1" applyBorder="1" applyAlignment="1">
      <alignment vertical="center"/>
    </xf>
    <xf numFmtId="0" fontId="34" fillId="6" borderId="9" xfId="0" applyFont="1" applyFill="1" applyBorder="1" applyAlignment="1">
      <alignment vertical="center"/>
    </xf>
    <xf numFmtId="0" fontId="34" fillId="7" borderId="9" xfId="0" applyFont="1" applyFill="1" applyBorder="1" applyAlignment="1">
      <alignment vertical="center"/>
    </xf>
    <xf numFmtId="0" fontId="35" fillId="8" borderId="9" xfId="0" applyFont="1" applyFill="1" applyBorder="1" applyAlignment="1">
      <alignment vertical="center"/>
    </xf>
    <xf numFmtId="0" fontId="35" fillId="9" borderId="9" xfId="0" applyFont="1" applyFill="1" applyBorder="1" applyAlignment="1">
      <alignment vertical="center"/>
    </xf>
    <xf numFmtId="0" fontId="34" fillId="5" borderId="25" xfId="0" applyFont="1" applyFill="1" applyBorder="1" applyAlignment="1">
      <alignment vertical="center"/>
    </xf>
    <xf numFmtId="0" fontId="0" fillId="0" borderId="3" xfId="0" quotePrefix="1" applyBorder="1" applyAlignment="1">
      <alignment vertical="center"/>
    </xf>
    <xf numFmtId="0" fontId="0" fillId="0" borderId="3" xfId="0" applyBorder="1" applyAlignment="1"/>
    <xf numFmtId="0" fontId="36" fillId="10" borderId="7" xfId="0" applyFont="1" applyFill="1" applyBorder="1" applyAlignment="1">
      <alignment horizontal="center"/>
    </xf>
    <xf numFmtId="0" fontId="12" fillId="0" borderId="8" xfId="2" applyFont="1" applyBorder="1" applyAlignment="1">
      <alignment horizontal="center"/>
    </xf>
    <xf numFmtId="0" fontId="2" fillId="0" borderId="0" xfId="0" applyFont="1" applyAlignment="1"/>
    <xf numFmtId="0" fontId="2" fillId="0" borderId="3" xfId="0" applyFont="1" applyBorder="1" applyAlignment="1"/>
    <xf numFmtId="0" fontId="0" fillId="0" borderId="0" xfId="0" applyAlignment="1">
      <alignment wrapText="1"/>
    </xf>
    <xf numFmtId="0" fontId="25" fillId="10" borderId="3" xfId="2" applyFont="1" applyFill="1" applyBorder="1" applyAlignment="1">
      <alignment horizontal="left" vertical="center"/>
    </xf>
    <xf numFmtId="2" fontId="2" fillId="10" borderId="3" xfId="2" applyNumberFormat="1" applyFill="1" applyBorder="1" applyAlignment="1">
      <alignment horizontal="center" vertical="center"/>
    </xf>
    <xf numFmtId="167" fontId="0" fillId="0" borderId="7" xfId="2" applyNumberFormat="1" applyFont="1" applyBorder="1" applyAlignment="1">
      <alignment horizontal="center" vertical="center"/>
    </xf>
    <xf numFmtId="167" fontId="0" fillId="0" borderId="0" xfId="0" applyNumberFormat="1" applyAlignment="1"/>
    <xf numFmtId="0" fontId="26" fillId="0" borderId="12" xfId="2" applyFont="1" applyBorder="1" applyAlignment="1"/>
    <xf numFmtId="0" fontId="3" fillId="0" borderId="13" xfId="2" applyFont="1" applyBorder="1" applyAlignment="1">
      <alignment horizontal="center"/>
    </xf>
    <xf numFmtId="0" fontId="25" fillId="0" borderId="29" xfId="2" applyFont="1" applyBorder="1" applyAlignment="1"/>
    <xf numFmtId="0" fontId="3" fillId="0" borderId="30" xfId="2" applyFont="1" applyBorder="1" applyAlignment="1">
      <alignment horizontal="center"/>
    </xf>
    <xf numFmtId="0" fontId="3" fillId="0" borderId="31" xfId="2" applyFont="1" applyBorder="1" applyAlignment="1"/>
    <xf numFmtId="0" fontId="3" fillId="0" borderId="32" xfId="2" applyFont="1" applyBorder="1" applyAlignment="1"/>
    <xf numFmtId="0" fontId="3" fillId="0" borderId="33" xfId="2" applyFont="1" applyBorder="1" applyAlignment="1"/>
    <xf numFmtId="168" fontId="0" fillId="0" borderId="7" xfId="2" applyNumberFormat="1" applyFont="1" applyBorder="1" applyAlignment="1">
      <alignment horizontal="center" vertical="center"/>
    </xf>
    <xf numFmtId="0" fontId="26" fillId="0" borderId="1" xfId="2" applyFont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" xfId="2" applyFont="1" applyBorder="1" applyAlignment="1">
      <alignment horizontal="center" vertical="top"/>
    </xf>
    <xf numFmtId="0" fontId="36" fillId="0" borderId="16" xfId="0" applyFont="1" applyBorder="1" applyAlignment="1">
      <alignment horizontal="center"/>
    </xf>
    <xf numFmtId="0" fontId="12" fillId="0" borderId="4" xfId="2" applyFont="1" applyBorder="1" applyAlignment="1">
      <alignment horizontal="left"/>
    </xf>
    <xf numFmtId="3" fontId="3" fillId="0" borderId="8" xfId="2" applyNumberFormat="1" applyFont="1" applyBorder="1" applyAlignment="1">
      <alignment horizontal="center"/>
    </xf>
    <xf numFmtId="0" fontId="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6" fillId="12" borderId="7" xfId="2" applyFont="1" applyFill="1" applyBorder="1" applyAlignment="1"/>
    <xf numFmtId="0" fontId="12" fillId="12" borderId="19" xfId="2" applyFont="1" applyFill="1" applyBorder="1" applyAlignment="1">
      <alignment horizontal="center"/>
    </xf>
    <xf numFmtId="164" fontId="12" fillId="12" borderId="19" xfId="2" applyNumberFormat="1" applyFont="1" applyFill="1" applyBorder="1" applyAlignment="1">
      <alignment horizontal="center"/>
    </xf>
    <xf numFmtId="0" fontId="3" fillId="12" borderId="20" xfId="2" applyFont="1" applyFill="1" applyBorder="1" applyAlignment="1">
      <alignment horizontal="center"/>
    </xf>
    <xf numFmtId="0" fontId="12" fillId="0" borderId="3" xfId="2" quotePrefix="1" applyFont="1" applyBorder="1" applyAlignment="1"/>
    <xf numFmtId="0" fontId="3" fillId="10" borderId="1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4" fillId="2" borderId="28" xfId="2" applyFont="1" applyFill="1" applyBorder="1" applyAlignment="1"/>
    <xf numFmtId="0" fontId="3" fillId="0" borderId="3" xfId="2" applyFont="1" applyBorder="1" applyAlignment="1">
      <alignment horizontal="right"/>
    </xf>
    <xf numFmtId="0" fontId="12" fillId="11" borderId="3" xfId="2" applyFont="1" applyFill="1" applyBorder="1" applyAlignment="1">
      <alignment horizontal="left"/>
    </xf>
    <xf numFmtId="0" fontId="24" fillId="2" borderId="9" xfId="2" applyFont="1" applyFill="1" applyBorder="1" applyAlignment="1">
      <alignment horizontal="center"/>
    </xf>
    <xf numFmtId="0" fontId="2" fillId="10" borderId="3" xfId="0" applyFont="1" applyFill="1" applyBorder="1" applyAlignment="1">
      <alignment horizontal="right" vertical="center"/>
    </xf>
    <xf numFmtId="11" fontId="2" fillId="10" borderId="3" xfId="0" applyNumberFormat="1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12" fillId="10" borderId="3" xfId="2" applyFont="1" applyFill="1" applyBorder="1" applyAlignment="1">
      <alignment horizontal="center"/>
    </xf>
    <xf numFmtId="0" fontId="3" fillId="10" borderId="3" xfId="2" applyFont="1" applyFill="1" applyBorder="1" applyAlignment="1">
      <alignment horizontal="center"/>
    </xf>
    <xf numFmtId="0" fontId="10" fillId="10" borderId="0" xfId="2" applyFont="1" applyFill="1" applyAlignment="1">
      <alignment vertical="center"/>
    </xf>
    <xf numFmtId="0" fontId="3" fillId="10" borderId="0" xfId="2" applyFont="1" applyFill="1" applyAlignment="1">
      <alignment vertical="center"/>
    </xf>
    <xf numFmtId="0" fontId="12" fillId="10" borderId="3" xfId="2" applyFont="1" applyFill="1" applyBorder="1" applyAlignment="1"/>
    <xf numFmtId="0" fontId="25" fillId="10" borderId="3" xfId="2" applyFont="1" applyFill="1" applyBorder="1" applyAlignment="1"/>
    <xf numFmtId="0" fontId="3" fillId="10" borderId="3" xfId="2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/>
    </xf>
    <xf numFmtId="0" fontId="0" fillId="10" borderId="0" xfId="0" applyFill="1" applyAlignment="1"/>
    <xf numFmtId="0" fontId="26" fillId="10" borderId="1" xfId="2" applyFont="1" applyFill="1" applyBorder="1" applyAlignment="1"/>
    <xf numFmtId="0" fontId="12" fillId="10" borderId="1" xfId="2" applyFont="1" applyFill="1" applyBorder="1" applyAlignment="1">
      <alignment horizontal="center"/>
    </xf>
    <xf numFmtId="0" fontId="2" fillId="10" borderId="0" xfId="0" applyFont="1" applyFill="1" applyAlignment="1"/>
    <xf numFmtId="0" fontId="11" fillId="10" borderId="0" xfId="2" applyFont="1" applyFill="1" applyAlignment="1"/>
    <xf numFmtId="9" fontId="12" fillId="10" borderId="1" xfId="2" applyNumberFormat="1" applyFont="1" applyFill="1" applyBorder="1" applyAlignment="1">
      <alignment horizontal="center" vertical="center"/>
    </xf>
    <xf numFmtId="164" fontId="12" fillId="10" borderId="3" xfId="2" applyNumberFormat="1" applyFont="1" applyFill="1" applyBorder="1" applyAlignment="1">
      <alignment horizontal="center"/>
    </xf>
    <xf numFmtId="169" fontId="3" fillId="0" borderId="3" xfId="2" applyNumberFormat="1" applyFont="1" applyBorder="1" applyAlignment="1">
      <alignment horizontal="center"/>
    </xf>
    <xf numFmtId="2" fontId="3" fillId="0" borderId="3" xfId="2" applyNumberFormat="1" applyFont="1" applyBorder="1" applyAlignment="1">
      <alignment horizontal="center"/>
    </xf>
    <xf numFmtId="0" fontId="25" fillId="0" borderId="8" xfId="2" applyFont="1" applyBorder="1" applyAlignment="1">
      <alignment horizontal="left" vertical="center"/>
    </xf>
    <xf numFmtId="2" fontId="2" fillId="0" borderId="8" xfId="2" applyNumberForma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2" fillId="0" borderId="4" xfId="2" applyFont="1" applyBorder="1" applyAlignment="1">
      <alignment vertical="center" wrapText="1"/>
    </xf>
    <xf numFmtId="0" fontId="2" fillId="0" borderId="4" xfId="2" applyBorder="1" applyAlignment="1">
      <alignment wrapText="1"/>
    </xf>
    <xf numFmtId="0" fontId="12" fillId="11" borderId="3" xfId="2" applyFont="1" applyFill="1" applyBorder="1" applyAlignment="1">
      <alignment horizontal="left" vertical="center"/>
    </xf>
    <xf numFmtId="0" fontId="3" fillId="11" borderId="3" xfId="2" applyFont="1" applyFill="1" applyBorder="1" applyAlignment="1">
      <alignment horizontal="right"/>
    </xf>
    <xf numFmtId="0" fontId="3" fillId="0" borderId="11" xfId="2" applyFont="1" applyBorder="1" applyAlignment="1"/>
    <xf numFmtId="0" fontId="26" fillId="0" borderId="1" xfId="2" applyFont="1" applyBorder="1" applyAlignment="1" applyProtection="1">
      <protection locked="0"/>
    </xf>
    <xf numFmtId="1" fontId="3" fillId="0" borderId="3" xfId="2" applyNumberFormat="1" applyFont="1" applyBorder="1" applyAlignment="1">
      <alignment horizontal="center" vertical="center"/>
    </xf>
    <xf numFmtId="0" fontId="36" fillId="11" borderId="7" xfId="0" applyFont="1" applyFill="1" applyBorder="1" applyAlignment="1">
      <alignment horizontal="center"/>
    </xf>
    <xf numFmtId="1" fontId="3" fillId="11" borderId="3" xfId="2" applyNumberFormat="1" applyFont="1" applyFill="1" applyBorder="1" applyAlignment="1">
      <alignment horizontal="center" vertical="center"/>
    </xf>
    <xf numFmtId="0" fontId="25" fillId="11" borderId="3" xfId="2" applyFont="1" applyFill="1" applyBorder="1" applyAlignment="1"/>
    <xf numFmtId="0" fontId="2" fillId="0" borderId="0" xfId="0" applyFont="1" applyAlignment="1">
      <alignment horizontal="center" vertical="center"/>
    </xf>
    <xf numFmtId="0" fontId="12" fillId="11" borderId="3" xfId="2" applyFont="1" applyFill="1" applyBorder="1" applyAlignment="1">
      <alignment horizontal="center"/>
    </xf>
    <xf numFmtId="2" fontId="3" fillId="0" borderId="3" xfId="2" applyNumberFormat="1" applyFont="1" applyBorder="1" applyAlignment="1">
      <alignment horizontal="right"/>
    </xf>
    <xf numFmtId="0" fontId="12" fillId="11" borderId="3" xfId="2" quotePrefix="1" applyFont="1" applyFill="1" applyBorder="1" applyAlignment="1"/>
    <xf numFmtId="0" fontId="12" fillId="11" borderId="1" xfId="2" applyFont="1" applyFill="1" applyBorder="1" applyAlignment="1">
      <alignment horizontal="center"/>
    </xf>
    <xf numFmtId="0" fontId="42" fillId="0" borderId="0" xfId="0" applyFont="1" applyAlignment="1">
      <alignment horizontal="left" vertical="center" readingOrder="1"/>
    </xf>
    <xf numFmtId="0" fontId="3" fillId="11" borderId="3" xfId="2" applyFont="1" applyFill="1" applyBorder="1" applyAlignment="1">
      <alignment horizontal="center" vertical="center"/>
    </xf>
    <xf numFmtId="0" fontId="3" fillId="11" borderId="8" xfId="2" applyFont="1" applyFill="1" applyBorder="1" applyAlignment="1">
      <alignment horizontal="center"/>
    </xf>
    <xf numFmtId="0" fontId="43" fillId="11" borderId="7" xfId="0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1" fillId="2" borderId="27" xfId="2" applyFont="1" applyFill="1" applyBorder="1" applyAlignment="1">
      <alignment horizontal="center"/>
    </xf>
    <xf numFmtId="14" fontId="2" fillId="0" borderId="3" xfId="2" applyNumberFormat="1" applyFont="1" applyBorder="1" applyAlignment="1">
      <alignment horizontal="center" vertical="top"/>
    </xf>
    <xf numFmtId="0" fontId="2" fillId="0" borderId="3" xfId="2" applyFont="1" applyBorder="1">
      <alignment vertical="top" wrapText="1"/>
    </xf>
    <xf numFmtId="0" fontId="2" fillId="0" borderId="3" xfId="2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2" borderId="2" xfId="2" applyFont="1" applyFill="1" applyBorder="1" applyAlignment="1"/>
    <xf numFmtId="9" fontId="2" fillId="0" borderId="8" xfId="2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9" fontId="2" fillId="0" borderId="3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20" xfId="2" applyFont="1" applyBorder="1" applyAlignment="1">
      <alignment horizontal="center"/>
    </xf>
    <xf numFmtId="166" fontId="2" fillId="0" borderId="3" xfId="2" applyNumberFormat="1" applyFont="1" applyBorder="1" applyAlignment="1">
      <alignment horizontal="center"/>
    </xf>
    <xf numFmtId="0" fontId="2" fillId="0" borderId="20" xfId="2" applyFont="1" applyBorder="1" applyAlignment="1">
      <alignment horizontal="center" vertical="center"/>
    </xf>
    <xf numFmtId="14" fontId="2" fillId="0" borderId="3" xfId="2" applyNumberFormat="1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1" fillId="2" borderId="2" xfId="2" applyFont="1" applyFill="1" applyBorder="1" applyAlignment="1">
      <alignment horizontal="center"/>
    </xf>
    <xf numFmtId="167" fontId="1" fillId="2" borderId="6" xfId="2" applyNumberFormat="1" applyFont="1" applyFill="1" applyBorder="1" applyAlignment="1">
      <alignment horizontal="center"/>
    </xf>
    <xf numFmtId="0" fontId="4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7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7" fillId="0" borderId="28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9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top"/>
    </xf>
    <xf numFmtId="0" fontId="0" fillId="0" borderId="3" xfId="2" applyFont="1" applyBorder="1" applyAlignment="1">
      <alignment vertical="center"/>
    </xf>
    <xf numFmtId="2" fontId="12" fillId="11" borderId="3" xfId="2" applyNumberFormat="1" applyFont="1" applyFill="1" applyBorder="1" applyAlignment="1">
      <alignment horizontal="center"/>
    </xf>
    <xf numFmtId="2" fontId="11" fillId="11" borderId="3" xfId="2" applyNumberFormat="1" applyFont="1" applyFill="1" applyBorder="1" applyAlignment="1">
      <alignment horizontal="center"/>
    </xf>
    <xf numFmtId="0" fontId="24" fillId="2" borderId="0" xfId="2" applyFont="1" applyFill="1" applyBorder="1" applyAlignment="1">
      <alignment horizontal="center"/>
    </xf>
    <xf numFmtId="0" fontId="0" fillId="0" borderId="0" xfId="0" applyBorder="1" applyAlignment="1"/>
    <xf numFmtId="0" fontId="3" fillId="10" borderId="0" xfId="2" applyFont="1" applyFill="1" applyBorder="1" applyAlignment="1">
      <alignment vertical="center" wrapText="1"/>
    </xf>
    <xf numFmtId="0" fontId="10" fillId="10" borderId="0" xfId="2" applyFont="1" applyFill="1" applyBorder="1" applyAlignment="1">
      <alignment vertical="center"/>
    </xf>
    <xf numFmtId="0" fontId="3" fillId="10" borderId="0" xfId="2" applyFont="1" applyFill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24" fillId="2" borderId="46" xfId="2" applyFont="1" applyFill="1" applyBorder="1" applyAlignment="1">
      <alignment horizontal="center"/>
    </xf>
    <xf numFmtId="0" fontId="1" fillId="2" borderId="47" xfId="2" applyFont="1" applyFill="1" applyBorder="1" applyAlignment="1"/>
    <xf numFmtId="0" fontId="3" fillId="0" borderId="0" xfId="2" applyFont="1" applyBorder="1" applyAlignment="1"/>
    <xf numFmtId="0" fontId="3" fillId="0" borderId="37" xfId="2" applyFont="1" applyBorder="1" applyAlignment="1"/>
    <xf numFmtId="0" fontId="12" fillId="0" borderId="0" xfId="2" applyFont="1" applyBorder="1" applyAlignment="1"/>
    <xf numFmtId="164" fontId="12" fillId="0" borderId="0" xfId="2" applyNumberFormat="1" applyFont="1" applyBorder="1" applyAlignment="1">
      <alignment horizontal="center"/>
    </xf>
    <xf numFmtId="0" fontId="12" fillId="0" borderId="0" xfId="2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1" fillId="2" borderId="37" xfId="2" applyFont="1" applyFill="1" applyBorder="1" applyAlignment="1"/>
    <xf numFmtId="0" fontId="50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2" fillId="0" borderId="36" xfId="2" applyFont="1" applyBorder="1" applyAlignment="1">
      <alignment horizontal="left" vertical="center"/>
    </xf>
    <xf numFmtId="0" fontId="26" fillId="14" borderId="1" xfId="2" applyFont="1" applyFill="1" applyBorder="1" applyAlignment="1"/>
    <xf numFmtId="0" fontId="0" fillId="0" borderId="0" xfId="0" applyFill="1" applyAlignment="1"/>
    <xf numFmtId="0" fontId="49" fillId="0" borderId="27" xfId="0" applyFont="1" applyBorder="1" applyAlignment="1">
      <alignment vertical="center"/>
    </xf>
    <xf numFmtId="0" fontId="51" fillId="0" borderId="46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49" fillId="0" borderId="28" xfId="0" applyFont="1" applyBorder="1" applyAlignment="1">
      <alignment vertical="center"/>
    </xf>
    <xf numFmtId="0" fontId="49" fillId="0" borderId="40" xfId="0" applyFont="1" applyBorder="1" applyAlignment="1">
      <alignment vertical="center"/>
    </xf>
    <xf numFmtId="0" fontId="0" fillId="0" borderId="3" xfId="0" quotePrefix="1" applyBorder="1" applyAlignment="1">
      <alignment horizontal="center" vertical="center"/>
    </xf>
    <xf numFmtId="0" fontId="52" fillId="15" borderId="3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2" fontId="12" fillId="0" borderId="3" xfId="2" quotePrefix="1" applyNumberFormat="1" applyFont="1" applyBorder="1" applyAlignment="1">
      <alignment horizontal="center"/>
    </xf>
    <xf numFmtId="0" fontId="12" fillId="0" borderId="3" xfId="2" quotePrefix="1" applyFont="1" applyBorder="1">
      <alignment vertical="top" wrapText="1"/>
    </xf>
    <xf numFmtId="0" fontId="26" fillId="0" borderId="1" xfId="2" quotePrefix="1" applyFont="1" applyBorder="1" applyAlignment="1"/>
    <xf numFmtId="0" fontId="49" fillId="0" borderId="28" xfId="0" applyFont="1" applyBorder="1" applyAlignment="1">
      <alignment horizontal="left" vertical="center"/>
    </xf>
    <xf numFmtId="1" fontId="53" fillId="11" borderId="3" xfId="2" applyNumberFormat="1" applyFont="1" applyFill="1" applyBorder="1" applyAlignment="1">
      <alignment horizontal="center" vertical="center"/>
    </xf>
    <xf numFmtId="49" fontId="25" fillId="11" borderId="9" xfId="2" applyNumberFormat="1" applyFont="1" applyFill="1" applyBorder="1" applyAlignment="1"/>
    <xf numFmtId="0" fontId="3" fillId="11" borderId="9" xfId="2" applyFont="1" applyFill="1" applyBorder="1" applyAlignment="1">
      <alignment horizontal="center"/>
    </xf>
    <xf numFmtId="0" fontId="39" fillId="11" borderId="9" xfId="2" applyFont="1" applyFill="1" applyBorder="1" applyAlignment="1">
      <alignment horizontal="center"/>
    </xf>
    <xf numFmtId="0" fontId="3" fillId="11" borderId="1" xfId="2" applyFont="1" applyFill="1" applyBorder="1" applyAlignment="1">
      <alignment horizontal="center"/>
    </xf>
    <xf numFmtId="49" fontId="25" fillId="11" borderId="1" xfId="2" applyNumberFormat="1" applyFont="1" applyFill="1" applyBorder="1" applyAlignment="1">
      <alignment vertical="center"/>
    </xf>
    <xf numFmtId="49" fontId="3" fillId="11" borderId="1" xfId="2" applyNumberFormat="1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9" fillId="11" borderId="1" xfId="2" applyFont="1" applyFill="1" applyBorder="1" applyAlignment="1">
      <alignment horizontal="center" vertical="center" wrapText="1"/>
    </xf>
    <xf numFmtId="0" fontId="51" fillId="0" borderId="0" xfId="0" applyFont="1" applyAlignment="1"/>
    <xf numFmtId="0" fontId="36" fillId="0" borderId="3" xfId="0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12" fillId="0" borderId="3" xfId="2" applyFont="1" applyBorder="1" applyAlignment="1">
      <alignment horizontal="left" vertical="center"/>
    </xf>
    <xf numFmtId="0" fontId="2" fillId="0" borderId="3" xfId="0" applyFont="1" applyBorder="1" applyAlignment="1">
      <alignment vertical="top"/>
    </xf>
    <xf numFmtId="0" fontId="56" fillId="0" borderId="0" xfId="0" applyFont="1" applyAlignment="1"/>
    <xf numFmtId="0" fontId="57" fillId="0" borderId="0" xfId="0" applyFont="1" applyAlignment="1"/>
    <xf numFmtId="0" fontId="2" fillId="0" borderId="3" xfId="0" applyFont="1" applyBorder="1" applyAlignment="1">
      <alignment vertical="top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60" fillId="0" borderId="0" xfId="0" applyFont="1" applyAlignment="1"/>
    <xf numFmtId="0" fontId="61" fillId="0" borderId="0" xfId="0" applyFont="1" applyAlignment="1">
      <alignment vertical="center"/>
    </xf>
    <xf numFmtId="0" fontId="62" fillId="0" borderId="0" xfId="0" applyFont="1" applyAlignment="1"/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14" fontId="2" fillId="0" borderId="3" xfId="0" applyNumberFormat="1" applyFont="1" applyBorder="1" applyAlignment="1">
      <alignment vertical="top"/>
    </xf>
    <xf numFmtId="0" fontId="1" fillId="2" borderId="26" xfId="2" applyFont="1" applyFill="1" applyBorder="1" applyAlignment="1">
      <alignment horizontal="center"/>
    </xf>
    <xf numFmtId="0" fontId="1" fillId="2" borderId="14" xfId="2" applyFont="1" applyFill="1" applyBorder="1" applyAlignment="1">
      <alignment horizontal="center"/>
    </xf>
    <xf numFmtId="0" fontId="1" fillId="2" borderId="27" xfId="2" applyFont="1" applyFill="1" applyBorder="1" applyAlignment="1">
      <alignment horizontal="center"/>
    </xf>
    <xf numFmtId="0" fontId="0" fillId="0" borderId="11" xfId="2" applyFont="1" applyBorder="1" applyAlignment="1">
      <alignment horizontal="center" vertical="top"/>
    </xf>
    <xf numFmtId="0" fontId="0" fillId="0" borderId="4" xfId="2" applyFont="1" applyBorder="1" applyAlignment="1">
      <alignment horizontal="center" vertical="top"/>
    </xf>
    <xf numFmtId="0" fontId="0" fillId="0" borderId="1" xfId="2" applyFont="1" applyBorder="1" applyAlignment="1">
      <alignment horizontal="center" vertical="top"/>
    </xf>
    <xf numFmtId="0" fontId="0" fillId="0" borderId="11" xfId="2" applyFont="1" applyBorder="1" applyAlignment="1">
      <alignment vertical="top"/>
    </xf>
    <xf numFmtId="0" fontId="0" fillId="0" borderId="4" xfId="2" applyFont="1" applyBorder="1" applyAlignment="1">
      <alignment vertical="top"/>
    </xf>
    <xf numFmtId="0" fontId="0" fillId="0" borderId="1" xfId="2" applyFont="1" applyBorder="1" applyAlignment="1">
      <alignment vertical="top"/>
    </xf>
    <xf numFmtId="0" fontId="2" fillId="0" borderId="34" xfId="2" applyFont="1" applyBorder="1" applyAlignment="1">
      <alignment vertical="top" wrapText="1"/>
    </xf>
    <xf numFmtId="0" fontId="2" fillId="0" borderId="17" xfId="2" applyFont="1" applyBorder="1" applyAlignment="1">
      <alignment vertical="top" wrapText="1"/>
    </xf>
    <xf numFmtId="0" fontId="2" fillId="0" borderId="35" xfId="2" applyFont="1" applyBorder="1" applyAlignment="1">
      <alignment vertical="top" wrapText="1"/>
    </xf>
    <xf numFmtId="0" fontId="2" fillId="0" borderId="36" xfId="2" applyFont="1" applyBorder="1" applyAlignment="1">
      <alignment vertical="top" wrapText="1"/>
    </xf>
    <xf numFmtId="0" fontId="2" fillId="0" borderId="0" xfId="2" applyFont="1" applyBorder="1" applyAlignment="1">
      <alignment vertical="top" wrapText="1"/>
    </xf>
    <xf numFmtId="0" fontId="2" fillId="0" borderId="37" xfId="2" applyFont="1" applyBorder="1" applyAlignment="1">
      <alignment vertical="top" wrapText="1"/>
    </xf>
    <xf numFmtId="0" fontId="2" fillId="0" borderId="16" xfId="2" applyFont="1" applyBorder="1" applyAlignment="1">
      <alignment vertical="top" wrapText="1"/>
    </xf>
    <xf numFmtId="0" fontId="2" fillId="0" borderId="38" xfId="2" applyFont="1" applyBorder="1" applyAlignment="1">
      <alignment vertical="top" wrapText="1"/>
    </xf>
    <xf numFmtId="0" fontId="2" fillId="0" borderId="39" xfId="2" applyFont="1" applyBorder="1" applyAlignment="1">
      <alignment vertical="top" wrapText="1"/>
    </xf>
    <xf numFmtId="14" fontId="0" fillId="0" borderId="11" xfId="0" applyNumberFormat="1" applyBorder="1" applyAlignment="1">
      <alignment vertical="top"/>
    </xf>
    <xf numFmtId="14" fontId="0" fillId="0" borderId="4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" xfId="2" applyFont="1" applyBorder="1" applyAlignment="1">
      <alignment horizontal="center" vertical="top"/>
    </xf>
    <xf numFmtId="0" fontId="0" fillId="0" borderId="3" xfId="2" applyFont="1" applyBorder="1" applyAlignment="1">
      <alignment vertical="top"/>
    </xf>
    <xf numFmtId="0" fontId="2" fillId="0" borderId="3" xfId="2" applyBorder="1" applyAlignment="1">
      <alignment vertical="top" wrapText="1"/>
    </xf>
    <xf numFmtId="0" fontId="2" fillId="0" borderId="3" xfId="2" applyFont="1" applyBorder="1" applyAlignment="1">
      <alignment vertical="top"/>
    </xf>
    <xf numFmtId="0" fontId="2" fillId="0" borderId="3" xfId="2" applyFont="1" applyBorder="1" applyAlignment="1">
      <alignment vertical="top" wrapText="1"/>
    </xf>
    <xf numFmtId="0" fontId="2" fillId="0" borderId="3" xfId="2" applyFont="1" applyBorder="1" applyAlignment="1">
      <alignment horizontal="center" vertical="top"/>
    </xf>
    <xf numFmtId="1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34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17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65" fontId="2" fillId="0" borderId="7" xfId="2" applyNumberFormat="1" applyBorder="1" applyAlignment="1">
      <alignment horizontal="left" vertical="center" wrapText="1"/>
    </xf>
    <xf numFmtId="165" fontId="2" fillId="0" borderId="19" xfId="2" applyNumberFormat="1" applyBorder="1" applyAlignment="1">
      <alignment horizontal="left" vertical="center" wrapText="1"/>
    </xf>
    <xf numFmtId="165" fontId="2" fillId="0" borderId="20" xfId="2" applyNumberFormat="1" applyBorder="1" applyAlignment="1">
      <alignment horizontal="left" vertical="center" wrapText="1"/>
    </xf>
    <xf numFmtId="165" fontId="13" fillId="0" borderId="7" xfId="2" applyNumberFormat="1" applyFont="1" applyBorder="1" applyAlignment="1">
      <alignment vertical="center" wrapText="1"/>
    </xf>
    <xf numFmtId="165" fontId="13" fillId="0" borderId="19" xfId="2" applyNumberFormat="1" applyFont="1" applyBorder="1" applyAlignment="1">
      <alignment vertical="center" wrapText="1"/>
    </xf>
    <xf numFmtId="165" fontId="13" fillId="0" borderId="20" xfId="2" applyNumberFormat="1" applyFont="1" applyBorder="1" applyAlignment="1">
      <alignment vertical="center" wrapText="1"/>
    </xf>
    <xf numFmtId="0" fontId="1" fillId="2" borderId="6" xfId="2" applyFont="1" applyFill="1" applyBorder="1" applyAlignment="1">
      <alignment horizontal="center"/>
    </xf>
    <xf numFmtId="0" fontId="1" fillId="2" borderId="1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2" fillId="0" borderId="21" xfId="2" applyBorder="1" applyAlignment="1">
      <alignment horizontal="center" vertical="top" wrapText="1"/>
    </xf>
    <xf numFmtId="0" fontId="2" fillId="0" borderId="22" xfId="2" applyBorder="1" applyAlignment="1">
      <alignment horizontal="center" vertical="top" wrapText="1"/>
    </xf>
    <xf numFmtId="0" fontId="2" fillId="0" borderId="23" xfId="2" applyBorder="1" applyAlignment="1">
      <alignment horizontal="center" vertical="top" wrapText="1"/>
    </xf>
    <xf numFmtId="165" fontId="55" fillId="0" borderId="7" xfId="2" applyNumberFormat="1" applyFont="1" applyBorder="1" applyAlignment="1">
      <alignment horizontal="left" vertical="top" wrapText="1"/>
    </xf>
    <xf numFmtId="165" fontId="55" fillId="0" borderId="19" xfId="2" applyNumberFormat="1" applyFont="1" applyBorder="1" applyAlignment="1">
      <alignment horizontal="left" vertical="top" wrapText="1"/>
    </xf>
    <xf numFmtId="165" fontId="55" fillId="0" borderId="20" xfId="2" applyNumberFormat="1" applyFont="1" applyBorder="1" applyAlignment="1">
      <alignment horizontal="left" vertical="top" wrapText="1"/>
    </xf>
    <xf numFmtId="165" fontId="2" fillId="0" borderId="19" xfId="2" applyNumberFormat="1" applyFont="1" applyBorder="1" applyAlignment="1">
      <alignment horizontal="left" vertical="center" wrapText="1"/>
    </xf>
    <xf numFmtId="165" fontId="2" fillId="0" borderId="20" xfId="2" applyNumberFormat="1" applyFont="1" applyBorder="1" applyAlignment="1">
      <alignment horizontal="left" vertical="center" wrapText="1"/>
    </xf>
    <xf numFmtId="0" fontId="25" fillId="0" borderId="7" xfId="2" applyFont="1" applyBorder="1" applyAlignment="1"/>
    <xf numFmtId="0" fontId="25" fillId="0" borderId="19" xfId="2" applyFont="1" applyBorder="1" applyAlignment="1"/>
    <xf numFmtId="0" fontId="25" fillId="0" borderId="20" xfId="2" applyFont="1" applyBorder="1" applyAlignment="1"/>
    <xf numFmtId="0" fontId="24" fillId="2" borderId="6" xfId="2" applyFont="1" applyFill="1" applyBorder="1" applyAlignment="1"/>
    <xf numFmtId="0" fontId="24" fillId="2" borderId="15" xfId="2" applyFont="1" applyFill="1" applyBorder="1" applyAlignment="1"/>
    <xf numFmtId="0" fontId="24" fillId="2" borderId="5" xfId="2" applyFont="1" applyFill="1" applyBorder="1" applyAlignment="1"/>
    <xf numFmtId="0" fontId="24" fillId="3" borderId="6" xfId="2" applyFont="1" applyFill="1" applyBorder="1" applyAlignment="1"/>
    <xf numFmtId="0" fontId="24" fillId="3" borderId="15" xfId="2" applyFont="1" applyFill="1" applyBorder="1" applyAlignment="1"/>
    <xf numFmtId="0" fontId="24" fillId="3" borderId="5" xfId="2" applyFont="1" applyFill="1" applyBorder="1" applyAlignment="1"/>
    <xf numFmtId="49" fontId="3" fillId="0" borderId="14" xfId="2" applyNumberFormat="1" applyFont="1" applyBorder="1" applyAlignment="1">
      <alignment horizontal="center"/>
    </xf>
    <xf numFmtId="0" fontId="24" fillId="0" borderId="17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24" fillId="0" borderId="18" xfId="2" applyFont="1" applyBorder="1" applyAlignment="1">
      <alignment horizontal="center" vertical="center"/>
    </xf>
    <xf numFmtId="0" fontId="11" fillId="2" borderId="6" xfId="2" applyFont="1" applyFill="1" applyBorder="1" applyAlignment="1"/>
    <xf numFmtId="0" fontId="24" fillId="2" borderId="48" xfId="2" applyFont="1" applyFill="1" applyBorder="1" applyAlignment="1"/>
    <xf numFmtId="0" fontId="24" fillId="2" borderId="2" xfId="2" applyFont="1" applyFill="1" applyBorder="1" applyAlignment="1"/>
    <xf numFmtId="0" fontId="24" fillId="2" borderId="47" xfId="2" applyFont="1" applyFill="1" applyBorder="1" applyAlignment="1"/>
    <xf numFmtId="0" fontId="24" fillId="3" borderId="2" xfId="2" applyFont="1" applyFill="1" applyBorder="1" applyAlignment="1"/>
    <xf numFmtId="0" fontId="24" fillId="3" borderId="47" xfId="2" applyFont="1" applyFill="1" applyBorder="1" applyAlignment="1"/>
    <xf numFmtId="0" fontId="17" fillId="0" borderId="7" xfId="2" applyFont="1" applyBorder="1" applyAlignment="1"/>
    <xf numFmtId="0" fontId="17" fillId="0" borderId="19" xfId="2" applyFont="1" applyBorder="1" applyAlignment="1"/>
    <xf numFmtId="0" fontId="17" fillId="0" borderId="20" xfId="2" applyFont="1" applyBorder="1" applyAlignment="1"/>
    <xf numFmtId="0" fontId="27" fillId="11" borderId="7" xfId="2" applyFont="1" applyFill="1" applyBorder="1" applyAlignment="1">
      <alignment wrapText="1"/>
    </xf>
    <xf numFmtId="0" fontId="27" fillId="11" borderId="19" xfId="2" applyFont="1" applyFill="1" applyBorder="1" applyAlignment="1">
      <alignment wrapText="1"/>
    </xf>
    <xf numFmtId="0" fontId="27" fillId="11" borderId="20" xfId="2" applyFont="1" applyFill="1" applyBorder="1" applyAlignment="1">
      <alignment wrapText="1"/>
    </xf>
    <xf numFmtId="0" fontId="27" fillId="0" borderId="7" xfId="2" applyFont="1" applyBorder="1" applyAlignment="1"/>
    <xf numFmtId="0" fontId="27" fillId="0" borderId="19" xfId="2" applyFont="1" applyBorder="1" applyAlignment="1"/>
    <xf numFmtId="0" fontId="27" fillId="0" borderId="20" xfId="2" applyFont="1" applyBorder="1" applyAlignment="1"/>
    <xf numFmtId="0" fontId="27" fillId="0" borderId="21" xfId="2" applyFont="1" applyBorder="1" applyAlignment="1"/>
    <xf numFmtId="0" fontId="27" fillId="0" borderId="22" xfId="2" applyFont="1" applyBorder="1" applyAlignment="1"/>
    <xf numFmtId="0" fontId="27" fillId="0" borderId="23" xfId="2" applyFont="1" applyBorder="1" applyAlignment="1"/>
    <xf numFmtId="0" fontId="24" fillId="2" borderId="28" xfId="2" applyFont="1" applyFill="1" applyBorder="1" applyAlignment="1"/>
    <xf numFmtId="0" fontId="45" fillId="13" borderId="26" xfId="0" applyFont="1" applyFill="1" applyBorder="1" applyAlignment="1">
      <alignment horizontal="center" vertical="center" wrapText="1"/>
    </xf>
    <xf numFmtId="0" fontId="45" fillId="13" borderId="14" xfId="0" applyFont="1" applyFill="1" applyBorder="1" applyAlignment="1">
      <alignment horizontal="center" vertical="center" wrapText="1"/>
    </xf>
    <xf numFmtId="0" fontId="45" fillId="13" borderId="41" xfId="0" applyFont="1" applyFill="1" applyBorder="1" applyAlignment="1">
      <alignment horizontal="center" vertical="center" wrapText="1"/>
    </xf>
    <xf numFmtId="0" fontId="45" fillId="13" borderId="42" xfId="0" applyFont="1" applyFill="1" applyBorder="1" applyAlignment="1">
      <alignment horizontal="center" vertical="center" wrapText="1"/>
    </xf>
    <xf numFmtId="0" fontId="45" fillId="13" borderId="43" xfId="0" applyFont="1" applyFill="1" applyBorder="1" applyAlignment="1">
      <alignment horizontal="center" vertical="center" wrapText="1"/>
    </xf>
    <xf numFmtId="0" fontId="45" fillId="13" borderId="44" xfId="0" applyFont="1" applyFill="1" applyBorder="1" applyAlignment="1">
      <alignment horizontal="center" vertical="center" wrapText="1"/>
    </xf>
    <xf numFmtId="0" fontId="45" fillId="13" borderId="6" xfId="0" applyFont="1" applyFill="1" applyBorder="1" applyAlignment="1">
      <alignment horizontal="center" vertical="center" wrapText="1"/>
    </xf>
    <xf numFmtId="0" fontId="45" fillId="13" borderId="15" xfId="0" applyFont="1" applyFill="1" applyBorder="1" applyAlignment="1">
      <alignment horizontal="center" vertical="center" wrapText="1"/>
    </xf>
    <xf numFmtId="0" fontId="45" fillId="13" borderId="45" xfId="0" applyFont="1" applyFill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4" borderId="15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65" fillId="0" borderId="0" xfId="0" applyFont="1" applyAlignment="1">
      <alignment vertical="center"/>
    </xf>
    <xf numFmtId="14" fontId="2" fillId="0" borderId="3" xfId="0" applyNumberFormat="1" applyFont="1" applyBorder="1" applyAlignment="1">
      <alignment horizontal="center" vertical="top"/>
    </xf>
  </cellXfs>
  <cellStyles count="3">
    <cellStyle name="Norm੎੎" xfId="2" xr:uid="{00000000-0005-0000-0000-000000000000}"/>
    <cellStyle name="Normal" xfId="0" builtinId="0"/>
    <cellStyle name="Times New Roman" xfId="1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cid:image004.png@01DA23B2.B08618E0" TargetMode="External"/><Relationship Id="rId1" Type="http://schemas.openxmlformats.org/officeDocument/2006/relationships/image" Target="../media/image13.png"/><Relationship Id="rId5" Type="http://schemas.openxmlformats.org/officeDocument/2006/relationships/image" Target="cid:image001.png@01DA7397.4CED3180" TargetMode="External"/><Relationship Id="rId4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9</xdr:row>
      <xdr:rowOff>9525</xdr:rowOff>
    </xdr:from>
    <xdr:to>
      <xdr:col>6</xdr:col>
      <xdr:colOff>409575</xdr:colOff>
      <xdr:row>15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1625" y="1466850"/>
          <a:ext cx="2495550" cy="10191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41</xdr:row>
          <xdr:rowOff>12700</xdr:rowOff>
        </xdr:from>
        <xdr:to>
          <xdr:col>9</xdr:col>
          <xdr:colOff>527050</xdr:colOff>
          <xdr:row>46</xdr:row>
          <xdr:rowOff>12700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1468983</xdr:colOff>
      <xdr:row>5</xdr:row>
      <xdr:rowOff>0</xdr:rowOff>
    </xdr:from>
    <xdr:to>
      <xdr:col>2</xdr:col>
      <xdr:colOff>710673</xdr:colOff>
      <xdr:row>7</xdr:row>
      <xdr:rowOff>32609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783" y="825500"/>
          <a:ext cx="797440" cy="8200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337341</xdr:colOff>
      <xdr:row>30</xdr:row>
      <xdr:rowOff>36746</xdr:rowOff>
    </xdr:from>
    <xdr:to>
      <xdr:col>12</xdr:col>
      <xdr:colOff>134548</xdr:colOff>
      <xdr:row>35</xdr:row>
      <xdr:rowOff>114465</xdr:rowOff>
    </xdr:to>
    <xdr:grpSp>
      <xdr:nvGrpSpPr>
        <xdr:cNvPr id="171" name="群組 95">
          <a:extLst>
            <a:ext uri="{FF2B5EF4-FFF2-40B4-BE49-F238E27FC236}">
              <a16:creationId xmlns:a16="http://schemas.microsoft.com/office/drawing/2014/main" id="{00000000-0008-0000-0700-0000AB000000}"/>
            </a:ext>
          </a:extLst>
        </xdr:cNvPr>
        <xdr:cNvGrpSpPr/>
      </xdr:nvGrpSpPr>
      <xdr:grpSpPr>
        <a:xfrm>
          <a:off x="3385341" y="7123346"/>
          <a:ext cx="4432707" cy="903219"/>
          <a:chOff x="0" y="0"/>
          <a:chExt cx="4408283" cy="908104"/>
        </a:xfrm>
      </xdr:grpSpPr>
      <xdr:pic>
        <xdr:nvPicPr>
          <xdr:cNvPr id="204" name="圖片 96">
            <a:extLst>
              <a:ext uri="{FF2B5EF4-FFF2-40B4-BE49-F238E27FC236}">
                <a16:creationId xmlns:a16="http://schemas.microsoft.com/office/drawing/2014/main" id="{00000000-0008-0000-0700-0000C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83" y="231913"/>
            <a:ext cx="4400000" cy="676191"/>
          </a:xfrm>
          <a:prstGeom prst="rect">
            <a:avLst/>
          </a:prstGeom>
        </xdr:spPr>
      </xdr:pic>
      <xdr:pic>
        <xdr:nvPicPr>
          <xdr:cNvPr id="205" name="圖片 97">
            <a:extLst>
              <a:ext uri="{FF2B5EF4-FFF2-40B4-BE49-F238E27FC236}">
                <a16:creationId xmlns:a16="http://schemas.microsoft.com/office/drawing/2014/main" id="{00000000-0008-0000-0700-0000C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0"/>
            <a:ext cx="3238095" cy="23809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27195</xdr:colOff>
      <xdr:row>23</xdr:row>
      <xdr:rowOff>72368</xdr:rowOff>
    </xdr:from>
    <xdr:to>
      <xdr:col>22</xdr:col>
      <xdr:colOff>241275</xdr:colOff>
      <xdr:row>29</xdr:row>
      <xdr:rowOff>120076</xdr:rowOff>
    </xdr:to>
    <xdr:grpSp>
      <xdr:nvGrpSpPr>
        <xdr:cNvPr id="172" name="群組 99">
          <a:extLst>
            <a:ext uri="{FF2B5EF4-FFF2-40B4-BE49-F238E27FC236}">
              <a16:creationId xmlns:a16="http://schemas.microsoft.com/office/drawing/2014/main" id="{00000000-0008-0000-0700-0000AC000000}"/>
            </a:ext>
          </a:extLst>
        </xdr:cNvPr>
        <xdr:cNvGrpSpPr/>
      </xdr:nvGrpSpPr>
      <xdr:grpSpPr>
        <a:xfrm>
          <a:off x="8929895" y="6003268"/>
          <a:ext cx="5090880" cy="1038308"/>
          <a:chOff x="0" y="0"/>
          <a:chExt cx="5009524" cy="1305214"/>
        </a:xfrm>
      </xdr:grpSpPr>
      <xdr:pic>
        <xdr:nvPicPr>
          <xdr:cNvPr id="202" name="圖片 100">
            <a:extLst>
              <a:ext uri="{FF2B5EF4-FFF2-40B4-BE49-F238E27FC236}">
                <a16:creationId xmlns:a16="http://schemas.microsoft.com/office/drawing/2014/main" id="{00000000-0008-0000-07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5009524" cy="295238"/>
          </a:xfrm>
          <a:prstGeom prst="rect">
            <a:avLst/>
          </a:prstGeom>
        </xdr:spPr>
      </xdr:pic>
      <xdr:pic>
        <xdr:nvPicPr>
          <xdr:cNvPr id="203" name="圖片 101">
            <a:extLst>
              <a:ext uri="{FF2B5EF4-FFF2-40B4-BE49-F238E27FC236}">
                <a16:creationId xmlns:a16="http://schemas.microsoft.com/office/drawing/2014/main" id="{00000000-0008-0000-0700-0000C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1413" y="314738"/>
            <a:ext cx="4019048" cy="99047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69022</xdr:colOff>
      <xdr:row>33</xdr:row>
      <xdr:rowOff>80847</xdr:rowOff>
    </xdr:from>
    <xdr:to>
      <xdr:col>20</xdr:col>
      <xdr:colOff>503606</xdr:colOff>
      <xdr:row>39</xdr:row>
      <xdr:rowOff>93121</xdr:rowOff>
    </xdr:to>
    <xdr:grpSp>
      <xdr:nvGrpSpPr>
        <xdr:cNvPr id="173" name="群組 106">
          <a:extLst>
            <a:ext uri="{FF2B5EF4-FFF2-40B4-BE49-F238E27FC236}">
              <a16:creationId xmlns:a16="http://schemas.microsoft.com/office/drawing/2014/main" id="{00000000-0008-0000-0700-0000AD000000}"/>
            </a:ext>
          </a:extLst>
        </xdr:cNvPr>
        <xdr:cNvGrpSpPr/>
      </xdr:nvGrpSpPr>
      <xdr:grpSpPr>
        <a:xfrm>
          <a:off x="8971722" y="7662747"/>
          <a:ext cx="4092184" cy="1002874"/>
          <a:chOff x="0" y="0"/>
          <a:chExt cx="4073708" cy="1008736"/>
        </a:xfrm>
      </xdr:grpSpPr>
      <xdr:pic>
        <xdr:nvPicPr>
          <xdr:cNvPr id="200" name="圖片 107">
            <a:extLst>
              <a:ext uri="{FF2B5EF4-FFF2-40B4-BE49-F238E27FC236}">
                <a16:creationId xmlns:a16="http://schemas.microsoft.com/office/drawing/2014/main" id="{00000000-0008-0000-07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0" y="0"/>
            <a:ext cx="3200000" cy="371429"/>
          </a:xfrm>
          <a:prstGeom prst="rect">
            <a:avLst/>
          </a:prstGeom>
        </xdr:spPr>
      </xdr:pic>
      <xdr:pic>
        <xdr:nvPicPr>
          <xdr:cNvPr id="201" name="圖片 108">
            <a:extLst>
              <a:ext uri="{FF2B5EF4-FFF2-40B4-BE49-F238E27FC236}">
                <a16:creationId xmlns:a16="http://schemas.microsoft.com/office/drawing/2014/main" id="{00000000-0008-0000-0700-0000C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6565" y="323022"/>
            <a:ext cx="4057143" cy="68571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107940</xdr:colOff>
      <xdr:row>28</xdr:row>
      <xdr:rowOff>15607</xdr:rowOff>
    </xdr:from>
    <xdr:to>
      <xdr:col>13</xdr:col>
      <xdr:colOff>158953</xdr:colOff>
      <xdr:row>29</xdr:row>
      <xdr:rowOff>83482</xdr:rowOff>
    </xdr:to>
    <xdr:sp macro="" textlink="">
      <xdr:nvSpPr>
        <xdr:cNvPr id="175" name="圓角矩形 13">
          <a:extLst>
            <a:ext uri="{FF2B5EF4-FFF2-40B4-BE49-F238E27FC236}">
              <a16:creationId xmlns:a16="http://schemas.microsoft.com/office/drawing/2014/main" id="{00000000-0008-0000-0700-0000AF000000}"/>
            </a:ext>
          </a:extLst>
        </xdr:cNvPr>
        <xdr:cNvSpPr/>
      </xdr:nvSpPr>
      <xdr:spPr>
        <a:xfrm>
          <a:off x="7747478" y="13624145"/>
          <a:ext cx="656706" cy="233952"/>
        </a:xfrm>
        <a:prstGeom prst="roundRect">
          <a:avLst/>
        </a:prstGeom>
        <a:noFill/>
        <a:ln w="15875" cap="flat" cmpd="sng" algn="ctr">
          <a:solidFill>
            <a:srgbClr val="FF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13</xdr:col>
      <xdr:colOff>158953</xdr:colOff>
      <xdr:row>28</xdr:row>
      <xdr:rowOff>132583</xdr:rowOff>
    </xdr:from>
    <xdr:to>
      <xdr:col>14</xdr:col>
      <xdr:colOff>99514</xdr:colOff>
      <xdr:row>29</xdr:row>
      <xdr:rowOff>120078</xdr:rowOff>
    </xdr:to>
    <xdr:cxnSp macro="">
      <xdr:nvCxnSpPr>
        <xdr:cNvPr id="176" name="直線單箭頭接點 17">
          <a:extLst>
            <a:ext uri="{FF2B5EF4-FFF2-40B4-BE49-F238E27FC236}">
              <a16:creationId xmlns:a16="http://schemas.microsoft.com/office/drawing/2014/main" id="{00000000-0008-0000-0700-0000B0000000}"/>
            </a:ext>
          </a:extLst>
        </xdr:cNvPr>
        <xdr:cNvCxnSpPr>
          <a:stCxn id="175" idx="3"/>
        </xdr:cNvCxnSpPr>
      </xdr:nvCxnSpPr>
      <xdr:spPr>
        <a:xfrm>
          <a:off x="8404184" y="13741121"/>
          <a:ext cx="546253" cy="153572"/>
        </a:xfrm>
        <a:prstGeom prst="straightConnector1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0</xdr:rowOff>
    </xdr:from>
    <xdr:to>
      <xdr:col>24</xdr:col>
      <xdr:colOff>34423</xdr:colOff>
      <xdr:row>21</xdr:row>
      <xdr:rowOff>10632</xdr:rowOff>
    </xdr:to>
    <xdr:sp macro="" textlink="">
      <xdr:nvSpPr>
        <xdr:cNvPr id="177" name="文字方塊 19">
          <a:extLst>
            <a:ext uri="{FF2B5EF4-FFF2-40B4-BE49-F238E27FC236}">
              <a16:creationId xmlns:a16="http://schemas.microsoft.com/office/drawing/2014/main" id="{00000000-0008-0000-0700-0000B1000000}"/>
            </a:ext>
          </a:extLst>
        </xdr:cNvPr>
        <xdr:cNvSpPr txBox="1"/>
      </xdr:nvSpPr>
      <xdr:spPr>
        <a:xfrm>
          <a:off x="3028462" y="5207000"/>
          <a:ext cx="11913807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marL="285750" indent="-285750">
            <a:buClr>
              <a:srgbClr val="002060"/>
            </a:buClr>
            <a:buFont typeface="Wingdings" panose="05000000000000000000" pitchFamily="2" charset="2"/>
            <a:buChar char="n"/>
          </a:pPr>
          <a:r>
            <a:rPr lang="en-US" altLang="zh-TW" sz="1600"/>
            <a:t>The power of Souris 330W exceeds the 0~255 wattage range defined by USB PD, we need to define different units based on USB PD Spec.</a:t>
          </a:r>
        </a:p>
      </xdr:txBody>
    </xdr:sp>
    <xdr:clientData/>
  </xdr:twoCellAnchor>
  <xdr:twoCellAnchor>
    <xdr:from>
      <xdr:col>14</xdr:col>
      <xdr:colOff>69022</xdr:colOff>
      <xdr:row>29</xdr:row>
      <xdr:rowOff>111132</xdr:rowOff>
    </xdr:from>
    <xdr:to>
      <xdr:col>20</xdr:col>
      <xdr:colOff>214685</xdr:colOff>
      <xdr:row>32</xdr:row>
      <xdr:rowOff>136121</xdr:rowOff>
    </xdr:to>
    <xdr:sp macro="" textlink="">
      <xdr:nvSpPr>
        <xdr:cNvPr id="178" name="文字方塊 109">
          <a:extLst>
            <a:ext uri="{FF2B5EF4-FFF2-40B4-BE49-F238E27FC236}">
              <a16:creationId xmlns:a16="http://schemas.microsoft.com/office/drawing/2014/main" id="{00000000-0008-0000-0700-0000B2000000}"/>
            </a:ext>
          </a:extLst>
        </xdr:cNvPr>
        <xdr:cNvSpPr txBox="1"/>
      </xdr:nvSpPr>
      <xdr:spPr>
        <a:xfrm>
          <a:off x="8919945" y="13885747"/>
          <a:ext cx="377981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altLang="zh-TW" sz="1400" b="1"/>
            <a:t>Source side - changed from 1W/unit to 2W/unit.</a:t>
          </a:r>
        </a:p>
        <a:p>
          <a:r>
            <a:rPr lang="en-US" altLang="zh-TW" sz="1400" b="1"/>
            <a:t>Maximum PDP range is 510W.</a:t>
          </a:r>
          <a:endParaRPr lang="zh-TW" altLang="en-US" sz="1400" b="1"/>
        </a:p>
      </xdr:txBody>
    </xdr:sp>
    <xdr:clientData/>
  </xdr:twoCellAnchor>
  <xdr:twoCellAnchor>
    <xdr:from>
      <xdr:col>5</xdr:col>
      <xdr:colOff>384455</xdr:colOff>
      <xdr:row>39</xdr:row>
      <xdr:rowOff>116036</xdr:rowOff>
    </xdr:from>
    <xdr:to>
      <xdr:col>12</xdr:col>
      <xdr:colOff>339838</xdr:colOff>
      <xdr:row>49</xdr:row>
      <xdr:rowOff>150556</xdr:rowOff>
    </xdr:to>
    <xdr:grpSp>
      <xdr:nvGrpSpPr>
        <xdr:cNvPr id="179" name="群組 113">
          <a:extLst>
            <a:ext uri="{FF2B5EF4-FFF2-40B4-BE49-F238E27FC236}">
              <a16:creationId xmlns:a16="http://schemas.microsoft.com/office/drawing/2014/main" id="{00000000-0008-0000-0700-0000B3000000}"/>
            </a:ext>
          </a:extLst>
        </xdr:cNvPr>
        <xdr:cNvGrpSpPr/>
      </xdr:nvGrpSpPr>
      <xdr:grpSpPr>
        <a:xfrm>
          <a:off x="3432455" y="8688536"/>
          <a:ext cx="4590883" cy="1685520"/>
          <a:chOff x="0" y="0"/>
          <a:chExt cx="4580953" cy="1709368"/>
        </a:xfrm>
      </xdr:grpSpPr>
      <xdr:pic>
        <xdr:nvPicPr>
          <xdr:cNvPr id="198" name="圖片 114">
            <a:extLst>
              <a:ext uri="{FF2B5EF4-FFF2-40B4-BE49-F238E27FC236}">
                <a16:creationId xmlns:a16="http://schemas.microsoft.com/office/drawing/2014/main" id="{00000000-0008-0000-0700-0000C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0" y="0"/>
            <a:ext cx="4476191" cy="323810"/>
          </a:xfrm>
          <a:prstGeom prst="rect">
            <a:avLst/>
          </a:prstGeom>
        </xdr:spPr>
      </xdr:pic>
      <xdr:pic>
        <xdr:nvPicPr>
          <xdr:cNvPr id="199" name="圖片 115">
            <a:extLst>
              <a:ext uri="{FF2B5EF4-FFF2-40B4-BE49-F238E27FC236}">
                <a16:creationId xmlns:a16="http://schemas.microsoft.com/office/drawing/2014/main" id="{00000000-0008-0000-0700-0000C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0" y="414130"/>
            <a:ext cx="4580953" cy="129523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93961</xdr:colOff>
      <xdr:row>28</xdr:row>
      <xdr:rowOff>49087</xdr:rowOff>
    </xdr:from>
    <xdr:to>
      <xdr:col>20</xdr:col>
      <xdr:colOff>239624</xdr:colOff>
      <xdr:row>32</xdr:row>
      <xdr:rowOff>136121</xdr:rowOff>
    </xdr:to>
    <xdr:sp macro="" textlink="">
      <xdr:nvSpPr>
        <xdr:cNvPr id="180" name="圓角矩形 118">
          <a:extLst>
            <a:ext uri="{FF2B5EF4-FFF2-40B4-BE49-F238E27FC236}">
              <a16:creationId xmlns:a16="http://schemas.microsoft.com/office/drawing/2014/main" id="{00000000-0008-0000-0700-0000B4000000}"/>
            </a:ext>
          </a:extLst>
        </xdr:cNvPr>
        <xdr:cNvSpPr/>
      </xdr:nvSpPr>
      <xdr:spPr>
        <a:xfrm>
          <a:off x="8944884" y="13657625"/>
          <a:ext cx="3779817" cy="751342"/>
        </a:xfrm>
        <a:prstGeom prst="roundRect">
          <a:avLst/>
        </a:prstGeom>
        <a:noFill/>
        <a:ln w="15875" cap="flat" cmpd="sng" algn="ctr">
          <a:solidFill>
            <a:srgbClr val="FF0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14</xdr:col>
      <xdr:colOff>319698</xdr:colOff>
      <xdr:row>39</xdr:row>
      <xdr:rowOff>73874</xdr:rowOff>
    </xdr:from>
    <xdr:to>
      <xdr:col>21</xdr:col>
      <xdr:colOff>125127</xdr:colOff>
      <xdr:row>42</xdr:row>
      <xdr:rowOff>98864</xdr:rowOff>
    </xdr:to>
    <xdr:sp macro="" textlink="">
      <xdr:nvSpPr>
        <xdr:cNvPr id="181" name="文字方塊 116">
          <a:extLst>
            <a:ext uri="{FF2B5EF4-FFF2-40B4-BE49-F238E27FC236}">
              <a16:creationId xmlns:a16="http://schemas.microsoft.com/office/drawing/2014/main" id="{00000000-0008-0000-0700-0000B5000000}"/>
            </a:ext>
          </a:extLst>
        </xdr:cNvPr>
        <xdr:cNvSpPr txBox="1"/>
      </xdr:nvSpPr>
      <xdr:spPr>
        <a:xfrm>
          <a:off x="9170621" y="15509259"/>
          <a:ext cx="4045275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altLang="zh-TW" sz="1400" b="1"/>
            <a:t>Sink side - changed from 50mA/unit to 100mA/unit.</a:t>
          </a:r>
        </a:p>
        <a:p>
          <a:r>
            <a:rPr lang="en-US" altLang="zh-TW" sz="1400" b="1"/>
            <a:t>The maximum range of operating current is 12.7A.</a:t>
          </a:r>
        </a:p>
      </xdr:txBody>
    </xdr:sp>
    <xdr:clientData/>
  </xdr:twoCellAnchor>
  <xdr:twoCellAnchor>
    <xdr:from>
      <xdr:col>14</xdr:col>
      <xdr:colOff>99514</xdr:colOff>
      <xdr:row>37</xdr:row>
      <xdr:rowOff>126891</xdr:rowOff>
    </xdr:from>
    <xdr:to>
      <xdr:col>22</xdr:col>
      <xdr:colOff>119306</xdr:colOff>
      <xdr:row>42</xdr:row>
      <xdr:rowOff>92900</xdr:rowOff>
    </xdr:to>
    <xdr:sp macro="" textlink="">
      <xdr:nvSpPr>
        <xdr:cNvPr id="182" name="圓角矩形 119">
          <a:extLst>
            <a:ext uri="{FF2B5EF4-FFF2-40B4-BE49-F238E27FC236}">
              <a16:creationId xmlns:a16="http://schemas.microsoft.com/office/drawing/2014/main" id="{00000000-0008-0000-0700-0000B6000000}"/>
            </a:ext>
          </a:extLst>
        </xdr:cNvPr>
        <xdr:cNvSpPr/>
      </xdr:nvSpPr>
      <xdr:spPr>
        <a:xfrm>
          <a:off x="8950437" y="15230122"/>
          <a:ext cx="4865331" cy="796393"/>
        </a:xfrm>
        <a:prstGeom prst="roundRect">
          <a:avLst/>
        </a:prstGeom>
        <a:noFill/>
        <a:ln w="15875" cap="flat" cmpd="sng" algn="ctr">
          <a:solidFill>
            <a:srgbClr val="FFC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5</xdr:col>
      <xdr:colOff>384455</xdr:colOff>
      <xdr:row>26</xdr:row>
      <xdr:rowOff>147288</xdr:rowOff>
    </xdr:from>
    <xdr:to>
      <xdr:col>6</xdr:col>
      <xdr:colOff>435469</xdr:colOff>
      <xdr:row>28</xdr:row>
      <xdr:rowOff>49087</xdr:rowOff>
    </xdr:to>
    <xdr:sp macro="" textlink="">
      <xdr:nvSpPr>
        <xdr:cNvPr id="183" name="圓角矩形 120">
          <a:extLst>
            <a:ext uri="{FF2B5EF4-FFF2-40B4-BE49-F238E27FC236}">
              <a16:creationId xmlns:a16="http://schemas.microsoft.com/office/drawing/2014/main" id="{00000000-0008-0000-0700-0000B7000000}"/>
            </a:ext>
          </a:extLst>
        </xdr:cNvPr>
        <xdr:cNvSpPr/>
      </xdr:nvSpPr>
      <xdr:spPr>
        <a:xfrm>
          <a:off x="3412917" y="13423673"/>
          <a:ext cx="656706" cy="233952"/>
        </a:xfrm>
        <a:prstGeom prst="roundRect">
          <a:avLst/>
        </a:prstGeom>
        <a:noFill/>
        <a:ln w="22225" cap="flat" cmpd="sng" algn="ctr">
          <a:solidFill>
            <a:srgbClr val="0000CC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6</xdr:col>
      <xdr:colOff>186028</xdr:colOff>
      <xdr:row>45</xdr:row>
      <xdr:rowOff>163009</xdr:rowOff>
    </xdr:from>
    <xdr:to>
      <xdr:col>12</xdr:col>
      <xdr:colOff>576593</xdr:colOff>
      <xdr:row>53</xdr:row>
      <xdr:rowOff>9469</xdr:rowOff>
    </xdr:to>
    <xdr:sp macro="" textlink="">
      <xdr:nvSpPr>
        <xdr:cNvPr id="184" name="圓角矩形 121">
          <a:extLst>
            <a:ext uri="{FF2B5EF4-FFF2-40B4-BE49-F238E27FC236}">
              <a16:creationId xmlns:a16="http://schemas.microsoft.com/office/drawing/2014/main" id="{00000000-0008-0000-0700-0000B8000000}"/>
            </a:ext>
          </a:extLst>
        </xdr:cNvPr>
        <xdr:cNvSpPr/>
      </xdr:nvSpPr>
      <xdr:spPr>
        <a:xfrm>
          <a:off x="3820182" y="16594855"/>
          <a:ext cx="4395949" cy="1175076"/>
        </a:xfrm>
        <a:prstGeom prst="roundRect">
          <a:avLst/>
        </a:prstGeom>
        <a:noFill/>
        <a:ln w="15875" cap="flat" cmpd="sng" algn="ctr">
          <a:solidFill>
            <a:srgbClr val="FFC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6</xdr:col>
      <xdr:colOff>360115</xdr:colOff>
      <xdr:row>33</xdr:row>
      <xdr:rowOff>122443</xdr:rowOff>
    </xdr:from>
    <xdr:to>
      <xdr:col>12</xdr:col>
      <xdr:colOff>374922</xdr:colOff>
      <xdr:row>39</xdr:row>
      <xdr:rowOff>34176</xdr:rowOff>
    </xdr:to>
    <xdr:sp macro="" textlink="">
      <xdr:nvSpPr>
        <xdr:cNvPr id="185" name="圓角矩形 122">
          <a:extLst>
            <a:ext uri="{FF2B5EF4-FFF2-40B4-BE49-F238E27FC236}">
              <a16:creationId xmlns:a16="http://schemas.microsoft.com/office/drawing/2014/main" id="{00000000-0008-0000-0700-0000B9000000}"/>
            </a:ext>
          </a:extLst>
        </xdr:cNvPr>
        <xdr:cNvSpPr/>
      </xdr:nvSpPr>
      <xdr:spPr>
        <a:xfrm>
          <a:off x="3994269" y="14561366"/>
          <a:ext cx="4020191" cy="908195"/>
        </a:xfrm>
        <a:prstGeom prst="roundRect">
          <a:avLst/>
        </a:prstGeom>
        <a:noFill/>
        <a:ln w="15875" cap="flat" cmpd="sng" algn="ctr">
          <a:solidFill>
            <a:srgbClr val="0000CC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TW" altLang="en-US"/>
        </a:p>
      </xdr:txBody>
    </xdr:sp>
    <xdr:clientData/>
  </xdr:twoCellAnchor>
  <xdr:twoCellAnchor>
    <xdr:from>
      <xdr:col>6</xdr:col>
      <xdr:colOff>360115</xdr:colOff>
      <xdr:row>35</xdr:row>
      <xdr:rowOff>43671</xdr:rowOff>
    </xdr:from>
    <xdr:to>
      <xdr:col>12</xdr:col>
      <xdr:colOff>394619</xdr:colOff>
      <xdr:row>38</xdr:row>
      <xdr:rowOff>68660</xdr:rowOff>
    </xdr:to>
    <xdr:sp macro="" textlink="">
      <xdr:nvSpPr>
        <xdr:cNvPr id="186" name="文字方塊 123">
          <a:extLst>
            <a:ext uri="{FF2B5EF4-FFF2-40B4-BE49-F238E27FC236}">
              <a16:creationId xmlns:a16="http://schemas.microsoft.com/office/drawing/2014/main" id="{00000000-0008-0000-0700-0000BA000000}"/>
            </a:ext>
          </a:extLst>
        </xdr:cNvPr>
        <xdr:cNvSpPr txBox="1"/>
      </xdr:nvSpPr>
      <xdr:spPr>
        <a:xfrm>
          <a:off x="3994269" y="14814748"/>
          <a:ext cx="403988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altLang="zh-TW" sz="1400" b="1"/>
            <a:t>Source side - changed from 10/unit to 20mA/unit.</a:t>
          </a:r>
        </a:p>
        <a:p>
          <a:r>
            <a:rPr lang="en-US" altLang="zh-TW" sz="1400" b="1"/>
            <a:t>The maximum range of requested current is 20.46A.</a:t>
          </a:r>
          <a:endParaRPr lang="zh-TW" altLang="en-US" sz="1400" b="1"/>
        </a:p>
      </xdr:txBody>
    </xdr:sp>
    <xdr:clientData/>
  </xdr:twoCellAnchor>
  <xdr:twoCellAnchor>
    <xdr:from>
      <xdr:col>6</xdr:col>
      <xdr:colOff>186029</xdr:colOff>
      <xdr:row>49</xdr:row>
      <xdr:rowOff>84463</xdr:rowOff>
    </xdr:from>
    <xdr:to>
      <xdr:col>12</xdr:col>
      <xdr:colOff>220533</xdr:colOff>
      <xdr:row>52</xdr:row>
      <xdr:rowOff>109452</xdr:rowOff>
    </xdr:to>
    <xdr:sp macro="" textlink="">
      <xdr:nvSpPr>
        <xdr:cNvPr id="187" name="文字方塊 124">
          <a:extLst>
            <a:ext uri="{FF2B5EF4-FFF2-40B4-BE49-F238E27FC236}">
              <a16:creationId xmlns:a16="http://schemas.microsoft.com/office/drawing/2014/main" id="{00000000-0008-0000-0700-0000BB000000}"/>
            </a:ext>
          </a:extLst>
        </xdr:cNvPr>
        <xdr:cNvSpPr txBox="1"/>
      </xdr:nvSpPr>
      <xdr:spPr>
        <a:xfrm>
          <a:off x="3820183" y="17180617"/>
          <a:ext cx="4039888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altLang="zh-TW" sz="1400" b="1"/>
            <a:t>Sink side - changed from 10mA/unit to 20mA/unit.</a:t>
          </a:r>
        </a:p>
        <a:p>
          <a:r>
            <a:rPr lang="en-US" altLang="zh-TW" sz="1400" b="1"/>
            <a:t>The maximum range of requested current is 20.46A.</a:t>
          </a:r>
          <a:endParaRPr lang="zh-TW" altLang="en-US" sz="1400" b="1"/>
        </a:p>
      </xdr:txBody>
    </xdr:sp>
    <xdr:clientData/>
  </xdr:twoCellAnchor>
  <xdr:twoCellAnchor>
    <xdr:from>
      <xdr:col>6</xdr:col>
      <xdr:colOff>107116</xdr:colOff>
      <xdr:row>28</xdr:row>
      <xdr:rowOff>49087</xdr:rowOff>
    </xdr:from>
    <xdr:to>
      <xdr:col>6</xdr:col>
      <xdr:colOff>661238</xdr:colOff>
      <xdr:row>33</xdr:row>
      <xdr:rowOff>122443</xdr:rowOff>
    </xdr:to>
    <xdr:cxnSp macro="">
      <xdr:nvCxnSpPr>
        <xdr:cNvPr id="188" name="直線單箭頭接點 126">
          <a:extLst>
            <a:ext uri="{FF2B5EF4-FFF2-40B4-BE49-F238E27FC236}">
              <a16:creationId xmlns:a16="http://schemas.microsoft.com/office/drawing/2014/main" id="{00000000-0008-0000-0700-0000BC000000}"/>
            </a:ext>
          </a:extLst>
        </xdr:cNvPr>
        <xdr:cNvCxnSpPr>
          <a:stCxn id="183" idx="2"/>
        </xdr:cNvCxnSpPr>
      </xdr:nvCxnSpPr>
      <xdr:spPr>
        <a:xfrm>
          <a:off x="3741270" y="13657625"/>
          <a:ext cx="554122" cy="903741"/>
        </a:xfrm>
        <a:prstGeom prst="straightConnector1">
          <a:avLst/>
        </a:prstGeom>
        <a:noFill/>
        <a:ln w="19050" cap="flat" cmpd="sng" algn="ctr">
          <a:solidFill>
            <a:srgbClr val="0000CC"/>
          </a:solidFill>
          <a:prstDash val="solid"/>
          <a:miter lim="800000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359650</xdr:colOff>
      <xdr:row>42</xdr:row>
      <xdr:rowOff>135252</xdr:rowOff>
    </xdr:from>
    <xdr:to>
      <xdr:col>24</xdr:col>
      <xdr:colOff>194694</xdr:colOff>
      <xdr:row>53</xdr:row>
      <xdr:rowOff>18718</xdr:rowOff>
    </xdr:to>
    <xdr:grpSp>
      <xdr:nvGrpSpPr>
        <xdr:cNvPr id="189" name="群組 3">
          <a:extLst>
            <a:ext uri="{FF2B5EF4-FFF2-40B4-BE49-F238E27FC236}">
              <a16:creationId xmlns:a16="http://schemas.microsoft.com/office/drawing/2014/main" id="{00000000-0008-0000-0700-0000BD000000}"/>
            </a:ext>
          </a:extLst>
        </xdr:cNvPr>
        <xdr:cNvGrpSpPr/>
      </xdr:nvGrpSpPr>
      <xdr:grpSpPr>
        <a:xfrm>
          <a:off x="12310350" y="9203052"/>
          <a:ext cx="2883044" cy="1699566"/>
          <a:chOff x="8847763" y="4818866"/>
          <a:chExt cx="2863131" cy="1710300"/>
        </a:xfrm>
      </xdr:grpSpPr>
      <xdr:cxnSp macro="">
        <xdr:nvCxnSpPr>
          <xdr:cNvPr id="191" name="直線接點 32">
            <a:extLst>
              <a:ext uri="{FF2B5EF4-FFF2-40B4-BE49-F238E27FC236}">
                <a16:creationId xmlns:a16="http://schemas.microsoft.com/office/drawing/2014/main" id="{00000000-0008-0000-0700-0000BF000000}"/>
              </a:ext>
            </a:extLst>
          </xdr:cNvPr>
          <xdr:cNvCxnSpPr/>
        </xdr:nvCxnSpPr>
        <xdr:spPr>
          <a:xfrm>
            <a:off x="9412341" y="4818866"/>
            <a:ext cx="0" cy="1446395"/>
          </a:xfrm>
          <a:prstGeom prst="line">
            <a:avLst/>
          </a:prstGeom>
          <a:noFill/>
          <a:ln w="6350" cap="flat" cmpd="sng" algn="ctr">
            <a:solidFill>
              <a:srgbClr val="5B9BD5"/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直線接點 33">
            <a:extLst>
              <a:ext uri="{FF2B5EF4-FFF2-40B4-BE49-F238E27FC236}">
                <a16:creationId xmlns:a16="http://schemas.microsoft.com/office/drawing/2014/main" id="{00000000-0008-0000-0700-0000C0000000}"/>
              </a:ext>
            </a:extLst>
          </xdr:cNvPr>
          <xdr:cNvCxnSpPr/>
        </xdr:nvCxnSpPr>
        <xdr:spPr>
          <a:xfrm flipV="1">
            <a:off x="9412341" y="6265260"/>
            <a:ext cx="2259048" cy="1"/>
          </a:xfrm>
          <a:prstGeom prst="line">
            <a:avLst/>
          </a:prstGeom>
          <a:noFill/>
          <a:ln w="6350" cap="flat" cmpd="sng" algn="ctr">
            <a:solidFill>
              <a:srgbClr val="5B9BD5"/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直線接點 34">
            <a:extLst>
              <a:ext uri="{FF2B5EF4-FFF2-40B4-BE49-F238E27FC236}">
                <a16:creationId xmlns:a16="http://schemas.microsoft.com/office/drawing/2014/main" id="{00000000-0008-0000-0700-0000C1000000}"/>
              </a:ext>
            </a:extLst>
          </xdr:cNvPr>
          <xdr:cNvCxnSpPr/>
        </xdr:nvCxnSpPr>
        <xdr:spPr>
          <a:xfrm>
            <a:off x="9412341" y="5078553"/>
            <a:ext cx="2087598" cy="0"/>
          </a:xfrm>
          <a:prstGeom prst="line">
            <a:avLst/>
          </a:prstGeom>
          <a:noFill/>
          <a:ln w="6350" cap="flat" cmpd="sng" algn="ctr">
            <a:solidFill>
              <a:srgbClr val="C00000"/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" name="直線接點 36">
            <a:extLst>
              <a:ext uri="{FF2B5EF4-FFF2-40B4-BE49-F238E27FC236}">
                <a16:creationId xmlns:a16="http://schemas.microsoft.com/office/drawing/2014/main" id="{00000000-0008-0000-0700-0000C2000000}"/>
              </a:ext>
            </a:extLst>
          </xdr:cNvPr>
          <xdr:cNvCxnSpPr/>
        </xdr:nvCxnSpPr>
        <xdr:spPr>
          <a:xfrm>
            <a:off x="11499939" y="5078553"/>
            <a:ext cx="0" cy="1186708"/>
          </a:xfrm>
          <a:prstGeom prst="line">
            <a:avLst/>
          </a:prstGeom>
          <a:noFill/>
          <a:ln w="9525" cap="flat" cmpd="sng" algn="ctr">
            <a:solidFill>
              <a:srgbClr val="C00000"/>
            </a:solidFill>
            <a:prstDash val="dashDot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5" name="文字方塊 37">
            <a:extLst>
              <a:ext uri="{FF2B5EF4-FFF2-40B4-BE49-F238E27FC236}">
                <a16:creationId xmlns:a16="http://schemas.microsoft.com/office/drawing/2014/main" id="{00000000-0008-0000-0700-0000C3000000}"/>
              </a:ext>
            </a:extLst>
          </xdr:cNvPr>
          <xdr:cNvSpPr txBox="1"/>
        </xdr:nvSpPr>
        <xdr:spPr>
          <a:xfrm>
            <a:off x="8847763" y="4940053"/>
            <a:ext cx="56457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altLang="zh-TW" sz="1200">
                <a:latin typeface="Cambria" panose="02040503050406030204" pitchFamily="18" charset="0"/>
                <a:ea typeface="Cambria" panose="02040503050406030204" pitchFamily="18" charset="0"/>
              </a:rPr>
              <a:t>48.7V</a:t>
            </a:r>
            <a:endParaRPr lang="zh-TW" altLang="en-US" sz="1200">
              <a:latin typeface="Cambria" panose="02040503050406030204" pitchFamily="18" charset="0"/>
            </a:endParaRPr>
          </a:p>
        </xdr:txBody>
      </xdr:sp>
      <xdr:sp macro="" textlink="">
        <xdr:nvSpPr>
          <xdr:cNvPr id="196" name="文字方塊 39">
            <a:extLst>
              <a:ext uri="{FF2B5EF4-FFF2-40B4-BE49-F238E27FC236}">
                <a16:creationId xmlns:a16="http://schemas.microsoft.com/office/drawing/2014/main" id="{00000000-0008-0000-0700-0000C4000000}"/>
              </a:ext>
            </a:extLst>
          </xdr:cNvPr>
          <xdr:cNvSpPr txBox="1"/>
        </xdr:nvSpPr>
        <xdr:spPr>
          <a:xfrm>
            <a:off x="8906273" y="6126761"/>
            <a:ext cx="44755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altLang="zh-TW" sz="1200">
                <a:latin typeface="Cambria" panose="02040503050406030204" pitchFamily="18" charset="0"/>
                <a:ea typeface="Cambria" panose="02040503050406030204" pitchFamily="18" charset="0"/>
              </a:rPr>
              <a:t>20V</a:t>
            </a:r>
            <a:endParaRPr lang="zh-TW" altLang="en-US" sz="1200">
              <a:latin typeface="Cambria" panose="02040503050406030204" pitchFamily="18" charset="0"/>
            </a:endParaRPr>
          </a:p>
        </xdr:txBody>
      </xdr:sp>
      <xdr:sp macro="" textlink="">
        <xdr:nvSpPr>
          <xdr:cNvPr id="197" name="文字方塊 40">
            <a:extLst>
              <a:ext uri="{FF2B5EF4-FFF2-40B4-BE49-F238E27FC236}">
                <a16:creationId xmlns:a16="http://schemas.microsoft.com/office/drawing/2014/main" id="{00000000-0008-0000-0700-0000C5000000}"/>
              </a:ext>
            </a:extLst>
          </xdr:cNvPr>
          <xdr:cNvSpPr txBox="1"/>
        </xdr:nvSpPr>
        <xdr:spPr>
          <a:xfrm>
            <a:off x="11126356" y="6276802"/>
            <a:ext cx="584538" cy="25236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altLang="zh-TW" sz="1050">
                <a:latin typeface="Cambria" panose="02040503050406030204" pitchFamily="18" charset="0"/>
                <a:ea typeface="Cambria" panose="02040503050406030204" pitchFamily="18" charset="0"/>
              </a:rPr>
              <a:t>6.78A</a:t>
            </a:r>
            <a:endParaRPr lang="zh-TW" altLang="en-US" sz="1050">
              <a:latin typeface="Cambria" panose="02040503050406030204" pitchFamily="18" charset="0"/>
            </a:endParaRPr>
          </a:p>
        </xdr:txBody>
      </xdr:sp>
    </xdr:grpSp>
    <xdr:clientData/>
  </xdr:twoCellAnchor>
  <xdr:twoCellAnchor>
    <xdr:from>
      <xdr:col>13</xdr:col>
      <xdr:colOff>553232</xdr:colOff>
      <xdr:row>44</xdr:row>
      <xdr:rowOff>65567</xdr:rowOff>
    </xdr:from>
    <xdr:to>
      <xdr:col>19</xdr:col>
      <xdr:colOff>542186</xdr:colOff>
      <xdr:row>51</xdr:row>
      <xdr:rowOff>38076</xdr:rowOff>
    </xdr:to>
    <xdr:sp macro="" textlink="">
      <xdr:nvSpPr>
        <xdr:cNvPr id="190" name="文字方塊 42">
          <a:extLst>
            <a:ext uri="{FF2B5EF4-FFF2-40B4-BE49-F238E27FC236}">
              <a16:creationId xmlns:a16="http://schemas.microsoft.com/office/drawing/2014/main" id="{00000000-0008-0000-0700-0000BE000000}"/>
            </a:ext>
          </a:extLst>
        </xdr:cNvPr>
        <xdr:cNvSpPr txBox="1"/>
      </xdr:nvSpPr>
      <xdr:spPr>
        <a:xfrm>
          <a:off x="8862147" y="9398869"/>
          <a:ext cx="3655181" cy="112569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r>
            <a:rPr lang="en-US" altLang="zh-TW" sz="1100">
              <a:solidFill>
                <a:srgbClr val="C00000"/>
              </a:solidFill>
            </a:rPr>
            <a:t>EPR AVS </a:t>
          </a:r>
        </a:p>
        <a:p>
          <a:r>
            <a:rPr lang="en-US" altLang="zh-TW" sz="1100"/>
            <a:t>Maximum current = Adapter Power / AVS Maximum voltage</a:t>
          </a:r>
        </a:p>
        <a:p>
          <a:endParaRPr lang="en-US" altLang="zh-TW" sz="1100"/>
        </a:p>
        <a:p>
          <a:r>
            <a:rPr lang="en-US" altLang="zh-TW" sz="1100"/>
            <a:t>Example:</a:t>
          </a:r>
        </a:p>
        <a:p>
          <a:r>
            <a:rPr lang="en-US" altLang="zh-TW" sz="1100"/>
            <a:t>AVS Maximum current = 350W / 48.7V = 6.78A</a:t>
          </a:r>
        </a:p>
        <a:p>
          <a:endParaRPr lang="en-US" altLang="zh-TW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405596</xdr:colOff>
      <xdr:row>23</xdr:row>
      <xdr:rowOff>21881</xdr:rowOff>
    </xdr:from>
    <xdr:to>
      <xdr:col>13</xdr:col>
      <xdr:colOff>357727</xdr:colOff>
      <xdr:row>29</xdr:row>
      <xdr:rowOff>73170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C10F832-D61D-F81D-0769-144083546223}"/>
            </a:ext>
          </a:extLst>
        </xdr:cNvPr>
        <xdr:cNvGrpSpPr/>
      </xdr:nvGrpSpPr>
      <xdr:grpSpPr>
        <a:xfrm>
          <a:off x="3453596" y="5952781"/>
          <a:ext cx="5197231" cy="1041889"/>
          <a:chOff x="3460785" y="5895631"/>
          <a:chExt cx="5205857" cy="1039732"/>
        </a:xfrm>
      </xdr:grpSpPr>
      <xdr:pic>
        <xdr:nvPicPr>
          <xdr:cNvPr id="174" name="table">
            <a:extLst>
              <a:ext uri="{FF2B5EF4-FFF2-40B4-BE49-F238E27FC236}">
                <a16:creationId xmlns:a16="http://schemas.microsoft.com/office/drawing/2014/main" id="{00000000-0008-0000-0700-0000A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460785" y="5895631"/>
            <a:ext cx="5205857" cy="1039732"/>
          </a:xfrm>
          <a:prstGeom prst="rect">
            <a:avLst/>
          </a:prstGeom>
        </xdr:spPr>
      </xdr:pic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A773E0CC-0DBC-A6A2-AE80-CCEC121DB589}"/>
              </a:ext>
            </a:extLst>
          </xdr:cNvPr>
          <xdr:cNvSpPr txBox="1"/>
        </xdr:nvSpPr>
        <xdr:spPr>
          <a:xfrm>
            <a:off x="6999976" y="6496769"/>
            <a:ext cx="527170" cy="1437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6.78A</a:t>
            </a: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688E093-E747-4EDF-A97A-A42FDF586A3B}"/>
              </a:ext>
            </a:extLst>
          </xdr:cNvPr>
          <xdr:cNvSpPr txBox="1"/>
        </xdr:nvSpPr>
        <xdr:spPr>
          <a:xfrm>
            <a:off x="7863851" y="6500678"/>
            <a:ext cx="527170" cy="1437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6.78A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3190B8E4-7726-4DCB-B18D-C3AE9DB3E0E2}"/>
              </a:ext>
            </a:extLst>
          </xdr:cNvPr>
          <xdr:cNvSpPr txBox="1"/>
        </xdr:nvSpPr>
        <xdr:spPr>
          <a:xfrm>
            <a:off x="7878828" y="6722330"/>
            <a:ext cx="527170" cy="1437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330w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37DFB7A-98CB-46EB-BB98-69EEC69F4ABD}"/>
              </a:ext>
            </a:extLst>
          </xdr:cNvPr>
          <xdr:cNvSpPr txBox="1"/>
        </xdr:nvSpPr>
        <xdr:spPr>
          <a:xfrm>
            <a:off x="7001209" y="6695372"/>
            <a:ext cx="564876" cy="1437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330.19w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3</xdr:col>
      <xdr:colOff>323850</xdr:colOff>
      <xdr:row>2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4419600" y="933450"/>
          <a:ext cx="219075" cy="17145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238125</xdr:colOff>
      <xdr:row>2</xdr:row>
      <xdr:rowOff>0</xdr:rowOff>
    </xdr:from>
    <xdr:to>
      <xdr:col>6</xdr:col>
      <xdr:colOff>457200</xdr:colOff>
      <xdr:row>2</xdr:row>
      <xdr:rowOff>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6543675" y="952500"/>
          <a:ext cx="219075" cy="17145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2</xdr:row>
      <xdr:rowOff>0</xdr:rowOff>
    </xdr:from>
    <xdr:to>
      <xdr:col>4</xdr:col>
      <xdr:colOff>409575</xdr:colOff>
      <xdr:row>2</xdr:row>
      <xdr:rowOff>0</xdr:rowOff>
    </xdr:to>
    <xdr:sp macro="" textlink="">
      <xdr:nvSpPr>
        <xdr:cNvPr id="5" name="AutoShape 1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5019675" y="933450"/>
          <a:ext cx="219075" cy="17145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</xdr:row>
      <xdr:rowOff>0</xdr:rowOff>
    </xdr:from>
    <xdr:to>
      <xdr:col>5</xdr:col>
      <xdr:colOff>409575</xdr:colOff>
      <xdr:row>2</xdr:row>
      <xdr:rowOff>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5734050" y="933450"/>
          <a:ext cx="219075" cy="17145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104775</xdr:colOff>
      <xdr:row>2</xdr:row>
      <xdr:rowOff>0</xdr:rowOff>
    </xdr:from>
    <xdr:to>
      <xdr:col>3</xdr:col>
      <xdr:colOff>323850</xdr:colOff>
      <xdr:row>2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56578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CC99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238125</xdr:colOff>
      <xdr:row>2</xdr:row>
      <xdr:rowOff>0</xdr:rowOff>
    </xdr:from>
    <xdr:to>
      <xdr:col>6</xdr:col>
      <xdr:colOff>457200</xdr:colOff>
      <xdr:row>2</xdr:row>
      <xdr:rowOff>0</xdr:rowOff>
    </xdr:to>
    <xdr:sp macro="" textlink="">
      <xdr:nvSpPr>
        <xdr:cNvPr id="8" name="AutoShape 14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rrowheads="1"/>
        </xdr:cNvSpPr>
      </xdr:nvSpPr>
      <xdr:spPr bwMode="auto">
        <a:xfrm>
          <a:off x="76390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190500</xdr:colOff>
      <xdr:row>2</xdr:row>
      <xdr:rowOff>0</xdr:rowOff>
    </xdr:from>
    <xdr:to>
      <xdr:col>4</xdr:col>
      <xdr:colOff>409575</xdr:colOff>
      <xdr:row>2</xdr:row>
      <xdr:rowOff>0</xdr:rowOff>
    </xdr:to>
    <xdr:sp macro="" textlink="">
      <xdr:nvSpPr>
        <xdr:cNvPr id="9" name="AutoShape 15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621030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190500</xdr:colOff>
      <xdr:row>2</xdr:row>
      <xdr:rowOff>0</xdr:rowOff>
    </xdr:from>
    <xdr:to>
      <xdr:col>5</xdr:col>
      <xdr:colOff>409575</xdr:colOff>
      <xdr:row>2</xdr:row>
      <xdr:rowOff>0</xdr:rowOff>
    </xdr:to>
    <xdr:sp macro="" textlink="">
      <xdr:nvSpPr>
        <xdr:cNvPr id="10" name="AutoShape 54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rrowheads="1"/>
        </xdr:cNvSpPr>
      </xdr:nvSpPr>
      <xdr:spPr bwMode="auto">
        <a:xfrm>
          <a:off x="6877050" y="590550"/>
          <a:ext cx="219075" cy="0"/>
        </a:xfrm>
        <a:custGeom>
          <a:avLst/>
          <a:gdLst>
            <a:gd name="T0" fmla="*/ 219075 w 21600"/>
            <a:gd name="T1" fmla="*/ 85725 h 21600"/>
            <a:gd name="T2" fmla="*/ 109538 w 21600"/>
            <a:gd name="T3" fmla="*/ 171450 h 21600"/>
            <a:gd name="T4" fmla="*/ 0 w 21600"/>
            <a:gd name="T5" fmla="*/ 85725 h 21600"/>
            <a:gd name="T6" fmla="*/ 109538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  <a:gd name="T12" fmla="*/ 5400 w 21600"/>
            <a:gd name="T13" fmla="*/ 5400 h 21600"/>
            <a:gd name="T14" fmla="*/ 16200 w 21600"/>
            <a:gd name="T15" fmla="*/ 16200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5400" y="5400"/>
              </a:moveTo>
              <a:lnTo>
                <a:pt x="9450" y="5400"/>
              </a:lnTo>
              <a:lnTo>
                <a:pt x="9450" y="2700"/>
              </a:lnTo>
              <a:lnTo>
                <a:pt x="8100" y="2700"/>
              </a:lnTo>
              <a:lnTo>
                <a:pt x="10800" y="0"/>
              </a:lnTo>
              <a:lnTo>
                <a:pt x="13500" y="2700"/>
              </a:lnTo>
              <a:lnTo>
                <a:pt x="12150" y="2700"/>
              </a:lnTo>
              <a:lnTo>
                <a:pt x="12150" y="5400"/>
              </a:lnTo>
              <a:lnTo>
                <a:pt x="16200" y="5400"/>
              </a:lnTo>
              <a:lnTo>
                <a:pt x="16200" y="9450"/>
              </a:lnTo>
              <a:lnTo>
                <a:pt x="18900" y="9450"/>
              </a:lnTo>
              <a:lnTo>
                <a:pt x="18900" y="8100"/>
              </a:lnTo>
              <a:lnTo>
                <a:pt x="21600" y="10800"/>
              </a:lnTo>
              <a:lnTo>
                <a:pt x="18900" y="13500"/>
              </a:lnTo>
              <a:lnTo>
                <a:pt x="18900" y="12150"/>
              </a:lnTo>
              <a:lnTo>
                <a:pt x="16200" y="12150"/>
              </a:lnTo>
              <a:lnTo>
                <a:pt x="16200" y="16200"/>
              </a:lnTo>
              <a:lnTo>
                <a:pt x="12150" y="16200"/>
              </a:lnTo>
              <a:lnTo>
                <a:pt x="12150" y="18900"/>
              </a:lnTo>
              <a:lnTo>
                <a:pt x="13500" y="18900"/>
              </a:lnTo>
              <a:lnTo>
                <a:pt x="10800" y="21600"/>
              </a:lnTo>
              <a:lnTo>
                <a:pt x="8100" y="18900"/>
              </a:lnTo>
              <a:lnTo>
                <a:pt x="9450" y="18900"/>
              </a:lnTo>
              <a:lnTo>
                <a:pt x="9450" y="16200"/>
              </a:lnTo>
              <a:lnTo>
                <a:pt x="5400" y="16200"/>
              </a:lnTo>
              <a:lnTo>
                <a:pt x="5400" y="12150"/>
              </a:lnTo>
              <a:lnTo>
                <a:pt x="2700" y="12150"/>
              </a:lnTo>
              <a:lnTo>
                <a:pt x="2700" y="13500"/>
              </a:lnTo>
              <a:lnTo>
                <a:pt x="0" y="10800"/>
              </a:lnTo>
              <a:lnTo>
                <a:pt x="2700" y="8100"/>
              </a:lnTo>
              <a:lnTo>
                <a:pt x="2700" y="9450"/>
              </a:lnTo>
              <a:lnTo>
                <a:pt x="5400" y="945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6350</xdr:rowOff>
    </xdr:from>
    <xdr:to>
      <xdr:col>17</xdr:col>
      <xdr:colOff>114300</xdr:colOff>
      <xdr:row>31</xdr:row>
      <xdr:rowOff>44450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90550"/>
          <a:ext cx="9886950" cy="466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13</xdr:col>
      <xdr:colOff>470014</xdr:colOff>
      <xdr:row>93</xdr:row>
      <xdr:rowOff>104993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702300"/>
          <a:ext cx="7175614" cy="9845893"/>
        </a:xfrm>
        <a:prstGeom prst="rect">
          <a:avLst/>
        </a:prstGeom>
      </xdr:spPr>
    </xdr:pic>
    <xdr:clientData/>
  </xdr:twoCellAnchor>
  <xdr:twoCellAnchor>
    <xdr:from>
      <xdr:col>1</xdr:col>
      <xdr:colOff>596900</xdr:colOff>
      <xdr:row>101</xdr:row>
      <xdr:rowOff>123234</xdr:rowOff>
    </xdr:from>
    <xdr:to>
      <xdr:col>15</xdr:col>
      <xdr:colOff>488950</xdr:colOff>
      <xdr:row>130</xdr:row>
      <xdr:rowOff>6350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0" y="16906284"/>
          <a:ext cx="8426450" cy="467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topLeftCell="B18" workbookViewId="0">
      <selection activeCell="L10" sqref="L10"/>
    </sheetView>
  </sheetViews>
  <sheetFormatPr defaultRowHeight="13"/>
  <cols>
    <col min="5" max="5" width="12.7265625" customWidth="1"/>
    <col min="11" max="11" width="4.1796875" customWidth="1"/>
  </cols>
  <sheetData>
    <row r="1" spans="1:10">
      <c r="A1" t="s">
        <v>0</v>
      </c>
      <c r="J1" s="4" t="s">
        <v>1</v>
      </c>
    </row>
    <row r="2" spans="1:10">
      <c r="A2" t="s">
        <v>471</v>
      </c>
      <c r="J2" s="4" t="s">
        <v>2</v>
      </c>
    </row>
    <row r="18" spans="1:9" ht="28">
      <c r="E18" s="5" t="s">
        <v>468</v>
      </c>
    </row>
    <row r="19" spans="1:9" ht="28">
      <c r="E19" s="5" t="s">
        <v>3</v>
      </c>
    </row>
    <row r="20" spans="1:9" ht="20">
      <c r="E20" s="6" t="s">
        <v>4</v>
      </c>
    </row>
    <row r="21" spans="1:9" ht="21.5">
      <c r="A21" s="92"/>
      <c r="B21" s="92"/>
      <c r="C21" s="92"/>
      <c r="D21" s="92"/>
      <c r="E21" s="93" t="s">
        <v>469</v>
      </c>
      <c r="F21" s="92"/>
      <c r="G21" s="92"/>
      <c r="H21" s="92"/>
      <c r="I21" s="92"/>
    </row>
    <row r="22" spans="1:9" ht="18">
      <c r="E22" s="7" t="s">
        <v>346</v>
      </c>
    </row>
    <row r="23" spans="1:9" ht="18">
      <c r="E23" s="7" t="s">
        <v>470</v>
      </c>
    </row>
    <row r="24" spans="1:9" ht="18">
      <c r="E24" s="8"/>
    </row>
    <row r="25" spans="1:9" ht="18">
      <c r="E25" s="7" t="s">
        <v>344</v>
      </c>
    </row>
    <row r="26" spans="1:9" ht="18">
      <c r="E26" s="7" t="s">
        <v>345</v>
      </c>
    </row>
    <row r="37" spans="5:5">
      <c r="E37" s="2"/>
    </row>
    <row r="38" spans="5:5">
      <c r="E38" s="3"/>
    </row>
  </sheetData>
  <phoneticPr fontId="6" type="noConversion"/>
  <pageMargins left="0.75" right="0.25" top="1.25" bottom="1" header="0.5" footer="0.5"/>
  <pageSetup scale="99" orientation="portrait" verticalDpi="300" r:id="rId1"/>
  <headerFooter differentOddEven="1" differentFirst="1" alignWithMargins="0">
    <oddHeader>&amp;L&amp;"Calibri"&amp;10&amp;K737373Dell Customer Communication - Confidential&amp;1#</oddHeader>
    <oddFooter>&amp;L&amp;"Calibri"&amp;11&amp;K000000&amp;"arial,Regular"&amp;KBBBBBB</oddFooter>
    <evenHeader>&amp;L&amp;"Calibri"&amp;10&amp;K737373Dell Customer Communication - Confidential&amp;1#</evenHeader>
    <evenFooter>&amp;L&amp;"Calibri"&amp;11&amp;K000000&amp;"arial,Regular"&amp;KBBBBBB</evenFooter>
    <firstHeader>&amp;L&amp;"Calibri"&amp;10&amp;K737373Dell Customer Communication - Confidential&amp;1#</firstHeader>
    <firstFooter>&amp;L&amp;"Calibri"&amp;11&amp;K000000&amp;"arial,Regular"&amp;KBBBBBB</first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3075" r:id="rId4">
          <objectPr defaultSize="0" r:id="rId5">
            <anchor moveWithCells="1">
              <from>
                <xdr:col>0</xdr:col>
                <xdr:colOff>95250</xdr:colOff>
                <xdr:row>41</xdr:row>
                <xdr:rowOff>12700</xdr:rowOff>
              </from>
              <to>
                <xdr:col>9</xdr:col>
                <xdr:colOff>527050</xdr:colOff>
                <xdr:row>46</xdr:row>
                <xdr:rowOff>12700</xdr:rowOff>
              </to>
            </anchor>
          </objectPr>
        </oleObject>
      </mc:Choice>
      <mc:Fallback>
        <oleObject progId="Word.Document.8" shapeId="307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7230-0954-4070-AB75-F6127AB8CC18}">
  <dimension ref="D6:I7"/>
  <sheetViews>
    <sheetView workbookViewId="0">
      <selection activeCell="F13" sqref="F13"/>
    </sheetView>
  </sheetViews>
  <sheetFormatPr defaultRowHeight="13"/>
  <cols>
    <col min="4" max="4" width="17.7265625" customWidth="1"/>
    <col min="5" max="5" width="20" customWidth="1"/>
    <col min="6" max="9" width="17.7265625" customWidth="1"/>
  </cols>
  <sheetData>
    <row r="6" spans="4:9" ht="14.5">
      <c r="D6" s="246" t="s">
        <v>362</v>
      </c>
      <c r="E6" s="246" t="s">
        <v>363</v>
      </c>
      <c r="F6" s="246" t="s">
        <v>364</v>
      </c>
      <c r="G6" s="246" t="s">
        <v>365</v>
      </c>
      <c r="H6" s="246" t="s">
        <v>366</v>
      </c>
      <c r="I6" s="246" t="s">
        <v>367</v>
      </c>
    </row>
    <row r="7" spans="4:9">
      <c r="D7" s="247">
        <v>0.95</v>
      </c>
      <c r="E7" s="247">
        <v>0.95</v>
      </c>
      <c r="F7" s="247">
        <v>0.5</v>
      </c>
      <c r="G7" s="247">
        <v>0.5</v>
      </c>
      <c r="H7" s="247">
        <v>0.98</v>
      </c>
      <c r="I7" s="247">
        <v>0.95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29E2-D5E5-48AE-9439-DE56DF333A17}">
  <dimension ref="A1:C101"/>
  <sheetViews>
    <sheetView workbookViewId="0">
      <selection activeCell="Q42" sqref="Q42"/>
    </sheetView>
  </sheetViews>
  <sheetFormatPr defaultRowHeight="13"/>
  <sheetData>
    <row r="1" spans="1:1" ht="20">
      <c r="A1" s="185"/>
    </row>
    <row r="101" spans="3:3" ht="14.5">
      <c r="C101" s="261" t="s">
        <v>404</v>
      </c>
    </row>
  </sheetData>
  <pageMargins left="0.7" right="0.7" top="0.75" bottom="0.75" header="0.3" footer="0.3"/>
  <pageSetup orientation="portrait" horizontalDpi="1200" verticalDpi="1200" r:id="rId1"/>
  <headerFooter>
    <oddFooter xml:space="preserve">&amp;L&amp;"arial,Regular"&amp;KBBBBBB
</oddFooter>
    <evenFooter xml:space="preserve">&amp;L&amp;"arial,Regular"&amp;KBBBBBB
</evenFooter>
    <firstFooter xml:space="preserve">&amp;L&amp;"arial,Regular"&amp;KBBBBBB
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5"/>
  <sheetViews>
    <sheetView topLeftCell="A26" zoomScale="75" workbookViewId="0">
      <selection activeCell="A45" sqref="A45"/>
    </sheetView>
  </sheetViews>
  <sheetFormatPr defaultRowHeight="13"/>
  <cols>
    <col min="1" max="1" width="10.453125" customWidth="1"/>
    <col min="2" max="2" width="16.54296875" customWidth="1"/>
    <col min="6" max="6" width="50.7265625" customWidth="1"/>
    <col min="7" max="7" width="20.26953125" customWidth="1"/>
    <col min="8" max="8" width="20.1796875" customWidth="1"/>
    <col min="9" max="9" width="13.1796875" customWidth="1"/>
  </cols>
  <sheetData>
    <row r="1" spans="1:9" ht="13.5" thickBot="1"/>
    <row r="2" spans="1:9">
      <c r="A2" s="189" t="s">
        <v>5</v>
      </c>
      <c r="B2" s="189" t="s">
        <v>6</v>
      </c>
      <c r="C2" s="277" t="s">
        <v>7</v>
      </c>
      <c r="D2" s="278"/>
      <c r="E2" s="278"/>
      <c r="F2" s="279"/>
      <c r="G2" s="190" t="s">
        <v>8</v>
      </c>
      <c r="H2" s="190" t="s">
        <v>9</v>
      </c>
      <c r="I2" s="189" t="s">
        <v>10</v>
      </c>
    </row>
    <row r="3" spans="1:9" ht="12" customHeight="1">
      <c r="A3" s="307" t="s">
        <v>304</v>
      </c>
      <c r="B3" s="308"/>
      <c r="C3" s="309" t="s">
        <v>11</v>
      </c>
      <c r="D3" s="310"/>
      <c r="E3" s="310"/>
      <c r="F3" s="310"/>
      <c r="G3" s="170" t="s">
        <v>12</v>
      </c>
      <c r="H3" s="171" t="s">
        <v>13</v>
      </c>
      <c r="I3" s="191">
        <v>45013</v>
      </c>
    </row>
    <row r="4" spans="1:9" ht="12.75" customHeight="1">
      <c r="A4" s="307"/>
      <c r="B4" s="308"/>
      <c r="C4" s="311"/>
      <c r="D4" s="310"/>
      <c r="E4" s="310"/>
      <c r="F4" s="310"/>
      <c r="G4" s="192"/>
      <c r="H4" s="193"/>
      <c r="I4" s="191"/>
    </row>
    <row r="5" spans="1:9">
      <c r="A5" s="307"/>
      <c r="B5" s="308"/>
      <c r="C5" s="311"/>
      <c r="D5" s="310"/>
      <c r="E5" s="310"/>
      <c r="F5" s="310"/>
      <c r="G5" s="192"/>
      <c r="H5" s="193"/>
      <c r="I5" s="191"/>
    </row>
    <row r="6" spans="1:9">
      <c r="A6" s="307"/>
      <c r="B6" s="308"/>
      <c r="C6" s="311"/>
      <c r="D6" s="310"/>
      <c r="E6" s="310"/>
      <c r="F6" s="310"/>
      <c r="G6" s="192"/>
      <c r="H6" s="193"/>
      <c r="I6" s="191"/>
    </row>
    <row r="7" spans="1:9">
      <c r="A7" s="307"/>
      <c r="B7" s="308"/>
      <c r="C7" s="311"/>
      <c r="D7" s="310"/>
      <c r="E7" s="310"/>
      <c r="F7" s="310"/>
      <c r="G7" s="192"/>
      <c r="H7" s="193"/>
      <c r="I7" s="191"/>
    </row>
    <row r="8" spans="1:9">
      <c r="A8" s="307"/>
      <c r="B8" s="308"/>
      <c r="C8" s="311"/>
      <c r="D8" s="310"/>
      <c r="E8" s="310"/>
      <c r="F8" s="310"/>
      <c r="G8" s="192"/>
      <c r="H8" s="193"/>
      <c r="I8" s="191"/>
    </row>
    <row r="9" spans="1:9" ht="12.75" customHeight="1">
      <c r="A9" s="280" t="s">
        <v>405</v>
      </c>
      <c r="B9" s="283"/>
      <c r="C9" s="286" t="s">
        <v>407</v>
      </c>
      <c r="D9" s="287"/>
      <c r="E9" s="287"/>
      <c r="F9" s="288"/>
      <c r="G9" s="192"/>
      <c r="H9" s="192"/>
      <c r="I9" s="191">
        <v>45363</v>
      </c>
    </row>
    <row r="10" spans="1:9" ht="12.75" customHeight="1">
      <c r="A10" s="281"/>
      <c r="B10" s="284"/>
      <c r="C10" s="289"/>
      <c r="D10" s="290"/>
      <c r="E10" s="290"/>
      <c r="F10" s="291"/>
      <c r="G10" s="192"/>
      <c r="H10" s="193"/>
      <c r="I10" s="191"/>
    </row>
    <row r="11" spans="1:9" ht="12.75" customHeight="1">
      <c r="A11" s="281"/>
      <c r="B11" s="284"/>
      <c r="C11" s="289"/>
      <c r="D11" s="290"/>
      <c r="E11" s="290"/>
      <c r="F11" s="291"/>
      <c r="G11" s="192"/>
      <c r="H11" s="193"/>
      <c r="I11" s="191"/>
    </row>
    <row r="12" spans="1:9" ht="12.75" customHeight="1">
      <c r="A12" s="281"/>
      <c r="B12" s="284"/>
      <c r="C12" s="289"/>
      <c r="D12" s="290"/>
      <c r="E12" s="290"/>
      <c r="F12" s="291"/>
      <c r="G12" s="192"/>
      <c r="H12" s="193"/>
      <c r="I12" s="191"/>
    </row>
    <row r="13" spans="1:9" ht="12.75" customHeight="1">
      <c r="A13" s="281"/>
      <c r="B13" s="284"/>
      <c r="C13" s="289"/>
      <c r="D13" s="290"/>
      <c r="E13" s="290"/>
      <c r="F13" s="291"/>
      <c r="G13" s="192"/>
      <c r="H13" s="193"/>
      <c r="I13" s="191"/>
    </row>
    <row r="14" spans="1:9" ht="12.75" customHeight="1">
      <c r="A14" s="282"/>
      <c r="B14" s="285"/>
      <c r="C14" s="292"/>
      <c r="D14" s="293"/>
      <c r="E14" s="293"/>
      <c r="F14" s="294"/>
      <c r="G14" s="192"/>
      <c r="H14" s="193"/>
      <c r="I14" s="191"/>
    </row>
    <row r="15" spans="1:9" ht="13" customHeight="1">
      <c r="A15" s="280" t="s">
        <v>434</v>
      </c>
      <c r="B15" s="295">
        <v>45371</v>
      </c>
      <c r="C15" s="298" t="s">
        <v>435</v>
      </c>
      <c r="D15" s="299"/>
      <c r="E15" s="299"/>
      <c r="F15" s="300"/>
      <c r="G15" s="192"/>
      <c r="H15" s="192"/>
      <c r="I15" s="191"/>
    </row>
    <row r="16" spans="1:9" ht="13" customHeight="1">
      <c r="A16" s="281"/>
      <c r="B16" s="296"/>
      <c r="C16" s="301"/>
      <c r="D16" s="302"/>
      <c r="E16" s="302"/>
      <c r="F16" s="303"/>
      <c r="G16" s="125"/>
      <c r="H16" s="125"/>
      <c r="I16" s="125"/>
    </row>
    <row r="17" spans="1:9" ht="13" customHeight="1">
      <c r="A17" s="281"/>
      <c r="B17" s="296"/>
      <c r="C17" s="301"/>
      <c r="D17" s="302"/>
      <c r="E17" s="302"/>
      <c r="F17" s="303"/>
      <c r="G17" s="125"/>
      <c r="H17" s="125"/>
      <c r="I17" s="125"/>
    </row>
    <row r="18" spans="1:9" ht="13" customHeight="1">
      <c r="A18" s="281"/>
      <c r="B18" s="296"/>
      <c r="C18" s="301"/>
      <c r="D18" s="302"/>
      <c r="E18" s="302"/>
      <c r="F18" s="303"/>
      <c r="G18" s="125"/>
      <c r="H18" s="125"/>
      <c r="I18" s="125"/>
    </row>
    <row r="19" spans="1:9" ht="13" customHeight="1">
      <c r="A19" s="281"/>
      <c r="B19" s="296"/>
      <c r="C19" s="301"/>
      <c r="D19" s="302"/>
      <c r="E19" s="302"/>
      <c r="F19" s="303"/>
      <c r="G19" s="125"/>
      <c r="H19" s="125"/>
      <c r="I19" s="125"/>
    </row>
    <row r="20" spans="1:9" ht="13" customHeight="1">
      <c r="A20" s="282"/>
      <c r="B20" s="297"/>
      <c r="C20" s="304"/>
      <c r="D20" s="305"/>
      <c r="E20" s="305"/>
      <c r="F20" s="306"/>
      <c r="G20" s="125"/>
      <c r="H20" s="125"/>
      <c r="I20" s="125"/>
    </row>
    <row r="21" spans="1:9" ht="13" customHeight="1">
      <c r="A21" s="280" t="s">
        <v>436</v>
      </c>
      <c r="B21" s="313">
        <v>45380</v>
      </c>
      <c r="C21" s="315" t="s">
        <v>437</v>
      </c>
      <c r="D21" s="324"/>
      <c r="E21" s="324"/>
      <c r="F21" s="325"/>
      <c r="G21" s="192"/>
      <c r="H21" s="192"/>
      <c r="I21" s="191">
        <v>45380</v>
      </c>
    </row>
    <row r="22" spans="1:9" ht="13" customHeight="1">
      <c r="A22" s="281"/>
      <c r="B22" s="314"/>
      <c r="C22" s="326"/>
      <c r="D22" s="327"/>
      <c r="E22" s="327"/>
      <c r="F22" s="328"/>
      <c r="G22" s="194"/>
      <c r="H22" s="194"/>
      <c r="I22" s="194"/>
    </row>
    <row r="23" spans="1:9" ht="13" customHeight="1">
      <c r="A23" s="281"/>
      <c r="B23" s="314"/>
      <c r="C23" s="326"/>
      <c r="D23" s="327"/>
      <c r="E23" s="327"/>
      <c r="F23" s="328"/>
      <c r="G23" s="194"/>
      <c r="H23" s="194"/>
      <c r="I23" s="194"/>
    </row>
    <row r="24" spans="1:9" ht="13" customHeight="1">
      <c r="A24" s="281"/>
      <c r="B24" s="314"/>
      <c r="C24" s="326"/>
      <c r="D24" s="327"/>
      <c r="E24" s="327"/>
      <c r="F24" s="328"/>
      <c r="G24" s="194"/>
      <c r="H24" s="194"/>
      <c r="I24" s="194"/>
    </row>
    <row r="25" spans="1:9" ht="13" customHeight="1">
      <c r="A25" s="281"/>
      <c r="B25" s="314"/>
      <c r="C25" s="326"/>
      <c r="D25" s="327"/>
      <c r="E25" s="327"/>
      <c r="F25" s="328"/>
      <c r="G25" s="194"/>
      <c r="H25" s="194"/>
      <c r="I25" s="194"/>
    </row>
    <row r="26" spans="1:9" ht="29" customHeight="1">
      <c r="A26" s="282"/>
      <c r="B26" s="314"/>
      <c r="C26" s="329"/>
      <c r="D26" s="330"/>
      <c r="E26" s="330"/>
      <c r="F26" s="331"/>
      <c r="G26" s="194"/>
      <c r="H26" s="194"/>
      <c r="I26" s="194"/>
    </row>
    <row r="27" spans="1:9">
      <c r="A27" s="312" t="s">
        <v>439</v>
      </c>
      <c r="B27" s="313">
        <v>45398</v>
      </c>
      <c r="C27" s="332" t="s">
        <v>440</v>
      </c>
      <c r="D27" s="314"/>
      <c r="E27" s="314"/>
      <c r="F27" s="314"/>
      <c r="G27" s="192"/>
      <c r="H27" s="192"/>
      <c r="I27" s="191">
        <v>45398</v>
      </c>
    </row>
    <row r="28" spans="1:9">
      <c r="A28" s="312"/>
      <c r="B28" s="314"/>
      <c r="C28" s="314"/>
      <c r="D28" s="314"/>
      <c r="E28" s="314"/>
      <c r="F28" s="314"/>
      <c r="G28" s="216"/>
      <c r="H28" s="216"/>
      <c r="I28" s="216"/>
    </row>
    <row r="29" spans="1:9">
      <c r="A29" s="312"/>
      <c r="B29" s="314"/>
      <c r="C29" s="314"/>
      <c r="D29" s="314"/>
      <c r="E29" s="314"/>
      <c r="F29" s="314"/>
      <c r="G29" s="216"/>
      <c r="H29" s="216"/>
      <c r="I29" s="216"/>
    </row>
    <row r="30" spans="1:9">
      <c r="A30" s="312"/>
      <c r="B30" s="314"/>
      <c r="C30" s="314"/>
      <c r="D30" s="314"/>
      <c r="E30" s="314"/>
      <c r="F30" s="314"/>
      <c r="G30" s="216"/>
      <c r="H30" s="216"/>
      <c r="I30" s="216"/>
    </row>
    <row r="31" spans="1:9">
      <c r="A31" s="312"/>
      <c r="B31" s="314"/>
      <c r="C31" s="314"/>
      <c r="D31" s="314"/>
      <c r="E31" s="314"/>
      <c r="F31" s="314"/>
      <c r="G31" s="216"/>
      <c r="H31" s="216"/>
      <c r="I31" s="216"/>
    </row>
    <row r="32" spans="1:9">
      <c r="A32" s="312"/>
      <c r="B32" s="314"/>
      <c r="C32" s="314"/>
      <c r="D32" s="314"/>
      <c r="E32" s="314"/>
      <c r="F32" s="314"/>
      <c r="G32" s="216"/>
      <c r="H32" s="216"/>
      <c r="I32" s="216"/>
    </row>
    <row r="33" spans="1:9">
      <c r="A33" s="312" t="s">
        <v>444</v>
      </c>
      <c r="B33" s="313">
        <v>45412</v>
      </c>
      <c r="C33" s="332" t="s">
        <v>442</v>
      </c>
      <c r="D33" s="314"/>
      <c r="E33" s="314"/>
      <c r="F33" s="314"/>
      <c r="G33" s="192"/>
      <c r="H33" s="192"/>
      <c r="I33" s="191">
        <v>45412</v>
      </c>
    </row>
    <row r="34" spans="1:9">
      <c r="A34" s="312"/>
      <c r="B34" s="314"/>
      <c r="C34" s="314"/>
      <c r="D34" s="314"/>
      <c r="E34" s="314"/>
      <c r="F34" s="314"/>
      <c r="G34" s="265"/>
      <c r="H34" s="265"/>
      <c r="I34" s="265"/>
    </row>
    <row r="35" spans="1:9">
      <c r="A35" s="312"/>
      <c r="B35" s="314"/>
      <c r="C35" s="314"/>
      <c r="D35" s="314"/>
      <c r="E35" s="314"/>
      <c r="F35" s="314"/>
      <c r="G35" s="265"/>
      <c r="H35" s="265"/>
      <c r="I35" s="265"/>
    </row>
    <row r="36" spans="1:9">
      <c r="A36" s="312"/>
      <c r="B36" s="314"/>
      <c r="C36" s="314"/>
      <c r="D36" s="314"/>
      <c r="E36" s="314"/>
      <c r="F36" s="314"/>
      <c r="G36" s="265"/>
      <c r="H36" s="265"/>
      <c r="I36" s="265"/>
    </row>
    <row r="37" spans="1:9">
      <c r="A37" s="312"/>
      <c r="B37" s="314"/>
      <c r="C37" s="314"/>
      <c r="D37" s="314"/>
      <c r="E37" s="314"/>
      <c r="F37" s="314"/>
      <c r="G37" s="265"/>
      <c r="H37" s="265"/>
      <c r="I37" s="265"/>
    </row>
    <row r="38" spans="1:9">
      <c r="A38" s="312"/>
      <c r="B38" s="314"/>
      <c r="C38" s="314"/>
      <c r="D38" s="314"/>
      <c r="E38" s="314"/>
      <c r="F38" s="314"/>
      <c r="G38" s="265"/>
      <c r="H38" s="265"/>
      <c r="I38" s="265"/>
    </row>
    <row r="39" spans="1:9" ht="13" customHeight="1">
      <c r="A39" s="312" t="s">
        <v>446</v>
      </c>
      <c r="B39" s="313">
        <v>45414</v>
      </c>
      <c r="C39" s="315" t="s">
        <v>447</v>
      </c>
      <c r="D39" s="316"/>
      <c r="E39" s="316"/>
      <c r="F39" s="317"/>
      <c r="G39" s="192"/>
      <c r="H39" s="192"/>
      <c r="I39" s="191">
        <v>45414</v>
      </c>
    </row>
    <row r="40" spans="1:9" ht="13" customHeight="1">
      <c r="A40" s="312"/>
      <c r="B40" s="314"/>
      <c r="C40" s="318"/>
      <c r="D40" s="319"/>
      <c r="E40" s="319"/>
      <c r="F40" s="320"/>
      <c r="G40" s="268"/>
      <c r="H40" s="268"/>
      <c r="I40" s="268"/>
    </row>
    <row r="41" spans="1:9" ht="13" customHeight="1">
      <c r="A41" s="312"/>
      <c r="B41" s="314"/>
      <c r="C41" s="318"/>
      <c r="D41" s="319"/>
      <c r="E41" s="319"/>
      <c r="F41" s="320"/>
      <c r="G41" s="268"/>
      <c r="H41" s="268"/>
      <c r="I41" s="268"/>
    </row>
    <row r="42" spans="1:9" ht="13" customHeight="1">
      <c r="A42" s="312"/>
      <c r="B42" s="314"/>
      <c r="C42" s="318"/>
      <c r="D42" s="319"/>
      <c r="E42" s="319"/>
      <c r="F42" s="320"/>
      <c r="G42" s="268"/>
      <c r="H42" s="268"/>
      <c r="I42" s="268"/>
    </row>
    <row r="43" spans="1:9" ht="13" customHeight="1">
      <c r="A43" s="312"/>
      <c r="B43" s="314"/>
      <c r="C43" s="318"/>
      <c r="D43" s="319"/>
      <c r="E43" s="319"/>
      <c r="F43" s="320"/>
      <c r="G43" s="268"/>
      <c r="H43" s="268"/>
      <c r="I43" s="268"/>
    </row>
    <row r="44" spans="1:9" ht="13" customHeight="1">
      <c r="A44" s="312"/>
      <c r="B44" s="314"/>
      <c r="C44" s="321"/>
      <c r="D44" s="322"/>
      <c r="E44" s="322"/>
      <c r="F44" s="323"/>
      <c r="G44" s="268"/>
      <c r="H44" s="268"/>
      <c r="I44" s="268"/>
    </row>
    <row r="45" spans="1:9" ht="13" customHeight="1">
      <c r="A45" s="398" t="s">
        <v>464</v>
      </c>
      <c r="B45" s="276">
        <v>45427</v>
      </c>
      <c r="C45" s="276" t="s">
        <v>465</v>
      </c>
      <c r="D45" s="276"/>
      <c r="E45" s="276"/>
      <c r="F45" s="276"/>
      <c r="G45" s="276"/>
      <c r="H45" s="276"/>
      <c r="I45" s="276">
        <v>45427</v>
      </c>
    </row>
  </sheetData>
  <mergeCells count="22">
    <mergeCell ref="A39:A44"/>
    <mergeCell ref="B39:B44"/>
    <mergeCell ref="C39:F44"/>
    <mergeCell ref="A21:A26"/>
    <mergeCell ref="B21:B26"/>
    <mergeCell ref="C21:F26"/>
    <mergeCell ref="A33:A38"/>
    <mergeCell ref="B33:B38"/>
    <mergeCell ref="C33:F38"/>
    <mergeCell ref="A27:A32"/>
    <mergeCell ref="B27:B32"/>
    <mergeCell ref="C27:F32"/>
    <mergeCell ref="C2:F2"/>
    <mergeCell ref="A9:A14"/>
    <mergeCell ref="B9:B14"/>
    <mergeCell ref="C9:F14"/>
    <mergeCell ref="A15:A20"/>
    <mergeCell ref="B15:B20"/>
    <mergeCell ref="C15:F20"/>
    <mergeCell ref="A3:A8"/>
    <mergeCell ref="B3:B8"/>
    <mergeCell ref="C3:F8"/>
  </mergeCells>
  <phoneticPr fontId="6" type="noConversion"/>
  <pageMargins left="0.75" right="0.75" top="1" bottom="1" header="0.5" footer="0.5"/>
  <pageSetup scale="57" orientation="portrait" verticalDpi="300" r:id="rId1"/>
  <headerFooter differentOddEven="1" differentFirst="1" alignWithMargins="0">
    <oddHeader xml:space="preserve">&amp;C&amp;12ECO History&amp;R&amp;12Document Number: UW865, Rev: A00-00&amp;L&amp;"Calibri"&amp;10&amp;K737373Dell Customer Communication - Confidential&amp;1#_x000D_&amp;"Calibri"&amp;11&amp;K000000&amp;12SPEC, PWR SPLY, xxxW </oddHeader>
    <oddFooter>&amp;C&amp;12Date: &amp;D&amp;R&amp;12Page: &amp;P of 1&amp;L&amp;"Calibri"&amp;11&amp;K000000&amp;"arial,Regular"&amp;KBBBBBB</oddFooter>
    <evenHeader xml:space="preserve">&amp;C&amp;12ECO History&amp;R&amp;12Document Number: UW865, Rev: A00-00&amp;L&amp;"Calibri"&amp;10&amp;K737373Dell Customer Communication - Confidential&amp;1#_x000D_&amp;"Calibri"&amp;11&amp;K000000&amp;12SPEC, PWR SPLY, xxxW </evenHeader>
    <evenFooter>&amp;C&amp;12Date: &amp;D&amp;R&amp;12Page: &amp;P of 1&amp;L&amp;"Calibri"&amp;11&amp;K000000&amp;"arial,Regular"&amp;KBBBBBB</evenFooter>
    <firstHeader xml:space="preserve">&amp;C&amp;12ECO History&amp;R&amp;12Document Number: UW865, Rev: A00-00&amp;L&amp;"Calibri"&amp;10&amp;K737373Dell Customer Communication - Confidential&amp;1#_x000D_&amp;"Calibri"&amp;11&amp;K000000&amp;12SPEC, PWR SPLY, xxxW </firstHeader>
    <firstFooter>&amp;C&amp;12Date: &amp;D&amp;R&amp;12Page: &amp;P of 1&amp;L&amp;"Calibri"&amp;11&amp;K000000&amp;"arial,Regular"&amp;KBBBBBB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C12" sqref="C12"/>
    </sheetView>
  </sheetViews>
  <sheetFormatPr defaultRowHeight="13"/>
  <cols>
    <col min="2" max="2" width="9.54296875" style="115" customWidth="1"/>
    <col min="6" max="6" width="45.7265625" customWidth="1"/>
  </cols>
  <sheetData>
    <row r="1" spans="1:6" ht="13.5" thickBot="1">
      <c r="A1" s="205" t="s">
        <v>5</v>
      </c>
      <c r="B1" s="206" t="s">
        <v>10</v>
      </c>
      <c r="C1" s="339" t="s">
        <v>293</v>
      </c>
      <c r="D1" s="340"/>
      <c r="E1" s="340"/>
      <c r="F1" s="341"/>
    </row>
    <row r="2" spans="1:6" ht="12.75" customHeight="1">
      <c r="A2" s="126" t="s">
        <v>304</v>
      </c>
      <c r="B2" s="123">
        <v>43868</v>
      </c>
      <c r="C2" s="342" t="s">
        <v>11</v>
      </c>
      <c r="D2" s="343"/>
      <c r="E2" s="343"/>
      <c r="F2" s="344"/>
    </row>
    <row r="3" spans="1:6" ht="36.75" customHeight="1">
      <c r="A3" s="11" t="s">
        <v>405</v>
      </c>
      <c r="B3" s="123">
        <v>45363</v>
      </c>
      <c r="C3" s="345" t="s">
        <v>406</v>
      </c>
      <c r="D3" s="346"/>
      <c r="E3" s="346"/>
      <c r="F3" s="347"/>
    </row>
    <row r="4" spans="1:6" ht="39" customHeight="1">
      <c r="A4" s="11" t="s">
        <v>434</v>
      </c>
      <c r="B4" s="123">
        <v>45371</v>
      </c>
      <c r="C4" s="333" t="s">
        <v>435</v>
      </c>
      <c r="D4" s="348"/>
      <c r="E4" s="348"/>
      <c r="F4" s="349"/>
    </row>
    <row r="5" spans="1:6" ht="67.5" customHeight="1">
      <c r="A5" s="11" t="s">
        <v>439</v>
      </c>
      <c r="B5" s="203">
        <v>45398</v>
      </c>
      <c r="C5" s="333" t="s">
        <v>441</v>
      </c>
      <c r="D5" s="334"/>
      <c r="E5" s="334"/>
      <c r="F5" s="335"/>
    </row>
    <row r="6" spans="1:6" ht="31.5" customHeight="1">
      <c r="A6" s="217" t="s">
        <v>444</v>
      </c>
      <c r="B6" s="114">
        <v>45412</v>
      </c>
      <c r="C6" s="336" t="s">
        <v>443</v>
      </c>
      <c r="D6" s="337"/>
      <c r="E6" s="337"/>
      <c r="F6" s="338"/>
    </row>
    <row r="7" spans="1:6" ht="31.5" customHeight="1">
      <c r="A7" s="217" t="s">
        <v>446</v>
      </c>
      <c r="B7" s="114">
        <v>45414</v>
      </c>
      <c r="C7" s="336" t="s">
        <v>445</v>
      </c>
      <c r="D7" s="337"/>
      <c r="E7" s="337"/>
      <c r="F7" s="338"/>
    </row>
    <row r="8" spans="1:6" ht="31.5" customHeight="1">
      <c r="A8" s="217" t="s">
        <v>464</v>
      </c>
      <c r="B8" s="114">
        <v>45427</v>
      </c>
      <c r="C8" s="336" t="s">
        <v>465</v>
      </c>
      <c r="D8" s="337"/>
      <c r="E8" s="337"/>
      <c r="F8" s="338"/>
    </row>
  </sheetData>
  <mergeCells count="8">
    <mergeCell ref="C5:F5"/>
    <mergeCell ref="C6:F6"/>
    <mergeCell ref="C7:F7"/>
    <mergeCell ref="C8:F8"/>
    <mergeCell ref="C1:F1"/>
    <mergeCell ref="C2:F2"/>
    <mergeCell ref="C3:F3"/>
    <mergeCell ref="C4:F4"/>
  </mergeCells>
  <phoneticPr fontId="6" type="noConversion"/>
  <pageMargins left="0.75" right="0.75" top="1" bottom="1" header="0.5" footer="0.5"/>
  <pageSetup orientation="portrait" horizontalDpi="300" verticalDpi="300" r:id="rId1"/>
  <headerFooter differentOddEven="1" differentFirst="1" alignWithMargins="0">
    <oddHeader>&amp;CRevision History&amp;RDocument Number: UW865, Rev:  A00-00&amp;L&amp;"Calibri"&amp;10&amp;K737373Dell Customer Communication - Confidential&amp;1#_x000D_&amp;"Calibri"&amp;11&amp;K000000SPEC, PWR SPLY, xxxW</oddHeader>
    <oddFooter>&amp;CDate: &amp;D&amp;RPage: &amp;P of 1&amp;L&amp;"Calibri"&amp;11&amp;K000000&amp;"arial,Regular"&amp;KBBBBBB</oddFooter>
    <evenHeader>&amp;CRevision History&amp;RDocument Number: UW865, Rev:  A00-00&amp;L&amp;"Calibri"&amp;10&amp;K737373Dell Customer Communication - Confidential&amp;1#_x000D_&amp;"Calibri"&amp;11&amp;K000000SPEC, PWR SPLY, xxxW</evenHeader>
    <evenFooter>&amp;CDate: &amp;D&amp;RPage: &amp;P of 1&amp;L&amp;"Calibri"&amp;11&amp;K000000&amp;"arial,Regular"&amp;KBBBBBB</evenFooter>
    <firstHeader>&amp;CRevision History&amp;RDocument Number: UW865, Rev:  A00-00&amp;L&amp;"Calibri"&amp;10&amp;K737373Dell Customer Communication - Confidential&amp;1#_x000D_&amp;"Calibri"&amp;11&amp;K000000SPEC, PWR SPLY, xxxW</firstHeader>
    <firstFooter>&amp;CDate: &amp;D&amp;RPage: &amp;P of 1&amp;L&amp;"Calibri"&amp;11&amp;K000000&amp;"arial,Regular"&amp;KBBBBBB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9"/>
  <sheetViews>
    <sheetView topLeftCell="A241" zoomScaleNormal="100" zoomScaleSheetLayoutView="65" workbookViewId="0">
      <selection activeCell="D271" sqref="D271"/>
    </sheetView>
  </sheetViews>
  <sheetFormatPr defaultRowHeight="13"/>
  <cols>
    <col min="1" max="1" width="78.1796875" style="19" customWidth="1"/>
    <col min="2" max="2" width="15.54296875" style="19" customWidth="1"/>
    <col min="3" max="3" width="12.453125" style="19" customWidth="1"/>
    <col min="4" max="4" width="21.6328125" style="19" customWidth="1"/>
    <col min="5" max="5" width="24.453125" style="19" customWidth="1"/>
    <col min="6" max="6" width="21.1796875" style="19" customWidth="1"/>
    <col min="7" max="7" width="87.7265625" bestFit="1" customWidth="1"/>
  </cols>
  <sheetData>
    <row r="1" spans="1:9" ht="13.5" thickBot="1">
      <c r="A1" s="367" t="s">
        <v>14</v>
      </c>
      <c r="B1" s="367"/>
      <c r="C1" s="367"/>
      <c r="D1" s="367"/>
      <c r="E1" s="367"/>
      <c r="F1" s="367"/>
    </row>
    <row r="2" spans="1:9" ht="13.5" thickBot="1">
      <c r="A2" s="365" t="s">
        <v>15</v>
      </c>
      <c r="B2" s="365"/>
      <c r="C2" s="365"/>
      <c r="D2" s="365"/>
      <c r="E2" s="365"/>
      <c r="F2" s="365"/>
      <c r="H2" s="68"/>
      <c r="I2" s="68"/>
    </row>
    <row r="3" spans="1:9" ht="15.5" thickBot="1">
      <c r="A3" s="20" t="s">
        <v>16</v>
      </c>
      <c r="B3" s="20" t="s">
        <v>17</v>
      </c>
      <c r="C3" s="20" t="s">
        <v>18</v>
      </c>
      <c r="D3" s="20" t="s">
        <v>19</v>
      </c>
      <c r="E3" s="20" t="s">
        <v>20</v>
      </c>
      <c r="F3" s="195" t="s">
        <v>21</v>
      </c>
      <c r="H3" s="68"/>
      <c r="I3" s="68"/>
    </row>
    <row r="4" spans="1:9" ht="13.5">
      <c r="A4" s="23" t="s">
        <v>22</v>
      </c>
      <c r="B4" s="24"/>
      <c r="C4" s="24">
        <v>330</v>
      </c>
      <c r="D4" s="24"/>
      <c r="E4" s="24" t="s">
        <v>23</v>
      </c>
      <c r="F4" s="25" t="s">
        <v>24</v>
      </c>
    </row>
    <row r="5" spans="1:9" ht="13.5">
      <c r="A5" s="179" t="s">
        <v>347</v>
      </c>
      <c r="B5" s="24"/>
      <c r="C5" s="24"/>
      <c r="D5" s="178">
        <f>C4*1.15</f>
        <v>379.49999999999994</v>
      </c>
      <c r="E5" s="24" t="s">
        <v>23</v>
      </c>
      <c r="F5" s="22"/>
    </row>
    <row r="6" spans="1:9" ht="13.5">
      <c r="A6" s="23" t="s">
        <v>25</v>
      </c>
      <c r="B6" s="24"/>
      <c r="C6" s="24"/>
      <c r="D6" s="24">
        <v>4</v>
      </c>
      <c r="E6" s="24" t="s">
        <v>26</v>
      </c>
      <c r="F6" s="22"/>
    </row>
    <row r="7" spans="1:9" ht="13.5">
      <c r="A7" s="23" t="s">
        <v>27</v>
      </c>
      <c r="B7" s="24"/>
      <c r="C7" s="24"/>
      <c r="D7" s="24">
        <v>10</v>
      </c>
      <c r="E7" s="24" t="s">
        <v>28</v>
      </c>
      <c r="F7" s="22"/>
    </row>
    <row r="8" spans="1:9" s="155" customFormat="1" ht="13.5">
      <c r="A8" s="152" t="s">
        <v>29</v>
      </c>
      <c r="B8" s="153"/>
      <c r="C8" s="153"/>
      <c r="D8" s="186">
        <v>448</v>
      </c>
      <c r="E8" s="153" t="s">
        <v>23</v>
      </c>
      <c r="F8" s="154"/>
    </row>
    <row r="9" spans="1:9" ht="13.5">
      <c r="A9" s="23" t="s">
        <v>30</v>
      </c>
      <c r="B9" s="24">
        <v>1</v>
      </c>
      <c r="C9" s="24"/>
      <c r="D9" s="24"/>
      <c r="E9" s="24" t="s">
        <v>31</v>
      </c>
      <c r="F9" s="22"/>
    </row>
    <row r="10" spans="1:9" ht="13.5">
      <c r="A10" s="179" t="s">
        <v>348</v>
      </c>
      <c r="B10" s="24"/>
      <c r="C10" s="24">
        <v>235</v>
      </c>
      <c r="D10" s="178">
        <f>235*1.15</f>
        <v>270.25</v>
      </c>
      <c r="E10" s="24" t="s">
        <v>23</v>
      </c>
      <c r="F10" s="22"/>
    </row>
    <row r="11" spans="1:9" ht="13.5">
      <c r="A11" s="23" t="s">
        <v>25</v>
      </c>
      <c r="B11" s="24"/>
      <c r="C11" s="24"/>
      <c r="D11" s="24">
        <v>4</v>
      </c>
      <c r="E11" s="24" t="s">
        <v>26</v>
      </c>
      <c r="F11" s="22"/>
    </row>
    <row r="12" spans="1:9" ht="13.5">
      <c r="A12" s="23" t="s">
        <v>27</v>
      </c>
      <c r="B12" s="24"/>
      <c r="C12" s="24"/>
      <c r="D12" s="24">
        <v>10</v>
      </c>
      <c r="E12" s="24" t="s">
        <v>28</v>
      </c>
      <c r="F12" s="22"/>
    </row>
    <row r="13" spans="1:9" s="155" customFormat="1" ht="13.5">
      <c r="A13" s="152" t="s">
        <v>29</v>
      </c>
      <c r="B13" s="153"/>
      <c r="C13" s="153"/>
      <c r="D13" s="186">
        <f>235*1.28</f>
        <v>300.8</v>
      </c>
      <c r="E13" s="153" t="s">
        <v>23</v>
      </c>
      <c r="F13" s="154"/>
    </row>
    <row r="14" spans="1:9" ht="13.5">
      <c r="A14" s="23" t="s">
        <v>30</v>
      </c>
      <c r="B14" s="24">
        <v>1</v>
      </c>
      <c r="C14" s="24"/>
      <c r="D14" s="24"/>
      <c r="E14" s="24" t="s">
        <v>31</v>
      </c>
      <c r="F14" s="22"/>
    </row>
    <row r="15" spans="1:9" ht="13.5">
      <c r="A15" s="179" t="s">
        <v>349</v>
      </c>
      <c r="B15" s="24"/>
      <c r="C15" s="24">
        <v>220</v>
      </c>
      <c r="D15" s="178">
        <f>220*1.15</f>
        <v>252.99999999999997</v>
      </c>
      <c r="E15" s="24" t="s">
        <v>23</v>
      </c>
      <c r="F15" s="22"/>
    </row>
    <row r="16" spans="1:9" ht="13.5">
      <c r="A16" s="23" t="s">
        <v>25</v>
      </c>
      <c r="B16" s="24"/>
      <c r="C16" s="24"/>
      <c r="D16" s="24">
        <v>4</v>
      </c>
      <c r="E16" s="24" t="s">
        <v>26</v>
      </c>
      <c r="F16" s="22"/>
    </row>
    <row r="17" spans="1:9" ht="13.5">
      <c r="A17" s="23" t="s">
        <v>27</v>
      </c>
      <c r="B17" s="24"/>
      <c r="C17" s="24"/>
      <c r="D17" s="24">
        <v>10</v>
      </c>
      <c r="E17" s="24" t="s">
        <v>28</v>
      </c>
      <c r="F17" s="22"/>
    </row>
    <row r="18" spans="1:9" s="155" customFormat="1" ht="13.5">
      <c r="A18" s="152" t="s">
        <v>29</v>
      </c>
      <c r="B18" s="153"/>
      <c r="C18" s="153"/>
      <c r="D18" s="186">
        <f>220*1.28</f>
        <v>281.60000000000002</v>
      </c>
      <c r="E18" s="153" t="s">
        <v>23</v>
      </c>
      <c r="F18" s="154"/>
    </row>
    <row r="19" spans="1:9" ht="13.5">
      <c r="A19" s="23" t="s">
        <v>30</v>
      </c>
      <c r="B19" s="24">
        <v>1</v>
      </c>
      <c r="C19" s="24"/>
      <c r="D19" s="24"/>
      <c r="E19" s="24" t="s">
        <v>31</v>
      </c>
      <c r="F19" s="22"/>
    </row>
    <row r="20" spans="1:9" ht="13.5">
      <c r="A20" s="179" t="s">
        <v>369</v>
      </c>
      <c r="B20" s="24"/>
      <c r="C20" s="24">
        <v>185</v>
      </c>
      <c r="D20" s="176">
        <f>185*1.15</f>
        <v>212.74999999999997</v>
      </c>
      <c r="E20" s="24" t="s">
        <v>23</v>
      </c>
      <c r="F20" s="22"/>
    </row>
    <row r="21" spans="1:9" ht="13.5">
      <c r="A21" s="23" t="s">
        <v>25</v>
      </c>
      <c r="B21" s="24"/>
      <c r="C21" s="24"/>
      <c r="D21" s="24">
        <v>4</v>
      </c>
      <c r="E21" s="24" t="s">
        <v>26</v>
      </c>
      <c r="F21" s="22"/>
    </row>
    <row r="22" spans="1:9" ht="13.5">
      <c r="A22" s="23" t="s">
        <v>27</v>
      </c>
      <c r="B22" s="24"/>
      <c r="C22" s="24"/>
      <c r="D22" s="24">
        <v>10</v>
      </c>
      <c r="E22" s="24" t="s">
        <v>28</v>
      </c>
      <c r="F22" s="22"/>
    </row>
    <row r="23" spans="1:9" s="155" customFormat="1" ht="13.5">
      <c r="A23" s="152" t="s">
        <v>29</v>
      </c>
      <c r="B23" s="153"/>
      <c r="C23" s="153"/>
      <c r="D23" s="186">
        <f>185*1.28</f>
        <v>236.8</v>
      </c>
      <c r="E23" s="153" t="s">
        <v>23</v>
      </c>
      <c r="F23" s="154"/>
      <c r="G23" s="155" t="s">
        <v>32</v>
      </c>
    </row>
    <row r="24" spans="1:9" ht="13.5">
      <c r="A24" s="23" t="s">
        <v>30</v>
      </c>
      <c r="B24" s="24">
        <v>1</v>
      </c>
      <c r="C24" s="24"/>
      <c r="D24" s="24"/>
      <c r="E24" s="24" t="s">
        <v>31</v>
      </c>
      <c r="F24" s="22"/>
    </row>
    <row r="25" spans="1:9" ht="13.5">
      <c r="A25" s="23" t="s">
        <v>33</v>
      </c>
      <c r="B25" s="24"/>
      <c r="C25" s="24"/>
      <c r="D25" s="24"/>
      <c r="E25" s="24" t="s">
        <v>34</v>
      </c>
      <c r="F25" s="22" t="s">
        <v>24</v>
      </c>
    </row>
    <row r="26" spans="1:9" ht="13.5">
      <c r="A26" s="23" t="s">
        <v>35</v>
      </c>
      <c r="B26" s="24"/>
      <c r="C26" s="24"/>
      <c r="D26" s="24"/>
      <c r="E26" s="24" t="s">
        <v>34</v>
      </c>
      <c r="F26" s="25" t="s">
        <v>24</v>
      </c>
    </row>
    <row r="27" spans="1:9" ht="13.5">
      <c r="A27" s="23" t="s">
        <v>36</v>
      </c>
      <c r="B27" s="24"/>
      <c r="C27" s="24"/>
      <c r="D27" s="24"/>
      <c r="E27" s="24" t="s">
        <v>34</v>
      </c>
      <c r="F27" s="25" t="s">
        <v>24</v>
      </c>
    </row>
    <row r="28" spans="1:9">
      <c r="B28" s="26"/>
      <c r="C28" s="26"/>
      <c r="D28" s="26"/>
      <c r="E28" s="26"/>
    </row>
    <row r="29" spans="1:9" ht="3" customHeight="1">
      <c r="A29" s="23"/>
      <c r="B29" s="24"/>
      <c r="C29" s="24"/>
      <c r="D29" s="24"/>
      <c r="E29" s="24"/>
      <c r="F29" s="25"/>
      <c r="I29" s="12" t="s">
        <v>37</v>
      </c>
    </row>
    <row r="30" spans="1:9" ht="13.5">
      <c r="A30" s="23" t="s">
        <v>38</v>
      </c>
      <c r="B30" s="28"/>
      <c r="C30" s="28"/>
      <c r="D30" s="28"/>
      <c r="E30" s="24"/>
      <c r="F30" s="25"/>
    </row>
    <row r="31" spans="1:9">
      <c r="A31" s="27" t="s">
        <v>370</v>
      </c>
      <c r="B31" s="248">
        <f>19.5-(19.5*0.05)</f>
        <v>18.524999999999999</v>
      </c>
      <c r="C31" s="28">
        <v>19.5</v>
      </c>
      <c r="D31" s="248">
        <f>19.5+(19.5*0.05)</f>
        <v>20.475000000000001</v>
      </c>
      <c r="E31" s="29" t="s">
        <v>39</v>
      </c>
      <c r="F31" s="25" t="s">
        <v>40</v>
      </c>
    </row>
    <row r="32" spans="1:9">
      <c r="A32" s="27" t="s">
        <v>41</v>
      </c>
      <c r="B32" s="28">
        <f>C32-(C32*0.03)</f>
        <v>19.691000000000003</v>
      </c>
      <c r="C32" s="28">
        <v>20.3</v>
      </c>
      <c r="D32" s="28">
        <f>C32+(C32*0.03)</f>
        <v>20.908999999999999</v>
      </c>
      <c r="E32" s="29" t="s">
        <v>39</v>
      </c>
      <c r="F32" s="25" t="s">
        <v>40</v>
      </c>
    </row>
    <row r="33" spans="1:7">
      <c r="A33" s="27" t="s">
        <v>42</v>
      </c>
      <c r="B33" s="28">
        <f>C33-(C33*0.03)</f>
        <v>27.645</v>
      </c>
      <c r="C33" s="28">
        <v>28.5</v>
      </c>
      <c r="D33" s="28">
        <f>C33+(C33*0.03)</f>
        <v>29.355</v>
      </c>
      <c r="E33" s="29" t="s">
        <v>39</v>
      </c>
      <c r="F33" s="25" t="s">
        <v>40</v>
      </c>
    </row>
    <row r="34" spans="1:7">
      <c r="A34" s="27" t="s">
        <v>308</v>
      </c>
      <c r="B34" s="28">
        <f>C34-(C34*0.04)</f>
        <v>35.04</v>
      </c>
      <c r="C34" s="28">
        <v>36.5</v>
      </c>
      <c r="D34" s="28">
        <f>C34+(C34*0.04)</f>
        <v>37.96</v>
      </c>
      <c r="E34" s="29" t="s">
        <v>39</v>
      </c>
      <c r="F34" s="25" t="s">
        <v>40</v>
      </c>
    </row>
    <row r="35" spans="1:7">
      <c r="A35" s="27" t="s">
        <v>309</v>
      </c>
      <c r="B35" s="28">
        <f>C35-(C35*0.04)</f>
        <v>46.752000000000002</v>
      </c>
      <c r="C35" s="28">
        <v>48.7</v>
      </c>
      <c r="D35" s="28">
        <f>C35+(C35*0.04)</f>
        <v>50.648000000000003</v>
      </c>
      <c r="E35" s="29" t="s">
        <v>39</v>
      </c>
      <c r="F35" s="25" t="s">
        <v>40</v>
      </c>
    </row>
    <row r="36" spans="1:7" ht="3" customHeight="1">
      <c r="A36" s="30"/>
      <c r="B36" s="24"/>
      <c r="C36" s="24"/>
      <c r="D36" s="24"/>
      <c r="E36" s="24"/>
      <c r="F36" s="30"/>
    </row>
    <row r="37" spans="1:7" ht="13.5">
      <c r="A37" s="31" t="s">
        <v>43</v>
      </c>
      <c r="B37" s="29"/>
      <c r="C37" s="29"/>
      <c r="D37" s="29"/>
      <c r="E37" s="32"/>
      <c r="F37" s="30"/>
    </row>
    <row r="38" spans="1:7">
      <c r="A38" s="27" t="s">
        <v>370</v>
      </c>
      <c r="B38" s="28">
        <v>0</v>
      </c>
      <c r="C38" s="29"/>
      <c r="D38" s="28">
        <v>9.5</v>
      </c>
      <c r="E38" s="29" t="s">
        <v>44</v>
      </c>
      <c r="F38" s="25" t="s">
        <v>40</v>
      </c>
      <c r="G38" s="239"/>
    </row>
    <row r="39" spans="1:7">
      <c r="A39" s="137" t="s">
        <v>438</v>
      </c>
      <c r="B39" s="28">
        <v>0</v>
      </c>
      <c r="C39" s="29"/>
      <c r="D39" s="28">
        <v>9.3000000000000007</v>
      </c>
      <c r="E39" s="29"/>
      <c r="F39" s="25"/>
      <c r="G39" s="239"/>
    </row>
    <row r="40" spans="1:7">
      <c r="A40" s="27" t="s">
        <v>42</v>
      </c>
      <c r="B40" s="28">
        <v>0</v>
      </c>
      <c r="C40" s="29"/>
      <c r="D40" s="28">
        <v>7.8</v>
      </c>
      <c r="E40" s="29" t="s">
        <v>44</v>
      </c>
      <c r="F40" s="25" t="s">
        <v>40</v>
      </c>
      <c r="G40" s="239"/>
    </row>
    <row r="41" spans="1:7">
      <c r="A41" s="27" t="s">
        <v>308</v>
      </c>
      <c r="B41" s="28">
        <v>0</v>
      </c>
      <c r="C41" s="29"/>
      <c r="D41" s="219">
        <f>C10/C34</f>
        <v>6.4383561643835616</v>
      </c>
      <c r="E41" s="29" t="s">
        <v>44</v>
      </c>
      <c r="F41" s="25" t="s">
        <v>40</v>
      </c>
      <c r="G41" s="239"/>
    </row>
    <row r="42" spans="1:7">
      <c r="A42" s="27" t="s">
        <v>309</v>
      </c>
      <c r="B42" s="28">
        <v>0</v>
      </c>
      <c r="C42" s="29"/>
      <c r="D42" s="28">
        <v>6.78</v>
      </c>
      <c r="E42" s="29" t="s">
        <v>44</v>
      </c>
      <c r="F42" s="25" t="s">
        <v>40</v>
      </c>
    </row>
    <row r="43" spans="1:7" ht="13.5" thickBot="1">
      <c r="B43" s="26"/>
      <c r="C43" s="26"/>
      <c r="D43" s="26"/>
      <c r="E43" s="26"/>
    </row>
    <row r="44" spans="1:7" s="18" customFormat="1" ht="15" customHeight="1" thickBot="1">
      <c r="A44" s="356" t="s">
        <v>45</v>
      </c>
      <c r="B44" s="357"/>
      <c r="C44" s="357"/>
      <c r="D44" s="357"/>
      <c r="E44" s="357"/>
      <c r="F44" s="358"/>
    </row>
    <row r="45" spans="1:7" ht="13.5" thickBot="1">
      <c r="A45" s="353" t="s">
        <v>46</v>
      </c>
      <c r="B45" s="354"/>
      <c r="C45" s="354"/>
      <c r="D45" s="354"/>
      <c r="E45" s="354"/>
      <c r="F45" s="355"/>
    </row>
    <row r="46" spans="1:7" ht="15.5" thickBot="1">
      <c r="A46" s="20" t="s">
        <v>16</v>
      </c>
      <c r="B46" s="20" t="s">
        <v>17</v>
      </c>
      <c r="C46" s="20" t="s">
        <v>18</v>
      </c>
      <c r="D46" s="20" t="s">
        <v>19</v>
      </c>
      <c r="E46" s="20" t="s">
        <v>20</v>
      </c>
      <c r="F46" s="195" t="s">
        <v>21</v>
      </c>
    </row>
    <row r="47" spans="1:7" ht="13.5">
      <c r="A47" s="116" t="s">
        <v>47</v>
      </c>
      <c r="B47" s="108">
        <v>90</v>
      </c>
      <c r="C47" s="108" t="s">
        <v>48</v>
      </c>
      <c r="D47" s="108">
        <v>264</v>
      </c>
      <c r="E47" s="108" t="s">
        <v>49</v>
      </c>
      <c r="F47" s="117" t="s">
        <v>40</v>
      </c>
    </row>
    <row r="48" spans="1:7" ht="13.5">
      <c r="A48" s="118" t="s">
        <v>50</v>
      </c>
      <c r="B48" s="29">
        <v>47</v>
      </c>
      <c r="C48" s="29" t="s">
        <v>51</v>
      </c>
      <c r="D48" s="29">
        <v>63</v>
      </c>
      <c r="E48" s="29" t="s">
        <v>52</v>
      </c>
      <c r="F48" s="119" t="s">
        <v>40</v>
      </c>
    </row>
    <row r="49" spans="1:7" ht="13.5">
      <c r="A49" s="118" t="s">
        <v>53</v>
      </c>
      <c r="B49" s="10"/>
      <c r="C49" s="29"/>
      <c r="D49" s="33"/>
      <c r="E49" s="29" t="s">
        <v>54</v>
      </c>
      <c r="F49" s="119" t="s">
        <v>40</v>
      </c>
    </row>
    <row r="50" spans="1:7" ht="13.5">
      <c r="A50" s="118" t="s">
        <v>55</v>
      </c>
      <c r="B50" s="29"/>
      <c r="C50" s="29"/>
      <c r="D50" s="33"/>
      <c r="E50" s="29" t="s">
        <v>54</v>
      </c>
      <c r="F50" s="119" t="s">
        <v>40</v>
      </c>
      <c r="G50" s="109" t="s">
        <v>56</v>
      </c>
    </row>
    <row r="51" spans="1:7" ht="13.5">
      <c r="A51" s="23" t="s">
        <v>57</v>
      </c>
      <c r="B51" s="29"/>
      <c r="C51" s="29" t="s">
        <v>58</v>
      </c>
      <c r="D51" s="28"/>
      <c r="E51" s="29" t="s">
        <v>54</v>
      </c>
      <c r="F51" s="25" t="s">
        <v>40</v>
      </c>
      <c r="G51" t="s">
        <v>59</v>
      </c>
    </row>
    <row r="52" spans="1:7" ht="13.5">
      <c r="A52" s="118" t="s">
        <v>60</v>
      </c>
      <c r="B52" s="29">
        <v>65</v>
      </c>
      <c r="C52" s="29">
        <v>85</v>
      </c>
      <c r="D52" s="29"/>
      <c r="E52" s="29" t="s">
        <v>49</v>
      </c>
      <c r="F52" s="119" t="s">
        <v>40</v>
      </c>
    </row>
    <row r="53" spans="1:7" ht="13.5">
      <c r="A53" s="118" t="s">
        <v>61</v>
      </c>
      <c r="B53" s="29"/>
      <c r="C53" s="29">
        <v>400</v>
      </c>
      <c r="D53" s="29"/>
      <c r="E53" s="29" t="s">
        <v>62</v>
      </c>
      <c r="F53" s="119" t="s">
        <v>63</v>
      </c>
    </row>
    <row r="54" spans="1:7" ht="13.5">
      <c r="A54" s="118" t="s">
        <v>64</v>
      </c>
      <c r="B54" s="29"/>
      <c r="C54" s="29"/>
      <c r="D54" s="29">
        <v>50</v>
      </c>
      <c r="E54" s="29" t="s">
        <v>65</v>
      </c>
      <c r="F54" s="119" t="s">
        <v>63</v>
      </c>
    </row>
    <row r="55" spans="1:7" ht="13.5" thickBot="1">
      <c r="A55" s="120"/>
      <c r="B55" s="121"/>
      <c r="C55" s="121"/>
      <c r="D55" s="121"/>
      <c r="E55" s="121"/>
      <c r="F55" s="122"/>
    </row>
    <row r="56" spans="1:7" ht="13.5" thickBot="1">
      <c r="A56" s="381" t="s">
        <v>66</v>
      </c>
      <c r="B56" s="381"/>
      <c r="C56" s="381"/>
      <c r="D56" s="381"/>
      <c r="E56" s="381"/>
      <c r="F56" s="381"/>
    </row>
    <row r="57" spans="1:7" ht="15.5" thickBot="1">
      <c r="A57" s="20" t="s">
        <v>16</v>
      </c>
      <c r="B57" s="20" t="s">
        <v>17</v>
      </c>
      <c r="C57" s="20" t="s">
        <v>18</v>
      </c>
      <c r="D57" s="20" t="s">
        <v>19</v>
      </c>
      <c r="E57" s="20" t="s">
        <v>20</v>
      </c>
      <c r="F57" s="195" t="s">
        <v>21</v>
      </c>
    </row>
    <row r="58" spans="1:7" ht="13.5">
      <c r="A58" s="36" t="s">
        <v>67</v>
      </c>
      <c r="B58" s="37"/>
      <c r="C58" s="35" t="s">
        <v>68</v>
      </c>
      <c r="D58" s="35"/>
      <c r="E58" s="35" t="s">
        <v>69</v>
      </c>
      <c r="F58" s="22" t="s">
        <v>24</v>
      </c>
    </row>
    <row r="59" spans="1:7" ht="13.5" thickBot="1"/>
    <row r="60" spans="1:7" ht="13.5" thickBot="1">
      <c r="A60" s="365" t="s">
        <v>70</v>
      </c>
      <c r="B60" s="365"/>
      <c r="C60" s="365"/>
      <c r="D60" s="365"/>
      <c r="E60" s="365"/>
      <c r="F60" s="365"/>
    </row>
    <row r="61" spans="1:7" ht="15.5" thickBot="1">
      <c r="A61" s="20" t="s">
        <v>16</v>
      </c>
      <c r="B61" s="20" t="s">
        <v>17</v>
      </c>
      <c r="C61" s="20" t="s">
        <v>18</v>
      </c>
      <c r="D61" s="20" t="s">
        <v>19</v>
      </c>
      <c r="E61" s="20" t="s">
        <v>20</v>
      </c>
      <c r="F61" s="195" t="s">
        <v>21</v>
      </c>
    </row>
    <row r="62" spans="1:7" ht="52">
      <c r="A62" s="87" t="s">
        <v>71</v>
      </c>
      <c r="B62" s="88"/>
      <c r="C62" s="88"/>
      <c r="D62" s="252" t="s">
        <v>397</v>
      </c>
      <c r="E62" s="38" t="s">
        <v>72</v>
      </c>
      <c r="F62" s="25" t="s">
        <v>24</v>
      </c>
      <c r="G62" s="111" t="s">
        <v>73</v>
      </c>
    </row>
    <row r="63" spans="1:7" ht="13.5">
      <c r="A63" s="87" t="s">
        <v>74</v>
      </c>
      <c r="B63" s="88"/>
      <c r="C63" s="88"/>
      <c r="D63" s="89" t="s">
        <v>24</v>
      </c>
      <c r="E63" s="38" t="s">
        <v>72</v>
      </c>
      <c r="F63" s="25" t="s">
        <v>24</v>
      </c>
    </row>
    <row r="64" spans="1:7" ht="13.5" thickBot="1"/>
    <row r="65" spans="1:7" ht="13.5" customHeight="1" thickBot="1">
      <c r="A65" s="363" t="s">
        <v>75</v>
      </c>
      <c r="B65" s="354"/>
      <c r="C65" s="354"/>
      <c r="D65" s="354"/>
      <c r="E65" s="354"/>
      <c r="F65" s="355"/>
    </row>
    <row r="66" spans="1:7" ht="19.5" customHeight="1" thickBot="1">
      <c r="A66" s="20" t="s">
        <v>16</v>
      </c>
      <c r="B66" s="20" t="s">
        <v>17</v>
      </c>
      <c r="C66" s="20" t="s">
        <v>18</v>
      </c>
      <c r="D66" s="20" t="s">
        <v>19</v>
      </c>
      <c r="E66" s="20" t="s">
        <v>20</v>
      </c>
      <c r="F66" s="195" t="s">
        <v>21</v>
      </c>
    </row>
    <row r="67" spans="1:7" ht="13.5">
      <c r="A67" s="34" t="s">
        <v>76</v>
      </c>
      <c r="B67" s="127">
        <v>88</v>
      </c>
      <c r="C67" s="108"/>
      <c r="D67" s="35"/>
      <c r="E67" s="35" t="s">
        <v>28</v>
      </c>
      <c r="F67" s="25" t="s">
        <v>40</v>
      </c>
      <c r="G67" t="s">
        <v>77</v>
      </c>
    </row>
    <row r="68" spans="1:7" ht="13.5">
      <c r="A68" s="34" t="s">
        <v>335</v>
      </c>
      <c r="B68" s="107" t="s">
        <v>58</v>
      </c>
      <c r="C68" s="29"/>
      <c r="D68" s="35"/>
      <c r="E68" s="35" t="s">
        <v>28</v>
      </c>
      <c r="F68" s="25" t="s">
        <v>40</v>
      </c>
    </row>
    <row r="69" spans="1:7" ht="13.5">
      <c r="A69" s="34" t="s">
        <v>334</v>
      </c>
      <c r="B69" s="107" t="s">
        <v>58</v>
      </c>
      <c r="C69" s="29"/>
      <c r="D69" s="35"/>
      <c r="E69" s="35" t="s">
        <v>28</v>
      </c>
      <c r="F69" s="25" t="s">
        <v>40</v>
      </c>
    </row>
    <row r="70" spans="1:7" s="155" customFormat="1" ht="13.5">
      <c r="A70" s="156" t="s">
        <v>333</v>
      </c>
      <c r="B70" s="188">
        <v>33</v>
      </c>
      <c r="C70" s="147"/>
      <c r="D70" s="157"/>
      <c r="E70" s="157" t="s">
        <v>28</v>
      </c>
      <c r="F70" s="148" t="s">
        <v>40</v>
      </c>
      <c r="G70" s="158"/>
    </row>
    <row r="71" spans="1:7" ht="13.5">
      <c r="A71" s="34" t="s">
        <v>332</v>
      </c>
      <c r="B71" s="107" t="s">
        <v>58</v>
      </c>
      <c r="C71" s="29"/>
      <c r="D71" s="35"/>
      <c r="E71" s="35" t="s">
        <v>28</v>
      </c>
      <c r="F71" s="25" t="s">
        <v>40</v>
      </c>
    </row>
    <row r="72" spans="1:7" ht="13.5">
      <c r="A72" s="34" t="s">
        <v>331</v>
      </c>
      <c r="B72" s="107" t="s">
        <v>58</v>
      </c>
      <c r="C72" s="29"/>
      <c r="D72" s="35"/>
      <c r="E72" s="35" t="s">
        <v>28</v>
      </c>
      <c r="F72" s="25" t="s">
        <v>40</v>
      </c>
    </row>
    <row r="73" spans="1:7" ht="13.5">
      <c r="A73" s="34" t="s">
        <v>330</v>
      </c>
      <c r="B73" s="188">
        <v>48</v>
      </c>
      <c r="C73" s="29"/>
      <c r="D73" s="35"/>
      <c r="E73" s="35" t="s">
        <v>28</v>
      </c>
      <c r="F73" s="25" t="s">
        <v>40</v>
      </c>
    </row>
    <row r="74" spans="1:7" ht="13.5">
      <c r="A74" s="34" t="s">
        <v>329</v>
      </c>
      <c r="B74" s="188">
        <v>64</v>
      </c>
      <c r="C74" s="29"/>
      <c r="D74" s="35"/>
      <c r="E74" s="35" t="s">
        <v>28</v>
      </c>
      <c r="F74" s="25" t="s">
        <v>40</v>
      </c>
    </row>
    <row r="75" spans="1:7" ht="13.5">
      <c r="A75" s="34" t="s">
        <v>328</v>
      </c>
      <c r="B75" s="188">
        <v>74</v>
      </c>
      <c r="C75" s="29"/>
      <c r="D75" s="35"/>
      <c r="E75" s="35" t="s">
        <v>28</v>
      </c>
      <c r="F75" s="25" t="s">
        <v>40</v>
      </c>
    </row>
    <row r="76" spans="1:7" ht="13.5">
      <c r="A76" s="34" t="s">
        <v>327</v>
      </c>
      <c r="B76" s="177">
        <v>83</v>
      </c>
      <c r="C76" s="29"/>
      <c r="D76" s="35"/>
      <c r="E76" s="35" t="s">
        <v>28</v>
      </c>
      <c r="F76" s="25" t="s">
        <v>40</v>
      </c>
    </row>
    <row r="77" spans="1:7" ht="13.5">
      <c r="A77" s="34" t="s">
        <v>326</v>
      </c>
      <c r="B77" s="177">
        <v>83</v>
      </c>
      <c r="C77" s="29"/>
      <c r="D77" s="35"/>
      <c r="E77" s="35" t="s">
        <v>28</v>
      </c>
      <c r="F77" s="25" t="s">
        <v>40</v>
      </c>
    </row>
    <row r="78" spans="1:7" ht="13.5">
      <c r="A78" s="34" t="s">
        <v>325</v>
      </c>
      <c r="B78" s="177">
        <v>83</v>
      </c>
      <c r="C78" s="29"/>
      <c r="D78" s="35"/>
      <c r="E78" s="35" t="s">
        <v>28</v>
      </c>
      <c r="F78" s="25" t="s">
        <v>40</v>
      </c>
    </row>
    <row r="79" spans="1:7" ht="13.5">
      <c r="A79" s="34" t="s">
        <v>324</v>
      </c>
      <c r="B79" s="177">
        <v>83</v>
      </c>
      <c r="C79" s="29"/>
      <c r="D79" s="35"/>
      <c r="E79" s="35" t="s">
        <v>28</v>
      </c>
      <c r="F79" s="25" t="s">
        <v>40</v>
      </c>
    </row>
    <row r="80" spans="1:7" ht="13.5">
      <c r="A80" s="34" t="s">
        <v>323</v>
      </c>
      <c r="B80" s="107" t="s">
        <v>58</v>
      </c>
      <c r="C80" s="29"/>
      <c r="D80" s="35"/>
      <c r="E80" s="35" t="s">
        <v>28</v>
      </c>
      <c r="F80" s="25" t="s">
        <v>40</v>
      </c>
    </row>
    <row r="81" spans="1:7" ht="13.5">
      <c r="A81" s="34" t="s">
        <v>322</v>
      </c>
      <c r="B81" s="107" t="s">
        <v>58</v>
      </c>
      <c r="C81" s="29"/>
      <c r="D81" s="35"/>
      <c r="E81" s="35" t="s">
        <v>28</v>
      </c>
      <c r="F81" s="25" t="s">
        <v>40</v>
      </c>
    </row>
    <row r="82" spans="1:7" s="155" customFormat="1" ht="13.5">
      <c r="A82" s="156" t="s">
        <v>321</v>
      </c>
      <c r="B82" s="188">
        <v>33</v>
      </c>
      <c r="C82" s="147"/>
      <c r="D82" s="157"/>
      <c r="E82" s="157" t="s">
        <v>28</v>
      </c>
      <c r="F82" s="148" t="s">
        <v>40</v>
      </c>
      <c r="G82" s="158"/>
    </row>
    <row r="83" spans="1:7" ht="13.5">
      <c r="A83" s="34" t="s">
        <v>320</v>
      </c>
      <c r="B83" s="107" t="s">
        <v>58</v>
      </c>
      <c r="C83" s="29"/>
      <c r="D83" s="35"/>
      <c r="E83" s="35" t="s">
        <v>28</v>
      </c>
      <c r="F83" s="25" t="s">
        <v>40</v>
      </c>
    </row>
    <row r="84" spans="1:7" ht="13.5">
      <c r="A84" s="34" t="s">
        <v>319</v>
      </c>
      <c r="B84" s="107" t="s">
        <v>58</v>
      </c>
      <c r="C84" s="29"/>
      <c r="D84" s="35"/>
      <c r="E84" s="35" t="s">
        <v>28</v>
      </c>
      <c r="F84" s="25" t="s">
        <v>40</v>
      </c>
    </row>
    <row r="85" spans="1:7" ht="13.5">
      <c r="A85" s="34" t="s">
        <v>318</v>
      </c>
      <c r="B85" s="188">
        <v>48</v>
      </c>
      <c r="C85" s="29"/>
      <c r="D85" s="35"/>
      <c r="E85" s="35" t="s">
        <v>28</v>
      </c>
      <c r="F85" s="25" t="s">
        <v>40</v>
      </c>
    </row>
    <row r="86" spans="1:7" ht="13.5">
      <c r="A86" s="34" t="s">
        <v>317</v>
      </c>
      <c r="B86" s="188">
        <v>64</v>
      </c>
      <c r="C86" s="29"/>
      <c r="D86" s="35"/>
      <c r="E86" s="35" t="s">
        <v>28</v>
      </c>
      <c r="F86" s="25" t="s">
        <v>40</v>
      </c>
    </row>
    <row r="87" spans="1:7" ht="13.5">
      <c r="A87" s="34" t="s">
        <v>316</v>
      </c>
      <c r="B87" s="188">
        <v>74</v>
      </c>
      <c r="C87" s="29"/>
      <c r="D87" s="35"/>
      <c r="E87" s="35" t="s">
        <v>28</v>
      </c>
      <c r="F87" s="25" t="s">
        <v>40</v>
      </c>
    </row>
    <row r="88" spans="1:7" ht="13.5">
      <c r="A88" s="34" t="s">
        <v>315</v>
      </c>
      <c r="B88" s="177">
        <v>83</v>
      </c>
      <c r="C88" s="29"/>
      <c r="D88" s="35"/>
      <c r="E88" s="35" t="s">
        <v>28</v>
      </c>
      <c r="F88" s="25" t="s">
        <v>40</v>
      </c>
    </row>
    <row r="89" spans="1:7" ht="13.5">
      <c r="A89" s="34" t="s">
        <v>314</v>
      </c>
      <c r="B89" s="177">
        <v>83</v>
      </c>
      <c r="C89" s="29"/>
      <c r="D89" s="35"/>
      <c r="E89" s="35" t="s">
        <v>28</v>
      </c>
      <c r="F89" s="25" t="s">
        <v>40</v>
      </c>
    </row>
    <row r="90" spans="1:7" ht="13.5">
      <c r="A90" s="34" t="s">
        <v>313</v>
      </c>
      <c r="B90" s="177">
        <v>83</v>
      </c>
      <c r="C90" s="29"/>
      <c r="D90" s="35"/>
      <c r="E90" s="35" t="s">
        <v>28</v>
      </c>
      <c r="F90" s="25" t="s">
        <v>40</v>
      </c>
    </row>
    <row r="91" spans="1:7" ht="13.5">
      <c r="A91" s="34" t="s">
        <v>312</v>
      </c>
      <c r="B91" s="177">
        <v>83</v>
      </c>
      <c r="C91" s="29"/>
      <c r="D91" s="35"/>
      <c r="E91" s="35" t="s">
        <v>28</v>
      </c>
      <c r="F91" s="25" t="s">
        <v>40</v>
      </c>
    </row>
    <row r="92" spans="1:7" ht="13.5">
      <c r="A92" s="34" t="s">
        <v>78</v>
      </c>
      <c r="B92" s="107" t="s">
        <v>58</v>
      </c>
      <c r="C92" s="29"/>
      <c r="D92" s="35"/>
      <c r="E92" s="35" t="s">
        <v>28</v>
      </c>
      <c r="F92" s="25" t="s">
        <v>40</v>
      </c>
    </row>
    <row r="93" spans="1:7" ht="13.5">
      <c r="A93" s="34" t="s">
        <v>79</v>
      </c>
      <c r="B93" s="107" t="s">
        <v>58</v>
      </c>
      <c r="C93" s="29"/>
      <c r="D93" s="35"/>
      <c r="E93" s="35" t="s">
        <v>28</v>
      </c>
      <c r="F93" s="25" t="s">
        <v>40</v>
      </c>
    </row>
    <row r="94" spans="1:7" s="155" customFormat="1" ht="13.5">
      <c r="A94" s="156" t="s">
        <v>80</v>
      </c>
      <c r="B94" s="188">
        <v>33</v>
      </c>
      <c r="C94" s="147"/>
      <c r="D94" s="157"/>
      <c r="E94" s="157" t="s">
        <v>28</v>
      </c>
      <c r="F94" s="148" t="s">
        <v>40</v>
      </c>
      <c r="G94" s="158"/>
    </row>
    <row r="95" spans="1:7" ht="13.5">
      <c r="A95" s="34" t="s">
        <v>81</v>
      </c>
      <c r="B95" s="107" t="s">
        <v>58</v>
      </c>
      <c r="C95" s="29"/>
      <c r="D95" s="35"/>
      <c r="E95" s="35" t="s">
        <v>28</v>
      </c>
      <c r="F95" s="25" t="s">
        <v>40</v>
      </c>
    </row>
    <row r="96" spans="1:7" ht="13.5">
      <c r="A96" s="34" t="s">
        <v>82</v>
      </c>
      <c r="B96" s="107" t="s">
        <v>58</v>
      </c>
      <c r="C96" s="29"/>
      <c r="D96" s="35"/>
      <c r="E96" s="35" t="s">
        <v>28</v>
      </c>
      <c r="F96" s="25" t="s">
        <v>40</v>
      </c>
    </row>
    <row r="97" spans="1:7" ht="13.5">
      <c r="A97" s="34" t="s">
        <v>83</v>
      </c>
      <c r="B97" s="188">
        <v>48</v>
      </c>
      <c r="C97" s="29"/>
      <c r="D97" s="35"/>
      <c r="E97" s="35" t="s">
        <v>28</v>
      </c>
      <c r="F97" s="25" t="s">
        <v>40</v>
      </c>
    </row>
    <row r="98" spans="1:7" ht="13.5">
      <c r="A98" s="34" t="s">
        <v>84</v>
      </c>
      <c r="B98" s="188">
        <v>64</v>
      </c>
      <c r="C98" s="29"/>
      <c r="D98" s="35"/>
      <c r="E98" s="35" t="s">
        <v>28</v>
      </c>
      <c r="F98" s="25" t="s">
        <v>40</v>
      </c>
    </row>
    <row r="99" spans="1:7" ht="13.5">
      <c r="A99" s="34" t="s">
        <v>85</v>
      </c>
      <c r="B99" s="188">
        <v>74</v>
      </c>
      <c r="C99" s="29"/>
      <c r="D99" s="35"/>
      <c r="E99" s="35" t="s">
        <v>28</v>
      </c>
      <c r="F99" s="25" t="s">
        <v>40</v>
      </c>
    </row>
    <row r="100" spans="1:7" ht="13.5">
      <c r="A100" s="34" t="s">
        <v>86</v>
      </c>
      <c r="B100" s="177">
        <v>83</v>
      </c>
      <c r="C100" s="29"/>
      <c r="D100" s="35"/>
      <c r="E100" s="35" t="s">
        <v>28</v>
      </c>
      <c r="F100" s="25" t="s">
        <v>40</v>
      </c>
    </row>
    <row r="101" spans="1:7" ht="13.5">
      <c r="A101" s="34" t="s">
        <v>87</v>
      </c>
      <c r="B101" s="177">
        <v>83</v>
      </c>
      <c r="C101" s="29"/>
      <c r="D101" s="35"/>
      <c r="E101" s="35" t="s">
        <v>28</v>
      </c>
      <c r="F101" s="25" t="s">
        <v>40</v>
      </c>
    </row>
    <row r="102" spans="1:7" ht="13.5">
      <c r="A102" s="34" t="s">
        <v>88</v>
      </c>
      <c r="B102" s="177">
        <v>83</v>
      </c>
      <c r="C102" s="29"/>
      <c r="D102" s="35"/>
      <c r="E102" s="35" t="s">
        <v>28</v>
      </c>
      <c r="F102" s="25" t="s">
        <v>40</v>
      </c>
    </row>
    <row r="103" spans="1:7" ht="13.5">
      <c r="A103" s="34" t="s">
        <v>89</v>
      </c>
      <c r="B103" s="177">
        <v>83</v>
      </c>
      <c r="C103" s="29"/>
      <c r="D103" s="35"/>
      <c r="E103" s="35" t="s">
        <v>28</v>
      </c>
      <c r="F103" s="25" t="s">
        <v>40</v>
      </c>
    </row>
    <row r="104" spans="1:7" ht="13.5">
      <c r="A104" s="34" t="s">
        <v>373</v>
      </c>
      <c r="B104" s="107" t="s">
        <v>58</v>
      </c>
      <c r="C104" s="29"/>
      <c r="D104" s="35"/>
      <c r="E104" s="35" t="s">
        <v>28</v>
      </c>
      <c r="F104" s="25" t="s">
        <v>40</v>
      </c>
    </row>
    <row r="105" spans="1:7" ht="13.5">
      <c r="A105" s="34" t="s">
        <v>411</v>
      </c>
      <c r="B105" s="107">
        <v>55</v>
      </c>
      <c r="C105" s="29"/>
      <c r="D105" s="35"/>
      <c r="E105" s="35" t="s">
        <v>28</v>
      </c>
      <c r="F105" s="25" t="s">
        <v>40</v>
      </c>
    </row>
    <row r="106" spans="1:7" ht="13.5">
      <c r="A106" s="34" t="s">
        <v>374</v>
      </c>
      <c r="B106" s="107" t="s">
        <v>58</v>
      </c>
      <c r="C106" s="29"/>
      <c r="D106" s="35"/>
      <c r="E106" s="35" t="s">
        <v>28</v>
      </c>
      <c r="F106" s="25" t="s">
        <v>40</v>
      </c>
    </row>
    <row r="107" spans="1:7" s="155" customFormat="1" ht="13.5">
      <c r="A107" s="156" t="s">
        <v>375</v>
      </c>
      <c r="B107" s="168">
        <v>55</v>
      </c>
      <c r="C107" s="147"/>
      <c r="D107" s="157"/>
      <c r="E107" s="157" t="s">
        <v>28</v>
      </c>
      <c r="F107" s="148" t="s">
        <v>40</v>
      </c>
      <c r="G107" s="158"/>
    </row>
    <row r="108" spans="1:7" ht="13.5">
      <c r="A108" s="34" t="s">
        <v>376</v>
      </c>
      <c r="B108" s="107" t="s">
        <v>58</v>
      </c>
      <c r="C108" s="29"/>
      <c r="D108" s="35"/>
      <c r="E108" s="35" t="s">
        <v>28</v>
      </c>
      <c r="F108" s="25" t="s">
        <v>40</v>
      </c>
    </row>
    <row r="109" spans="1:7" ht="13.5">
      <c r="A109" s="34" t="s">
        <v>377</v>
      </c>
      <c r="B109" s="107" t="s">
        <v>58</v>
      </c>
      <c r="C109" s="29"/>
      <c r="D109" s="35"/>
      <c r="E109" s="35" t="s">
        <v>28</v>
      </c>
      <c r="F109" s="25" t="s">
        <v>40</v>
      </c>
    </row>
    <row r="110" spans="1:7" ht="13.5">
      <c r="A110" s="34" t="s">
        <v>378</v>
      </c>
      <c r="B110" s="177">
        <v>62</v>
      </c>
      <c r="C110" s="29"/>
      <c r="D110" s="35"/>
      <c r="E110" s="35" t="s">
        <v>28</v>
      </c>
      <c r="F110" s="25" t="s">
        <v>40</v>
      </c>
    </row>
    <row r="111" spans="1:7" ht="13.5">
      <c r="A111" s="34" t="s">
        <v>379</v>
      </c>
      <c r="B111" s="177">
        <v>66</v>
      </c>
      <c r="C111" s="29"/>
      <c r="D111" s="35"/>
      <c r="E111" s="35" t="s">
        <v>28</v>
      </c>
      <c r="F111" s="25" t="s">
        <v>40</v>
      </c>
    </row>
    <row r="112" spans="1:7" ht="13.5">
      <c r="A112" s="34" t="s">
        <v>380</v>
      </c>
      <c r="B112" s="177">
        <v>75</v>
      </c>
      <c r="C112" s="29"/>
      <c r="D112" s="35"/>
      <c r="E112" s="35" t="s">
        <v>28</v>
      </c>
      <c r="F112" s="25" t="s">
        <v>40</v>
      </c>
    </row>
    <row r="113" spans="1:7" ht="13.5">
      <c r="A113" s="34" t="s">
        <v>381</v>
      </c>
      <c r="B113" s="177">
        <v>83</v>
      </c>
      <c r="C113" s="29"/>
      <c r="D113" s="35"/>
      <c r="E113" s="35" t="s">
        <v>28</v>
      </c>
      <c r="F113" s="25" t="s">
        <v>40</v>
      </c>
    </row>
    <row r="114" spans="1:7" ht="13.5">
      <c r="A114" s="34" t="s">
        <v>382</v>
      </c>
      <c r="B114" s="177">
        <v>83</v>
      </c>
      <c r="C114" s="29"/>
      <c r="D114" s="35"/>
      <c r="E114" s="35" t="s">
        <v>28</v>
      </c>
      <c r="F114" s="25" t="s">
        <v>40</v>
      </c>
    </row>
    <row r="115" spans="1:7" ht="13.5">
      <c r="A115" s="34" t="s">
        <v>383</v>
      </c>
      <c r="B115" s="177">
        <v>83</v>
      </c>
      <c r="C115" s="29"/>
      <c r="D115" s="35"/>
      <c r="E115" s="35" t="s">
        <v>28</v>
      </c>
      <c r="F115" s="25" t="s">
        <v>40</v>
      </c>
    </row>
    <row r="116" spans="1:7" ht="13.5">
      <c r="A116" s="34" t="s">
        <v>384</v>
      </c>
      <c r="B116" s="177">
        <v>83</v>
      </c>
      <c r="C116" s="29"/>
      <c r="D116" s="35"/>
      <c r="E116" s="35" t="s">
        <v>28</v>
      </c>
      <c r="F116" s="25" t="s">
        <v>40</v>
      </c>
    </row>
    <row r="117" spans="1:7" ht="13.5">
      <c r="A117" s="34" t="s">
        <v>372</v>
      </c>
      <c r="B117" s="169">
        <v>89</v>
      </c>
      <c r="C117" s="35"/>
      <c r="D117" s="35"/>
      <c r="E117" s="35" t="s">
        <v>28</v>
      </c>
      <c r="F117" s="25" t="s">
        <v>40</v>
      </c>
      <c r="G117" s="109" t="s">
        <v>91</v>
      </c>
    </row>
    <row r="118" spans="1:7" ht="13.5">
      <c r="A118" s="34" t="s">
        <v>90</v>
      </c>
      <c r="B118" s="169">
        <v>89</v>
      </c>
      <c r="C118" s="35"/>
      <c r="D118" s="35"/>
      <c r="E118" s="35" t="s">
        <v>28</v>
      </c>
      <c r="F118" s="25" t="s">
        <v>40</v>
      </c>
      <c r="G118" s="109" t="s">
        <v>91</v>
      </c>
    </row>
    <row r="119" spans="1:7" ht="13.5">
      <c r="A119" s="34" t="s">
        <v>92</v>
      </c>
      <c r="B119" s="169">
        <v>89</v>
      </c>
      <c r="C119" s="35"/>
      <c r="D119" s="35"/>
      <c r="E119" s="35" t="s">
        <v>28</v>
      </c>
      <c r="F119" s="25" t="s">
        <v>40</v>
      </c>
      <c r="G119" s="109" t="s">
        <v>91</v>
      </c>
    </row>
    <row r="120" spans="1:7" ht="13.5">
      <c r="A120" s="34" t="s">
        <v>310</v>
      </c>
      <c r="B120" s="169">
        <v>89</v>
      </c>
      <c r="C120" s="35"/>
      <c r="D120" s="35"/>
      <c r="E120" s="35" t="s">
        <v>28</v>
      </c>
      <c r="F120" s="25" t="s">
        <v>40</v>
      </c>
      <c r="G120" s="109" t="s">
        <v>91</v>
      </c>
    </row>
    <row r="121" spans="1:7" ht="13.5">
      <c r="A121" s="34" t="s">
        <v>311</v>
      </c>
      <c r="B121" s="169">
        <v>89</v>
      </c>
      <c r="C121" s="35"/>
      <c r="D121" s="35"/>
      <c r="E121" s="35" t="s">
        <v>28</v>
      </c>
      <c r="F121" s="25" t="s">
        <v>40</v>
      </c>
      <c r="G121" s="109" t="s">
        <v>91</v>
      </c>
    </row>
    <row r="122" spans="1:7" ht="28.5" customHeight="1">
      <c r="A122" s="124" t="s">
        <v>93</v>
      </c>
      <c r="B122" s="138"/>
      <c r="C122" s="35"/>
      <c r="D122" s="37" t="s">
        <v>398</v>
      </c>
      <c r="E122" s="37" t="s">
        <v>94</v>
      </c>
      <c r="F122" s="24" t="s">
        <v>63</v>
      </c>
      <c r="G122" s="139"/>
    </row>
    <row r="123" spans="1:7" ht="14" thickBot="1">
      <c r="A123" s="42"/>
      <c r="B123" s="43"/>
      <c r="C123" s="43"/>
      <c r="D123" s="43"/>
      <c r="E123" s="43"/>
      <c r="F123" s="44"/>
    </row>
    <row r="124" spans="1:7" ht="13.5" customHeight="1" thickBot="1">
      <c r="A124" s="363" t="s">
        <v>95</v>
      </c>
      <c r="B124" s="354"/>
      <c r="C124" s="354"/>
      <c r="D124" s="354"/>
      <c r="E124" s="354"/>
      <c r="F124" s="355"/>
    </row>
    <row r="125" spans="1:7" ht="18.75" customHeight="1" thickBot="1">
      <c r="A125" s="20" t="s">
        <v>16</v>
      </c>
      <c r="B125" s="20" t="s">
        <v>17</v>
      </c>
      <c r="C125" s="20" t="s">
        <v>18</v>
      </c>
      <c r="D125" s="20" t="s">
        <v>19</v>
      </c>
      <c r="E125" s="20" t="s">
        <v>20</v>
      </c>
      <c r="F125" s="195" t="s">
        <v>21</v>
      </c>
    </row>
    <row r="126" spans="1:7" ht="13.5">
      <c r="A126" s="34" t="s">
        <v>96</v>
      </c>
      <c r="B126" s="41"/>
      <c r="C126" s="35" t="s">
        <v>40</v>
      </c>
      <c r="D126" s="41"/>
      <c r="E126" s="35" t="s">
        <v>62</v>
      </c>
      <c r="F126" s="25" t="s">
        <v>63</v>
      </c>
    </row>
    <row r="127" spans="1:7" ht="14" thickBot="1">
      <c r="A127" s="39"/>
      <c r="B127" s="40"/>
      <c r="C127" s="40"/>
      <c r="D127" s="40"/>
      <c r="E127" s="40"/>
    </row>
    <row r="128" spans="1:7" ht="13.5" customHeight="1" thickBot="1">
      <c r="A128" s="363" t="s">
        <v>97</v>
      </c>
      <c r="B128" s="354"/>
      <c r="C128" s="354"/>
      <c r="D128" s="354"/>
      <c r="E128" s="354"/>
      <c r="F128" s="355"/>
    </row>
    <row r="129" spans="1:11" ht="15.5" thickBot="1">
      <c r="A129" s="62" t="s">
        <v>16</v>
      </c>
      <c r="B129" s="62" t="s">
        <v>17</v>
      </c>
      <c r="C129" s="62" t="s">
        <v>18</v>
      </c>
      <c r="D129" s="62" t="s">
        <v>19</v>
      </c>
      <c r="E129" s="62" t="s">
        <v>20</v>
      </c>
      <c r="F129" s="195" t="s">
        <v>21</v>
      </c>
    </row>
    <row r="130" spans="1:11" ht="13.5">
      <c r="A130" s="164" t="s">
        <v>98</v>
      </c>
      <c r="B130" s="165">
        <v>0.95</v>
      </c>
      <c r="C130" s="196"/>
      <c r="D130" s="197"/>
      <c r="E130" s="166" t="s">
        <v>99</v>
      </c>
      <c r="F130" s="55" t="s">
        <v>40</v>
      </c>
    </row>
    <row r="131" spans="1:11" ht="13.5">
      <c r="A131" s="112" t="s">
        <v>100</v>
      </c>
      <c r="B131" s="113" t="s">
        <v>24</v>
      </c>
      <c r="C131" s="198"/>
      <c r="D131" s="199"/>
      <c r="E131" s="167" t="s">
        <v>99</v>
      </c>
      <c r="F131" s="25" t="s">
        <v>40</v>
      </c>
    </row>
    <row r="132" spans="1:11" ht="13.5" thickBot="1">
      <c r="H132" s="13"/>
      <c r="I132" s="14"/>
    </row>
    <row r="133" spans="1:11" ht="13.5" thickBot="1">
      <c r="A133" s="365" t="s">
        <v>101</v>
      </c>
      <c r="B133" s="365"/>
      <c r="C133" s="365"/>
      <c r="D133" s="365"/>
      <c r="E133" s="365"/>
      <c r="F133" s="365"/>
      <c r="K133" s="15"/>
    </row>
    <row r="134" spans="1:11" ht="15.5" thickBot="1">
      <c r="A134" s="20" t="s">
        <v>16</v>
      </c>
      <c r="B134" s="20" t="s">
        <v>17</v>
      </c>
      <c r="C134" s="20" t="s">
        <v>18</v>
      </c>
      <c r="D134" s="20" t="s">
        <v>19</v>
      </c>
      <c r="E134" s="20" t="s">
        <v>20</v>
      </c>
      <c r="F134" s="195" t="s">
        <v>21</v>
      </c>
      <c r="K134" s="15"/>
    </row>
    <row r="135" spans="1:11" ht="13.5">
      <c r="A135" s="34" t="s">
        <v>102</v>
      </c>
      <c r="B135" s="35"/>
      <c r="C135" s="35" t="s">
        <v>368</v>
      </c>
      <c r="D135" s="35"/>
      <c r="E135" s="35" t="s">
        <v>103</v>
      </c>
      <c r="F135" s="22" t="s">
        <v>24</v>
      </c>
      <c r="H135" s="16"/>
    </row>
    <row r="136" spans="1:11" ht="13.5">
      <c r="A136" s="31" t="s">
        <v>104</v>
      </c>
      <c r="B136" s="29"/>
      <c r="C136" s="29"/>
      <c r="D136" s="29">
        <v>7</v>
      </c>
      <c r="E136" s="29" t="s">
        <v>44</v>
      </c>
      <c r="F136" s="25" t="s">
        <v>24</v>
      </c>
      <c r="H136" s="16"/>
    </row>
    <row r="137" spans="1:11" ht="12.75" customHeight="1" thickBot="1"/>
    <row r="138" spans="1:11" ht="13.5" thickBot="1">
      <c r="A138" s="365" t="s">
        <v>105</v>
      </c>
      <c r="B138" s="365"/>
      <c r="C138" s="365"/>
      <c r="D138" s="365"/>
      <c r="E138" s="365"/>
      <c r="F138" s="365"/>
      <c r="K138" s="15"/>
    </row>
    <row r="139" spans="1:11" ht="15.5" thickBot="1">
      <c r="A139" s="20" t="s">
        <v>16</v>
      </c>
      <c r="B139" s="20" t="s">
        <v>17</v>
      </c>
      <c r="C139" s="20" t="s">
        <v>18</v>
      </c>
      <c r="D139" s="20" t="s">
        <v>19</v>
      </c>
      <c r="E139" s="20" t="s">
        <v>20</v>
      </c>
      <c r="F139" s="195" t="s">
        <v>21</v>
      </c>
      <c r="K139" s="15"/>
    </row>
    <row r="140" spans="1:11" ht="13.5">
      <c r="A140" s="34" t="s">
        <v>106</v>
      </c>
      <c r="B140" s="35"/>
      <c r="C140" s="35" t="s">
        <v>40</v>
      </c>
      <c r="D140" s="35"/>
      <c r="E140" s="35" t="s">
        <v>62</v>
      </c>
      <c r="F140" s="25" t="s">
        <v>63</v>
      </c>
      <c r="H140" s="16"/>
    </row>
    <row r="141" spans="1:11" ht="13.5" thickBot="1"/>
    <row r="142" spans="1:11" ht="13.5" thickBot="1">
      <c r="A142" s="365" t="s">
        <v>107</v>
      </c>
      <c r="B142" s="365"/>
      <c r="C142" s="365"/>
      <c r="D142" s="365"/>
      <c r="E142" s="365"/>
      <c r="F142" s="365"/>
      <c r="H142" s="13"/>
      <c r="I142" s="14"/>
    </row>
    <row r="143" spans="1:11" ht="15.5" thickBot="1">
      <c r="A143" s="20" t="s">
        <v>16</v>
      </c>
      <c r="B143" s="20" t="s">
        <v>17</v>
      </c>
      <c r="C143" s="20" t="s">
        <v>18</v>
      </c>
      <c r="D143" s="20" t="s">
        <v>19</v>
      </c>
      <c r="E143" s="20" t="s">
        <v>20</v>
      </c>
      <c r="F143" s="195" t="s">
        <v>21</v>
      </c>
      <c r="K143" s="15"/>
    </row>
    <row r="144" spans="1:11" ht="13.5">
      <c r="A144" s="45" t="s">
        <v>108</v>
      </c>
      <c r="B144" s="38"/>
      <c r="C144" s="38" t="s">
        <v>24</v>
      </c>
      <c r="D144" s="38"/>
      <c r="E144" s="38" t="s">
        <v>109</v>
      </c>
      <c r="F144" s="25" t="s">
        <v>24</v>
      </c>
      <c r="H144" s="16"/>
    </row>
    <row r="145" spans="1:19" ht="13.5">
      <c r="A145" s="45" t="s">
        <v>110</v>
      </c>
      <c r="B145" s="38" t="s">
        <v>24</v>
      </c>
      <c r="C145" s="38"/>
      <c r="D145" s="38"/>
      <c r="E145" s="38" t="s">
        <v>49</v>
      </c>
      <c r="F145" s="25" t="s">
        <v>24</v>
      </c>
      <c r="H145" s="16"/>
    </row>
    <row r="146" spans="1:19" ht="13.5">
      <c r="A146" s="45" t="s">
        <v>111</v>
      </c>
      <c r="B146" s="38">
        <v>20</v>
      </c>
      <c r="C146" s="38"/>
      <c r="D146" s="38"/>
      <c r="E146" s="38" t="s">
        <v>112</v>
      </c>
      <c r="F146" s="25" t="s">
        <v>40</v>
      </c>
      <c r="H146" s="16"/>
    </row>
    <row r="147" spans="1:19" ht="14" thickBot="1">
      <c r="A147" s="95"/>
      <c r="B147" s="96"/>
      <c r="C147" s="96"/>
      <c r="D147" s="96"/>
      <c r="E147" s="96"/>
      <c r="F147" s="66"/>
      <c r="H147" s="16"/>
    </row>
    <row r="148" spans="1:19" ht="13.5" thickBot="1">
      <c r="A148" s="365" t="s">
        <v>113</v>
      </c>
      <c r="B148" s="365"/>
      <c r="C148" s="365"/>
      <c r="D148" s="365"/>
      <c r="E148" s="365"/>
      <c r="F148" s="365"/>
      <c r="H148" s="16"/>
    </row>
    <row r="149" spans="1:19" ht="15.5" thickBot="1">
      <c r="A149" s="20" t="s">
        <v>16</v>
      </c>
      <c r="B149" s="20" t="s">
        <v>17</v>
      </c>
      <c r="C149" s="20" t="s">
        <v>18</v>
      </c>
      <c r="D149" s="20" t="s">
        <v>19</v>
      </c>
      <c r="E149" s="20" t="s">
        <v>20</v>
      </c>
      <c r="F149" s="195" t="s">
        <v>21</v>
      </c>
      <c r="H149" s="16"/>
    </row>
    <row r="150" spans="1:19" ht="13.5">
      <c r="A150" s="45" t="s">
        <v>114</v>
      </c>
      <c r="B150" s="38"/>
      <c r="C150" s="38" t="s">
        <v>40</v>
      </c>
      <c r="D150" s="38"/>
      <c r="E150" s="38" t="s">
        <v>62</v>
      </c>
      <c r="F150" s="25" t="s">
        <v>24</v>
      </c>
      <c r="H150" s="17"/>
    </row>
    <row r="151" spans="1:19" ht="14" thickBot="1">
      <c r="A151" s="95"/>
      <c r="B151" s="96"/>
      <c r="C151" s="96"/>
      <c r="D151" s="96"/>
      <c r="E151" s="96"/>
      <c r="F151" s="66"/>
      <c r="H151" s="17"/>
    </row>
    <row r="152" spans="1:19" ht="13.5" thickBot="1">
      <c r="A152" s="367" t="s">
        <v>115</v>
      </c>
      <c r="B152" s="367"/>
      <c r="C152" s="367"/>
      <c r="D152" s="367"/>
      <c r="E152" s="367"/>
      <c r="F152" s="368"/>
    </row>
    <row r="153" spans="1:19" ht="13.5" thickBot="1">
      <c r="A153" s="365" t="s">
        <v>116</v>
      </c>
      <c r="B153" s="365"/>
      <c r="C153" s="365"/>
      <c r="D153" s="365"/>
      <c r="E153" s="365"/>
      <c r="F153" s="366"/>
      <c r="K153" s="15"/>
    </row>
    <row r="154" spans="1:19" ht="15.5" thickBot="1">
      <c r="A154" s="20" t="s">
        <v>16</v>
      </c>
      <c r="B154" s="20" t="s">
        <v>17</v>
      </c>
      <c r="C154" s="20" t="s">
        <v>18</v>
      </c>
      <c r="D154" s="20" t="s">
        <v>19</v>
      </c>
      <c r="E154" s="20" t="s">
        <v>20</v>
      </c>
      <c r="F154" s="227" t="s">
        <v>21</v>
      </c>
      <c r="K154" s="15"/>
    </row>
    <row r="155" spans="1:19" ht="13.5">
      <c r="A155" s="34" t="s">
        <v>38</v>
      </c>
      <c r="B155" s="35"/>
      <c r="C155" s="35" t="s">
        <v>40</v>
      </c>
      <c r="D155" s="35"/>
      <c r="E155" s="35" t="s">
        <v>62</v>
      </c>
      <c r="F155" s="25" t="s">
        <v>40</v>
      </c>
      <c r="H155" s="16"/>
    </row>
    <row r="156" spans="1:19" ht="13.5" thickBot="1">
      <c r="A156" s="228"/>
      <c r="B156" s="228"/>
      <c r="C156" s="228"/>
      <c r="D156" s="228"/>
      <c r="E156" s="228"/>
      <c r="F156" s="229"/>
      <c r="G156" s="221"/>
    </row>
    <row r="157" spans="1:19" ht="13.5" thickBot="1">
      <c r="A157" s="365" t="s">
        <v>117</v>
      </c>
      <c r="B157" s="365"/>
      <c r="C157" s="365"/>
      <c r="D157" s="365"/>
      <c r="E157" s="365"/>
      <c r="F157" s="366"/>
      <c r="G157" s="221"/>
    </row>
    <row r="158" spans="1:19" ht="15" customHeight="1" thickBot="1">
      <c r="A158" s="20" t="s">
        <v>16</v>
      </c>
      <c r="B158" s="20" t="s">
        <v>17</v>
      </c>
      <c r="C158" s="20" t="s">
        <v>18</v>
      </c>
      <c r="D158" s="20" t="s">
        <v>19</v>
      </c>
      <c r="E158" s="20" t="s">
        <v>20</v>
      </c>
      <c r="F158" s="227" t="s">
        <v>21</v>
      </c>
      <c r="G158" s="221"/>
    </row>
    <row r="159" spans="1:19" s="150" customFormat="1" ht="29.25" customHeight="1">
      <c r="A159" s="34" t="s">
        <v>385</v>
      </c>
      <c r="B159" s="35">
        <v>0</v>
      </c>
      <c r="C159" s="35"/>
      <c r="D159" s="35" t="s">
        <v>467</v>
      </c>
      <c r="E159" s="147" t="s">
        <v>44</v>
      </c>
      <c r="F159" s="160"/>
      <c r="G159" s="222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49"/>
    </row>
    <row r="160" spans="1:19" s="150" customFormat="1" ht="37.5" customHeight="1">
      <c r="A160" s="238" t="s">
        <v>336</v>
      </c>
      <c r="B160" s="161"/>
      <c r="C160" s="161"/>
      <c r="D160" s="41">
        <v>8.39</v>
      </c>
      <c r="E160" s="147" t="s">
        <v>44</v>
      </c>
      <c r="F160" s="148" t="s">
        <v>40</v>
      </c>
      <c r="G160" s="222"/>
      <c r="H160" s="149"/>
      <c r="I160" s="149"/>
      <c r="J160" s="149"/>
      <c r="K160" s="149"/>
      <c r="L160" s="149"/>
      <c r="M160" s="149"/>
      <c r="N160" s="149"/>
      <c r="O160" s="149"/>
      <c r="P160" s="149"/>
      <c r="Q160" s="149"/>
      <c r="R160" s="149"/>
      <c r="S160" s="149"/>
    </row>
    <row r="161" spans="1:19" s="150" customFormat="1" ht="12" customHeight="1">
      <c r="A161" s="224" t="s">
        <v>119</v>
      </c>
      <c r="B161" s="33"/>
      <c r="C161" s="33"/>
      <c r="D161" s="29">
        <v>10</v>
      </c>
      <c r="E161" s="147" t="s">
        <v>28</v>
      </c>
      <c r="F161" s="148"/>
      <c r="G161" s="223"/>
      <c r="H161" s="149"/>
      <c r="I161" s="149"/>
      <c r="J161" s="149"/>
      <c r="K161" s="149"/>
      <c r="L161" s="149"/>
      <c r="M161" s="149"/>
      <c r="N161" s="149"/>
      <c r="O161" s="149"/>
      <c r="P161" s="149"/>
      <c r="Q161" s="149"/>
      <c r="R161" s="149"/>
      <c r="S161" s="149"/>
    </row>
    <row r="162" spans="1:19" s="150" customFormat="1" ht="12" customHeight="1">
      <c r="A162" s="151" t="s">
        <v>120</v>
      </c>
      <c r="B162" s="33"/>
      <c r="C162" s="33"/>
      <c r="D162" s="29">
        <v>4</v>
      </c>
      <c r="E162" s="147" t="s">
        <v>26</v>
      </c>
      <c r="F162" s="148" t="s">
        <v>40</v>
      </c>
      <c r="G162" s="223"/>
      <c r="H162" s="149"/>
      <c r="I162" s="149"/>
      <c r="J162" s="149"/>
      <c r="K162" s="149"/>
      <c r="L162" s="149"/>
      <c r="M162" s="149"/>
      <c r="N162" s="149"/>
      <c r="O162" s="149"/>
      <c r="P162" s="149"/>
      <c r="Q162" s="149"/>
      <c r="R162" s="149"/>
      <c r="S162" s="149"/>
    </row>
    <row r="163" spans="1:19" s="150" customFormat="1" ht="12" customHeight="1">
      <c r="A163" s="156" t="s">
        <v>121</v>
      </c>
      <c r="B163" s="161"/>
      <c r="C163" s="161"/>
      <c r="E163" s="147" t="s">
        <v>44</v>
      </c>
      <c r="F163" s="148"/>
      <c r="G163" s="224"/>
      <c r="H163" s="149"/>
      <c r="I163" s="149"/>
      <c r="J163" s="149"/>
      <c r="K163" s="149"/>
      <c r="L163" s="149"/>
      <c r="M163" s="149"/>
      <c r="N163" s="149"/>
      <c r="O163" s="149"/>
      <c r="P163" s="149"/>
      <c r="Q163" s="149"/>
      <c r="R163" s="149"/>
      <c r="S163" s="149"/>
    </row>
    <row r="164" spans="1:19" s="150" customFormat="1" ht="12" customHeight="1">
      <c r="A164" s="151" t="s">
        <v>122</v>
      </c>
      <c r="B164" s="161">
        <v>1</v>
      </c>
      <c r="C164" s="161">
        <v>2</v>
      </c>
      <c r="D164" s="218">
        <f>D8/C35</f>
        <v>9.1991786447638599</v>
      </c>
      <c r="E164" s="147" t="s">
        <v>31</v>
      </c>
      <c r="F164" s="148" t="s">
        <v>40</v>
      </c>
      <c r="G164" s="224"/>
      <c r="H164" s="149"/>
      <c r="I164" s="149"/>
      <c r="J164" s="149"/>
      <c r="K164" s="149"/>
      <c r="L164" s="149"/>
      <c r="M164" s="149"/>
      <c r="N164" s="149"/>
      <c r="O164" s="149"/>
      <c r="P164" s="149"/>
      <c r="Q164" s="149"/>
      <c r="R164" s="149"/>
      <c r="S164" s="149"/>
    </row>
    <row r="165" spans="1:19" s="150" customFormat="1" ht="37.5" customHeight="1">
      <c r="A165" s="156" t="s">
        <v>337</v>
      </c>
      <c r="B165" s="161"/>
      <c r="C165" s="161"/>
      <c r="D165" s="41">
        <f>D10/C34</f>
        <v>7.404109589041096</v>
      </c>
      <c r="E165" s="147" t="s">
        <v>44</v>
      </c>
      <c r="F165" s="148" t="s">
        <v>40</v>
      </c>
      <c r="G165" s="222"/>
      <c r="H165" s="149"/>
      <c r="I165" s="149"/>
      <c r="J165" s="149"/>
      <c r="K165" s="149"/>
      <c r="L165" s="149"/>
      <c r="M165" s="149"/>
      <c r="N165" s="149"/>
      <c r="O165" s="149"/>
      <c r="P165" s="149"/>
      <c r="Q165" s="149"/>
      <c r="R165" s="149"/>
      <c r="S165" s="149"/>
    </row>
    <row r="166" spans="1:19" s="150" customFormat="1" ht="12" customHeight="1">
      <c r="A166" s="224" t="s">
        <v>119</v>
      </c>
      <c r="B166" s="33"/>
      <c r="C166" s="33"/>
      <c r="D166" s="29">
        <v>10</v>
      </c>
      <c r="E166" s="147" t="s">
        <v>28</v>
      </c>
      <c r="F166" s="148"/>
      <c r="G166" s="223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9"/>
      <c r="S166" s="149"/>
    </row>
    <row r="167" spans="1:19" s="150" customFormat="1" ht="12" customHeight="1">
      <c r="A167" s="151" t="s">
        <v>120</v>
      </c>
      <c r="B167" s="33"/>
      <c r="C167" s="33"/>
      <c r="D167" s="29">
        <v>4</v>
      </c>
      <c r="E167" s="147" t="s">
        <v>26</v>
      </c>
      <c r="F167" s="148" t="s">
        <v>40</v>
      </c>
      <c r="G167" s="223"/>
      <c r="H167" s="149"/>
      <c r="I167" s="149"/>
      <c r="J167" s="149"/>
      <c r="K167" s="149"/>
      <c r="L167" s="149"/>
      <c r="M167" s="149"/>
      <c r="N167" s="149"/>
      <c r="O167" s="149"/>
      <c r="P167" s="149"/>
      <c r="Q167" s="149"/>
      <c r="R167" s="149"/>
      <c r="S167" s="149"/>
    </row>
    <row r="168" spans="1:19" s="150" customFormat="1" ht="12" customHeight="1">
      <c r="A168" s="156" t="s">
        <v>121</v>
      </c>
      <c r="B168" s="161"/>
      <c r="C168" s="161"/>
      <c r="D168" s="218">
        <f>D13/C34</f>
        <v>8.2410958904109588</v>
      </c>
      <c r="E168" s="147" t="s">
        <v>44</v>
      </c>
      <c r="F168" s="148"/>
      <c r="G168" s="224"/>
      <c r="H168" s="149"/>
      <c r="I168" s="149"/>
      <c r="J168" s="149"/>
      <c r="K168" s="149"/>
      <c r="L168" s="149"/>
      <c r="M168" s="149"/>
      <c r="N168" s="149"/>
      <c r="O168" s="149"/>
      <c r="P168" s="149"/>
      <c r="Q168" s="149"/>
      <c r="R168" s="149"/>
      <c r="S168" s="149"/>
    </row>
    <row r="169" spans="1:19" s="150" customFormat="1" ht="12" customHeight="1">
      <c r="A169" s="151" t="s">
        <v>122</v>
      </c>
      <c r="B169" s="161">
        <v>1</v>
      </c>
      <c r="C169" s="161">
        <v>2</v>
      </c>
      <c r="D169" s="147"/>
      <c r="E169" s="147" t="s">
        <v>31</v>
      </c>
      <c r="F169" s="148" t="s">
        <v>40</v>
      </c>
      <c r="G169" s="224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49"/>
      <c r="S169" s="149"/>
    </row>
    <row r="170" spans="1:19" s="150" customFormat="1" ht="37.5" customHeight="1">
      <c r="A170" s="156" t="s">
        <v>118</v>
      </c>
      <c r="B170" s="161"/>
      <c r="C170" s="161"/>
      <c r="D170" s="41">
        <f>D15/C33</f>
        <v>8.8771929824561386</v>
      </c>
      <c r="E170" s="147" t="s">
        <v>44</v>
      </c>
      <c r="F170" s="148" t="s">
        <v>40</v>
      </c>
      <c r="G170" s="222"/>
      <c r="H170" s="149"/>
      <c r="I170" s="149"/>
      <c r="J170" s="149"/>
      <c r="K170" s="149"/>
      <c r="L170" s="149"/>
      <c r="M170" s="149"/>
      <c r="N170" s="149"/>
      <c r="O170" s="149"/>
      <c r="P170" s="149"/>
      <c r="Q170" s="149"/>
      <c r="R170" s="149"/>
      <c r="S170" s="149"/>
    </row>
    <row r="171" spans="1:19" s="150" customFormat="1" ht="12" customHeight="1">
      <c r="A171" s="224" t="s">
        <v>119</v>
      </c>
      <c r="B171" s="33"/>
      <c r="C171" s="33"/>
      <c r="D171" s="29">
        <v>10</v>
      </c>
      <c r="E171" s="147" t="s">
        <v>28</v>
      </c>
      <c r="F171" s="148"/>
      <c r="G171" s="223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</row>
    <row r="172" spans="1:19" s="150" customFormat="1" ht="12" customHeight="1">
      <c r="A172" s="151" t="s">
        <v>120</v>
      </c>
      <c r="B172" s="33"/>
      <c r="C172" s="33"/>
      <c r="D172" s="29">
        <v>4</v>
      </c>
      <c r="E172" s="147" t="s">
        <v>26</v>
      </c>
      <c r="F172" s="148" t="s">
        <v>40</v>
      </c>
      <c r="G172" s="223"/>
      <c r="H172" s="149"/>
      <c r="I172" s="149"/>
      <c r="J172" s="149"/>
      <c r="K172" s="149"/>
      <c r="L172" s="149"/>
      <c r="M172" s="149"/>
      <c r="N172" s="149"/>
      <c r="O172" s="149"/>
      <c r="P172" s="149"/>
      <c r="Q172" s="149"/>
      <c r="R172" s="149"/>
      <c r="S172" s="149"/>
    </row>
    <row r="173" spans="1:19" s="150" customFormat="1" ht="12" customHeight="1">
      <c r="A173" s="156" t="s">
        <v>121</v>
      </c>
      <c r="B173" s="161"/>
      <c r="C173" s="161"/>
      <c r="D173" s="218">
        <f>D18/C33</f>
        <v>9.8807017543859654</v>
      </c>
      <c r="E173" s="147" t="s">
        <v>44</v>
      </c>
      <c r="F173" s="148"/>
      <c r="G173" s="224"/>
      <c r="H173" s="149"/>
      <c r="I173" s="149"/>
      <c r="J173" s="149"/>
      <c r="K173" s="149"/>
      <c r="L173" s="149"/>
      <c r="M173" s="149"/>
      <c r="N173" s="149"/>
      <c r="O173" s="149"/>
      <c r="P173" s="149"/>
      <c r="Q173" s="149"/>
      <c r="R173" s="149"/>
      <c r="S173" s="149"/>
    </row>
    <row r="174" spans="1:19" s="150" customFormat="1" ht="12" customHeight="1">
      <c r="A174" s="151" t="s">
        <v>122</v>
      </c>
      <c r="B174" s="161">
        <v>1</v>
      </c>
      <c r="C174" s="161">
        <v>2</v>
      </c>
      <c r="D174" s="147"/>
      <c r="E174" s="147" t="s">
        <v>31</v>
      </c>
      <c r="F174" s="148" t="s">
        <v>40</v>
      </c>
      <c r="G174" s="224"/>
      <c r="H174" s="149"/>
      <c r="I174" s="149"/>
      <c r="J174" s="149"/>
      <c r="K174" s="149"/>
      <c r="L174" s="149"/>
      <c r="M174" s="149"/>
      <c r="N174" s="149"/>
      <c r="O174" s="149"/>
      <c r="P174" s="149"/>
      <c r="Q174" s="149"/>
      <c r="R174" s="149"/>
      <c r="S174" s="149"/>
    </row>
    <row r="175" spans="1:19" s="150" customFormat="1" ht="37.5" customHeight="1">
      <c r="A175" s="156" t="s">
        <v>386</v>
      </c>
      <c r="B175" s="161"/>
      <c r="C175" s="161"/>
      <c r="D175" s="41">
        <f>D20/C32</f>
        <v>10.480295566502461</v>
      </c>
      <c r="E175" s="147" t="s">
        <v>44</v>
      </c>
      <c r="F175" s="148" t="s">
        <v>40</v>
      </c>
      <c r="G175" s="222"/>
      <c r="H175" s="149"/>
      <c r="I175" s="149"/>
      <c r="J175" s="149"/>
      <c r="K175" s="149"/>
      <c r="L175" s="149"/>
      <c r="M175" s="149"/>
      <c r="N175" s="149"/>
      <c r="O175" s="149"/>
      <c r="P175" s="149"/>
      <c r="Q175" s="149"/>
      <c r="R175" s="149"/>
      <c r="S175" s="149"/>
    </row>
    <row r="176" spans="1:19" s="150" customFormat="1" ht="12" customHeight="1">
      <c r="A176" s="224" t="s">
        <v>119</v>
      </c>
      <c r="B176" s="33"/>
      <c r="C176" s="33"/>
      <c r="D176" s="29">
        <v>10</v>
      </c>
      <c r="E176" s="147" t="s">
        <v>28</v>
      </c>
      <c r="F176" s="148"/>
      <c r="G176" s="223"/>
      <c r="H176" s="149"/>
      <c r="I176" s="149"/>
      <c r="J176" s="149"/>
      <c r="K176" s="149"/>
      <c r="L176" s="149"/>
      <c r="M176" s="149"/>
      <c r="N176" s="149"/>
      <c r="O176" s="149"/>
      <c r="P176" s="149"/>
      <c r="Q176" s="149"/>
      <c r="R176" s="149"/>
      <c r="S176" s="149"/>
    </row>
    <row r="177" spans="1:19" s="150" customFormat="1" ht="12" customHeight="1">
      <c r="A177" s="151" t="s">
        <v>120</v>
      </c>
      <c r="B177" s="33"/>
      <c r="C177" s="33"/>
      <c r="D177" s="29">
        <v>4</v>
      </c>
      <c r="E177" s="147" t="s">
        <v>26</v>
      </c>
      <c r="F177" s="148" t="s">
        <v>40</v>
      </c>
      <c r="G177" s="223"/>
      <c r="H177" s="149"/>
      <c r="I177" s="149"/>
      <c r="J177" s="149"/>
      <c r="K177" s="149"/>
      <c r="L177" s="149"/>
      <c r="M177" s="149"/>
      <c r="N177" s="149"/>
      <c r="O177" s="149"/>
      <c r="P177" s="149"/>
      <c r="Q177" s="149"/>
      <c r="R177" s="149"/>
      <c r="S177" s="149"/>
    </row>
    <row r="178" spans="1:19" s="150" customFormat="1" ht="12" customHeight="1">
      <c r="A178" s="156" t="s">
        <v>121</v>
      </c>
      <c r="B178" s="161"/>
      <c r="C178" s="161"/>
      <c r="D178" s="181">
        <f>D23/C32</f>
        <v>11.665024630541872</v>
      </c>
      <c r="E178" s="147" t="s">
        <v>44</v>
      </c>
      <c r="F178" s="148"/>
      <c r="G178" s="224"/>
      <c r="H178" s="149"/>
      <c r="I178" s="149"/>
      <c r="J178" s="149"/>
      <c r="K178" s="149"/>
      <c r="L178" s="149"/>
      <c r="M178" s="149"/>
      <c r="N178" s="149"/>
      <c r="O178" s="149"/>
      <c r="P178" s="149"/>
      <c r="Q178" s="149"/>
      <c r="R178" s="149"/>
      <c r="S178" s="149"/>
    </row>
    <row r="179" spans="1:19" s="150" customFormat="1" ht="12" customHeight="1">
      <c r="A179" s="151" t="s">
        <v>122</v>
      </c>
      <c r="B179" s="161">
        <v>1</v>
      </c>
      <c r="C179" s="161">
        <v>2</v>
      </c>
      <c r="D179" s="147"/>
      <c r="E179" s="147" t="s">
        <v>31</v>
      </c>
      <c r="F179" s="148" t="s">
        <v>40</v>
      </c>
      <c r="G179" s="224"/>
      <c r="H179" s="149"/>
      <c r="I179" s="149"/>
      <c r="J179" s="149"/>
      <c r="K179" s="149"/>
      <c r="L179" s="149"/>
      <c r="M179" s="149"/>
      <c r="N179" s="149"/>
      <c r="O179" s="149"/>
      <c r="P179" s="149"/>
      <c r="Q179" s="149"/>
      <c r="R179" s="149"/>
      <c r="S179" s="149"/>
    </row>
    <row r="180" spans="1:19" s="1" customFormat="1" ht="12" customHeight="1" thickBot="1">
      <c r="A180" s="230"/>
      <c r="B180" s="231"/>
      <c r="C180" s="231"/>
      <c r="D180" s="232"/>
      <c r="E180" s="232"/>
      <c r="F180" s="233"/>
      <c r="G180" s="225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 spans="1:19" ht="13.5" thickBot="1">
      <c r="A181" s="365" t="s">
        <v>123</v>
      </c>
      <c r="B181" s="365"/>
      <c r="C181" s="365"/>
      <c r="D181" s="365"/>
      <c r="E181" s="365"/>
      <c r="F181" s="366"/>
      <c r="G181" s="221"/>
    </row>
    <row r="182" spans="1:19" ht="15.5" thickBot="1">
      <c r="A182" s="20" t="s">
        <v>16</v>
      </c>
      <c r="B182" s="20" t="s">
        <v>17</v>
      </c>
      <c r="C182" s="20" t="s">
        <v>18</v>
      </c>
      <c r="D182" s="20" t="s">
        <v>19</v>
      </c>
      <c r="E182" s="20" t="s">
        <v>20</v>
      </c>
      <c r="F182" s="227" t="s">
        <v>21</v>
      </c>
      <c r="G182" s="221"/>
    </row>
    <row r="183" spans="1:19" ht="13.5">
      <c r="A183" s="34" t="s">
        <v>124</v>
      </c>
      <c r="B183" s="35"/>
      <c r="C183" s="35"/>
      <c r="D183" s="35"/>
      <c r="E183" s="46"/>
      <c r="F183" s="47"/>
      <c r="G183" s="221"/>
    </row>
    <row r="184" spans="1:19">
      <c r="A184" s="27" t="s">
        <v>371</v>
      </c>
      <c r="B184" s="29"/>
      <c r="C184" s="29"/>
      <c r="D184" s="35">
        <v>300</v>
      </c>
      <c r="E184" s="29" t="s">
        <v>125</v>
      </c>
      <c r="F184" s="25" t="s">
        <v>40</v>
      </c>
      <c r="G184" s="236"/>
    </row>
    <row r="185" spans="1:19">
      <c r="A185" s="27" t="s">
        <v>42</v>
      </c>
      <c r="B185" s="29"/>
      <c r="C185" s="29"/>
      <c r="D185" s="35">
        <v>450</v>
      </c>
      <c r="E185" s="29" t="s">
        <v>125</v>
      </c>
      <c r="F185" s="25" t="s">
        <v>40</v>
      </c>
      <c r="G185" s="180"/>
    </row>
    <row r="186" spans="1:19">
      <c r="A186" s="27" t="s">
        <v>308</v>
      </c>
      <c r="B186" s="29"/>
      <c r="C186" s="29"/>
      <c r="D186" s="35">
        <v>450</v>
      </c>
      <c r="E186" s="29" t="s">
        <v>125</v>
      </c>
      <c r="F186" s="25" t="s">
        <v>40</v>
      </c>
      <c r="G186" s="180"/>
    </row>
    <row r="187" spans="1:19">
      <c r="A187" s="27" t="s">
        <v>309</v>
      </c>
      <c r="B187" s="29"/>
      <c r="C187" s="29"/>
      <c r="D187" s="35">
        <v>450</v>
      </c>
      <c r="E187" s="29" t="s">
        <v>125</v>
      </c>
      <c r="F187" s="25" t="s">
        <v>40</v>
      </c>
      <c r="G187" s="180"/>
    </row>
    <row r="188" spans="1:19" ht="13.5" thickBot="1">
      <c r="A188" s="230"/>
      <c r="B188" s="232"/>
      <c r="C188" s="232"/>
      <c r="D188" s="232"/>
      <c r="E188" s="232"/>
      <c r="F188" s="233"/>
    </row>
    <row r="189" spans="1:19" ht="13.5" thickBot="1">
      <c r="A189" s="353" t="s">
        <v>126</v>
      </c>
      <c r="B189" s="354"/>
      <c r="C189" s="354"/>
      <c r="D189" s="354"/>
      <c r="E189" s="354"/>
      <c r="F189" s="364"/>
    </row>
    <row r="190" spans="1:19" ht="15.5" thickBot="1">
      <c r="A190" s="20" t="s">
        <v>16</v>
      </c>
      <c r="B190" s="20" t="s">
        <v>17</v>
      </c>
      <c r="C190" s="20" t="s">
        <v>18</v>
      </c>
      <c r="D190" s="20" t="s">
        <v>19</v>
      </c>
      <c r="E190" s="20" t="s">
        <v>20</v>
      </c>
      <c r="F190" s="227" t="s">
        <v>21</v>
      </c>
      <c r="G190" s="226" t="s">
        <v>127</v>
      </c>
    </row>
    <row r="191" spans="1:19" ht="14.25" customHeight="1">
      <c r="A191" s="81" t="s">
        <v>128</v>
      </c>
      <c r="B191" s="35"/>
      <c r="C191" s="35"/>
      <c r="D191" s="35"/>
      <c r="E191" s="46"/>
      <c r="F191" s="82"/>
    </row>
    <row r="192" spans="1:19" ht="15" customHeight="1">
      <c r="A192" s="84" t="s">
        <v>340</v>
      </c>
      <c r="B192" s="29">
        <v>100</v>
      </c>
      <c r="C192" s="29"/>
      <c r="D192" s="29"/>
      <c r="E192" s="29" t="s">
        <v>130</v>
      </c>
      <c r="F192" s="25" t="s">
        <v>131</v>
      </c>
    </row>
    <row r="193" spans="1:7" ht="13.5">
      <c r="A193" s="85" t="s">
        <v>132</v>
      </c>
      <c r="B193" s="86"/>
      <c r="C193" s="86"/>
      <c r="D193" s="84"/>
      <c r="E193" s="86"/>
      <c r="F193" s="86"/>
    </row>
    <row r="194" spans="1:7">
      <c r="A194" s="84" t="s">
        <v>341</v>
      </c>
      <c r="B194" s="162"/>
      <c r="C194" s="163"/>
      <c r="D194" s="28"/>
      <c r="E194" s="29" t="s">
        <v>44</v>
      </c>
      <c r="F194" s="25" t="s">
        <v>131</v>
      </c>
    </row>
    <row r="195" spans="1:7" ht="13.5">
      <c r="A195" s="31" t="s">
        <v>134</v>
      </c>
      <c r="B195" s="30"/>
      <c r="C195" s="30"/>
      <c r="D195" s="30"/>
      <c r="E195" s="30"/>
      <c r="F195" s="30"/>
    </row>
    <row r="196" spans="1:7" s="83" customFormat="1">
      <c r="A196" s="27" t="s">
        <v>309</v>
      </c>
      <c r="B196" s="30"/>
      <c r="C196" s="30"/>
      <c r="D196" s="25">
        <v>100</v>
      </c>
      <c r="E196" s="25" t="s">
        <v>135</v>
      </c>
      <c r="F196" s="30"/>
    </row>
    <row r="197" spans="1:7" s="83" customFormat="1" ht="13.5">
      <c r="A197" s="31" t="s">
        <v>136</v>
      </c>
      <c r="B197" s="29"/>
      <c r="C197" s="29"/>
      <c r="D197" s="29"/>
      <c r="E197" s="32"/>
      <c r="F197" s="30"/>
    </row>
    <row r="198" spans="1:7" s="83" customFormat="1">
      <c r="A198" s="27" t="s">
        <v>309</v>
      </c>
      <c r="B198" s="29"/>
      <c r="C198" s="29"/>
      <c r="D198" s="181">
        <f>48*0.1</f>
        <v>4.8000000000000007</v>
      </c>
      <c r="E198" s="29" t="s">
        <v>137</v>
      </c>
      <c r="F198" s="25" t="s">
        <v>40</v>
      </c>
    </row>
    <row r="199" spans="1:7" s="83" customFormat="1" ht="13.5">
      <c r="A199" s="31" t="s">
        <v>138</v>
      </c>
      <c r="B199" s="30"/>
      <c r="C199" s="30"/>
      <c r="D199" s="30"/>
      <c r="E199" s="30"/>
      <c r="F199" s="30"/>
    </row>
    <row r="200" spans="1:7" s="83" customFormat="1">
      <c r="A200" s="27" t="s">
        <v>309</v>
      </c>
      <c r="B200" s="29"/>
      <c r="C200" s="29"/>
      <c r="D200" s="181">
        <v>4.8</v>
      </c>
      <c r="E200" s="29" t="s">
        <v>137</v>
      </c>
      <c r="F200" s="25" t="s">
        <v>40</v>
      </c>
    </row>
    <row r="201" spans="1:7">
      <c r="A201" s="220"/>
      <c r="B201" s="220"/>
      <c r="C201" s="220"/>
      <c r="D201" s="220"/>
      <c r="E201" s="220"/>
      <c r="F201" s="234"/>
      <c r="G201" s="220"/>
    </row>
    <row r="202" spans="1:7" ht="14.25" customHeight="1">
      <c r="A202" s="81" t="s">
        <v>128</v>
      </c>
      <c r="B202" s="35"/>
      <c r="C202" s="35"/>
      <c r="D202" s="35"/>
      <c r="E202" s="46"/>
      <c r="F202" s="82"/>
    </row>
    <row r="203" spans="1:7" ht="15" customHeight="1">
      <c r="A203" s="84" t="s">
        <v>339</v>
      </c>
      <c r="B203" s="29">
        <v>100</v>
      </c>
      <c r="C203" s="29"/>
      <c r="D203" s="29"/>
      <c r="E203" s="29" t="s">
        <v>130</v>
      </c>
      <c r="F203" s="25" t="s">
        <v>131</v>
      </c>
    </row>
    <row r="204" spans="1:7" ht="13.5">
      <c r="A204" s="85" t="s">
        <v>132</v>
      </c>
      <c r="B204" s="86"/>
      <c r="C204" s="86"/>
      <c r="D204" s="84"/>
      <c r="E204" s="86"/>
      <c r="F204" s="86"/>
    </row>
    <row r="205" spans="1:7">
      <c r="A205" s="84" t="s">
        <v>338</v>
      </c>
      <c r="B205" s="162"/>
      <c r="C205" s="163"/>
      <c r="D205" s="28"/>
      <c r="E205" s="29" t="s">
        <v>44</v>
      </c>
      <c r="F205" s="25" t="s">
        <v>131</v>
      </c>
    </row>
    <row r="206" spans="1:7" ht="13.5">
      <c r="A206" s="31" t="s">
        <v>134</v>
      </c>
      <c r="B206" s="30"/>
      <c r="C206" s="30"/>
      <c r="D206" s="30"/>
      <c r="E206" s="30"/>
      <c r="F206" s="30"/>
    </row>
    <row r="207" spans="1:7" s="83" customFormat="1">
      <c r="A207" s="27" t="s">
        <v>42</v>
      </c>
      <c r="B207" s="30"/>
      <c r="C207" s="30"/>
      <c r="D207" s="25">
        <v>100</v>
      </c>
      <c r="E207" s="25" t="s">
        <v>135</v>
      </c>
      <c r="F207" s="30"/>
    </row>
    <row r="208" spans="1:7" s="83" customFormat="1" ht="13.5">
      <c r="A208" s="31" t="s">
        <v>136</v>
      </c>
      <c r="B208" s="29"/>
      <c r="C208" s="29"/>
      <c r="D208" s="29"/>
      <c r="E208" s="32"/>
      <c r="F208" s="30"/>
    </row>
    <row r="209" spans="1:6" s="83" customFormat="1">
      <c r="A209" s="27" t="s">
        <v>308</v>
      </c>
      <c r="B209" s="29"/>
      <c r="C209" s="29"/>
      <c r="D209" s="181">
        <f>36*0.1</f>
        <v>3.6</v>
      </c>
      <c r="E209" s="29" t="s">
        <v>137</v>
      </c>
      <c r="F209" s="25" t="s">
        <v>40</v>
      </c>
    </row>
    <row r="210" spans="1:6" s="83" customFormat="1" ht="13.5">
      <c r="A210" s="31" t="s">
        <v>138</v>
      </c>
      <c r="B210" s="30"/>
      <c r="C210" s="30"/>
      <c r="D210" s="30"/>
      <c r="E210" s="30"/>
      <c r="F210" s="30"/>
    </row>
    <row r="211" spans="1:6" s="83" customFormat="1">
      <c r="A211" s="27" t="s">
        <v>308</v>
      </c>
      <c r="B211" s="29"/>
      <c r="C211" s="29"/>
      <c r="D211" s="181">
        <v>3.6</v>
      </c>
      <c r="E211" s="29" t="s">
        <v>137</v>
      </c>
      <c r="F211" s="25" t="s">
        <v>40</v>
      </c>
    </row>
    <row r="212" spans="1:6" s="83" customFormat="1" ht="13.5">
      <c r="A212" s="31" t="s">
        <v>139</v>
      </c>
      <c r="B212" s="29"/>
      <c r="C212" s="29"/>
      <c r="D212" s="33">
        <v>2.5</v>
      </c>
      <c r="E212" s="29" t="s">
        <v>140</v>
      </c>
      <c r="F212" s="25" t="s">
        <v>63</v>
      </c>
    </row>
    <row r="213" spans="1:6" ht="3" customHeight="1">
      <c r="A213" s="47"/>
      <c r="B213" s="47"/>
      <c r="C213" s="47"/>
      <c r="D213" s="47"/>
      <c r="E213" s="47"/>
      <c r="F213" s="47"/>
    </row>
    <row r="214" spans="1:6" ht="14.25" customHeight="1">
      <c r="A214" s="81" t="s">
        <v>128</v>
      </c>
      <c r="B214" s="35"/>
      <c r="C214" s="35"/>
      <c r="D214" s="35"/>
      <c r="E214" s="46"/>
      <c r="F214" s="82"/>
    </row>
    <row r="215" spans="1:6" ht="15" customHeight="1">
      <c r="A215" s="84" t="s">
        <v>129</v>
      </c>
      <c r="B215" s="29">
        <v>100</v>
      </c>
      <c r="C215" s="29"/>
      <c r="D215" s="29"/>
      <c r="E215" s="29" t="s">
        <v>130</v>
      </c>
      <c r="F215" s="25" t="s">
        <v>131</v>
      </c>
    </row>
    <row r="216" spans="1:6" ht="13.5">
      <c r="A216" s="85" t="s">
        <v>132</v>
      </c>
      <c r="B216" s="86"/>
      <c r="C216" s="86"/>
      <c r="D216" s="84"/>
      <c r="E216" s="86"/>
      <c r="F216" s="86"/>
    </row>
    <row r="217" spans="1:6">
      <c r="A217" s="84" t="s">
        <v>133</v>
      </c>
      <c r="B217" s="162"/>
      <c r="C217" s="163"/>
      <c r="D217" s="28"/>
      <c r="E217" s="29" t="s">
        <v>44</v>
      </c>
      <c r="F217" s="25" t="s">
        <v>131</v>
      </c>
    </row>
    <row r="218" spans="1:6" ht="13.5">
      <c r="A218" s="31" t="s">
        <v>134</v>
      </c>
      <c r="B218" s="30"/>
      <c r="C218" s="30"/>
      <c r="D218" s="30"/>
      <c r="E218" s="30"/>
      <c r="F218" s="30"/>
    </row>
    <row r="219" spans="1:6" s="83" customFormat="1">
      <c r="A219" s="27" t="s">
        <v>42</v>
      </c>
      <c r="B219" s="30"/>
      <c r="C219" s="30"/>
      <c r="D219" s="25">
        <v>100</v>
      </c>
      <c r="E219" s="25" t="s">
        <v>135</v>
      </c>
      <c r="F219" s="30"/>
    </row>
    <row r="220" spans="1:6" s="83" customFormat="1" ht="13.5">
      <c r="A220" s="31" t="s">
        <v>136</v>
      </c>
      <c r="B220" s="29"/>
      <c r="C220" s="29"/>
      <c r="D220" s="29"/>
      <c r="E220" s="32"/>
      <c r="F220" s="30"/>
    </row>
    <row r="221" spans="1:6" s="83" customFormat="1">
      <c r="A221" s="27" t="s">
        <v>42</v>
      </c>
      <c r="B221" s="29"/>
      <c r="C221" s="29"/>
      <c r="D221" s="181">
        <f>28*0.1</f>
        <v>2.8000000000000003</v>
      </c>
      <c r="E221" s="29" t="s">
        <v>137</v>
      </c>
      <c r="F221" s="25" t="s">
        <v>40</v>
      </c>
    </row>
    <row r="222" spans="1:6" s="83" customFormat="1" ht="13.5">
      <c r="A222" s="31" t="s">
        <v>138</v>
      </c>
      <c r="B222" s="30"/>
      <c r="C222" s="30"/>
      <c r="D222" s="30"/>
      <c r="E222" s="30"/>
      <c r="F222" s="30"/>
    </row>
    <row r="223" spans="1:6" s="83" customFormat="1">
      <c r="A223" s="27" t="s">
        <v>42</v>
      </c>
      <c r="B223" s="29"/>
      <c r="C223" s="29"/>
      <c r="D223" s="181">
        <f>28*0.1</f>
        <v>2.8000000000000003</v>
      </c>
      <c r="E223" s="29" t="s">
        <v>137</v>
      </c>
      <c r="F223" s="25" t="s">
        <v>40</v>
      </c>
    </row>
    <row r="224" spans="1:6" s="83" customFormat="1" ht="13.5">
      <c r="A224" s="31" t="s">
        <v>139</v>
      </c>
      <c r="B224" s="29"/>
      <c r="C224" s="29"/>
      <c r="D224" s="33">
        <v>2.5</v>
      </c>
      <c r="E224" s="29" t="s">
        <v>140</v>
      </c>
      <c r="F224" s="25" t="s">
        <v>63</v>
      </c>
    </row>
    <row r="225" spans="1:11" s="83" customFormat="1" ht="13.5">
      <c r="A225" s="133"/>
      <c r="B225" s="134"/>
      <c r="C225" s="134"/>
      <c r="D225" s="135"/>
      <c r="E225" s="134"/>
      <c r="F225" s="136"/>
    </row>
    <row r="226" spans="1:11" ht="14.25" customHeight="1">
      <c r="A226" s="81" t="s">
        <v>128</v>
      </c>
      <c r="B226" s="35"/>
      <c r="C226" s="35"/>
      <c r="D226" s="35"/>
      <c r="E226" s="46"/>
      <c r="F226" s="82"/>
    </row>
    <row r="227" spans="1:11" ht="15" customHeight="1">
      <c r="A227" s="249" t="s">
        <v>388</v>
      </c>
      <c r="B227" s="29">
        <v>100</v>
      </c>
      <c r="C227" s="29"/>
      <c r="D227" s="29"/>
      <c r="E227" s="29" t="s">
        <v>130</v>
      </c>
      <c r="F227" s="25" t="s">
        <v>131</v>
      </c>
    </row>
    <row r="228" spans="1:11" ht="13.5">
      <c r="A228" s="85" t="s">
        <v>132</v>
      </c>
      <c r="B228" s="86"/>
      <c r="C228" s="86"/>
      <c r="D228" s="84"/>
      <c r="E228" s="86"/>
      <c r="F228" s="86"/>
    </row>
    <row r="229" spans="1:11">
      <c r="A229" s="84" t="s">
        <v>387</v>
      </c>
      <c r="B229" s="162"/>
      <c r="C229" s="163"/>
      <c r="D229" s="28"/>
      <c r="E229" s="29" t="s">
        <v>44</v>
      </c>
      <c r="F229" s="25" t="s">
        <v>131</v>
      </c>
    </row>
    <row r="230" spans="1:11" ht="13.5">
      <c r="A230" s="31" t="s">
        <v>134</v>
      </c>
      <c r="B230" s="30"/>
      <c r="C230" s="30"/>
      <c r="D230" s="30"/>
      <c r="E230" s="30"/>
      <c r="F230" s="30"/>
    </row>
    <row r="231" spans="1:11" s="83" customFormat="1">
      <c r="A231" s="27" t="s">
        <v>387</v>
      </c>
      <c r="B231" s="30"/>
      <c r="C231" s="30"/>
      <c r="D231" s="25">
        <v>100</v>
      </c>
      <c r="E231" s="25" t="s">
        <v>135</v>
      </c>
      <c r="F231" s="30"/>
    </row>
    <row r="232" spans="1:11" s="83" customFormat="1" ht="13.5">
      <c r="A232" s="31" t="s">
        <v>136</v>
      </c>
      <c r="B232" s="29"/>
      <c r="C232" s="29"/>
      <c r="D232" s="29"/>
      <c r="E232" s="32"/>
      <c r="F232" s="30"/>
    </row>
    <row r="233" spans="1:11" s="83" customFormat="1">
      <c r="A233" s="27" t="s">
        <v>387</v>
      </c>
      <c r="B233" s="29"/>
      <c r="C233" s="29"/>
      <c r="D233" s="29">
        <v>2</v>
      </c>
      <c r="E233" s="29" t="s">
        <v>137</v>
      </c>
      <c r="F233" s="25" t="s">
        <v>40</v>
      </c>
    </row>
    <row r="234" spans="1:11" s="83" customFormat="1" ht="13.5">
      <c r="A234" s="31" t="s">
        <v>138</v>
      </c>
      <c r="B234" s="30"/>
      <c r="C234" s="30"/>
      <c r="D234" s="30"/>
      <c r="E234" s="30"/>
      <c r="F234" s="30"/>
    </row>
    <row r="235" spans="1:11" s="83" customFormat="1">
      <c r="A235" s="27" t="s">
        <v>387</v>
      </c>
      <c r="B235" s="29"/>
      <c r="C235" s="29"/>
      <c r="D235" s="29">
        <v>2</v>
      </c>
      <c r="E235" s="29" t="s">
        <v>137</v>
      </c>
      <c r="F235" s="25" t="s">
        <v>40</v>
      </c>
    </row>
    <row r="236" spans="1:11" s="83" customFormat="1" ht="13.5">
      <c r="A236" s="31" t="s">
        <v>139</v>
      </c>
      <c r="B236" s="29"/>
      <c r="C236" s="29"/>
      <c r="D236" s="33">
        <v>2.5</v>
      </c>
      <c r="E236" s="29" t="s">
        <v>140</v>
      </c>
      <c r="F236" s="25" t="s">
        <v>63</v>
      </c>
    </row>
    <row r="237" spans="1:11" s="83" customFormat="1" ht="13.5">
      <c r="A237" s="39"/>
      <c r="B237" s="40"/>
      <c r="C237" s="40"/>
      <c r="D237" s="94"/>
      <c r="E237" s="40"/>
      <c r="F237" s="66"/>
    </row>
    <row r="238" spans="1:11" s="83" customFormat="1" ht="13.5">
      <c r="A238" s="39"/>
      <c r="B238" s="40"/>
      <c r="C238" s="40"/>
      <c r="D238" s="94"/>
      <c r="E238" s="40"/>
      <c r="F238" s="66"/>
    </row>
    <row r="239" spans="1:11" s="83" customFormat="1" ht="14" thickBot="1">
      <c r="A239" s="39"/>
      <c r="B239" s="40"/>
      <c r="C239" s="40"/>
      <c r="D239" s="94"/>
      <c r="E239" s="40"/>
      <c r="F239" s="66"/>
    </row>
    <row r="240" spans="1:11" ht="13.5" thickBot="1">
      <c r="A240" s="365" t="s">
        <v>141</v>
      </c>
      <c r="B240" s="365"/>
      <c r="C240" s="365"/>
      <c r="D240" s="365"/>
      <c r="E240" s="365"/>
      <c r="F240" s="365"/>
      <c r="K240" s="15"/>
    </row>
    <row r="241" spans="1:11" ht="15.5" thickBot="1">
      <c r="A241" s="20" t="s">
        <v>16</v>
      </c>
      <c r="B241" s="20" t="s">
        <v>17</v>
      </c>
      <c r="C241" s="20" t="s">
        <v>18</v>
      </c>
      <c r="D241" s="20" t="s">
        <v>19</v>
      </c>
      <c r="E241" s="20" t="s">
        <v>20</v>
      </c>
      <c r="F241" s="195" t="s">
        <v>21</v>
      </c>
      <c r="K241" s="15"/>
    </row>
    <row r="242" spans="1:11" s="155" customFormat="1" ht="13.5">
      <c r="A242" s="34" t="s">
        <v>395</v>
      </c>
      <c r="B242" s="35"/>
      <c r="C242" s="35"/>
      <c r="D242" s="35">
        <v>250</v>
      </c>
      <c r="E242" s="35" t="s">
        <v>142</v>
      </c>
      <c r="F242" s="25" t="s">
        <v>63</v>
      </c>
      <c r="G242" t="s">
        <v>143</v>
      </c>
      <c r="H242" s="159"/>
    </row>
    <row r="243" spans="1:11" s="83" customFormat="1" ht="13.5">
      <c r="A243" s="39"/>
      <c r="B243" s="40"/>
      <c r="C243" s="40"/>
      <c r="D243" s="94"/>
      <c r="E243" s="40"/>
      <c r="F243" s="66"/>
    </row>
    <row r="244" spans="1:11" ht="13.5" thickBot="1"/>
    <row r="245" spans="1:11" ht="13.5" thickBot="1">
      <c r="A245" s="365" t="s">
        <v>144</v>
      </c>
      <c r="B245" s="365"/>
      <c r="C245" s="365"/>
      <c r="D245" s="365"/>
      <c r="E245" s="365"/>
      <c r="F245" s="365"/>
      <c r="K245" s="15"/>
    </row>
    <row r="246" spans="1:11" ht="15.5" thickBot="1">
      <c r="A246" s="20" t="s">
        <v>16</v>
      </c>
      <c r="B246" s="20" t="s">
        <v>17</v>
      </c>
      <c r="C246" s="20" t="s">
        <v>18</v>
      </c>
      <c r="D246" s="20" t="s">
        <v>19</v>
      </c>
      <c r="E246" s="20" t="s">
        <v>20</v>
      </c>
      <c r="F246" s="195" t="s">
        <v>21</v>
      </c>
      <c r="K246" s="15"/>
    </row>
    <row r="247" spans="1:11" ht="13.5">
      <c r="A247" s="175" t="s">
        <v>350</v>
      </c>
      <c r="B247" s="48"/>
      <c r="C247" s="48" t="s">
        <v>40</v>
      </c>
      <c r="D247" s="48"/>
      <c r="E247" s="48"/>
      <c r="F247" s="49" t="s">
        <v>63</v>
      </c>
      <c r="H247" s="16"/>
    </row>
    <row r="248" spans="1:11" ht="13.5" thickBot="1"/>
    <row r="249" spans="1:11" ht="13.5" thickBot="1">
      <c r="A249" s="365" t="s">
        <v>145</v>
      </c>
      <c r="B249" s="365"/>
      <c r="C249" s="365"/>
      <c r="D249" s="365"/>
      <c r="E249" s="365"/>
      <c r="F249" s="365"/>
    </row>
    <row r="250" spans="1:11" ht="15.5" thickBot="1">
      <c r="A250" s="20" t="s">
        <v>16</v>
      </c>
      <c r="B250" s="20" t="s">
        <v>17</v>
      </c>
      <c r="C250" s="20" t="s">
        <v>18</v>
      </c>
      <c r="D250" s="20" t="s">
        <v>19</v>
      </c>
      <c r="E250" s="20" t="s">
        <v>20</v>
      </c>
      <c r="F250" s="195" t="s">
        <v>21</v>
      </c>
    </row>
    <row r="251" spans="1:11" ht="13.5">
      <c r="A251" s="34" t="s">
        <v>146</v>
      </c>
      <c r="B251" s="35"/>
      <c r="C251" s="35"/>
      <c r="D251" s="35"/>
      <c r="E251" s="46"/>
      <c r="F251" s="47"/>
    </row>
    <row r="252" spans="1:11">
      <c r="A252" s="137" t="s">
        <v>389</v>
      </c>
      <c r="B252" s="29"/>
      <c r="C252" s="29"/>
      <c r="D252" s="50">
        <v>100</v>
      </c>
      <c r="E252" s="29" t="s">
        <v>130</v>
      </c>
      <c r="F252" s="25" t="s">
        <v>40</v>
      </c>
    </row>
    <row r="253" spans="1:11" ht="13.5">
      <c r="A253" s="31" t="s">
        <v>147</v>
      </c>
      <c r="B253" s="29"/>
      <c r="C253" s="29"/>
      <c r="D253" s="50"/>
      <c r="E253" s="29"/>
      <c r="F253" s="25"/>
    </row>
    <row r="254" spans="1:11">
      <c r="A254" s="137" t="s">
        <v>389</v>
      </c>
      <c r="B254" s="29">
        <v>30</v>
      </c>
      <c r="C254" s="29"/>
      <c r="D254" s="50"/>
      <c r="E254" s="29" t="s">
        <v>148</v>
      </c>
      <c r="F254" s="25" t="s">
        <v>40</v>
      </c>
    </row>
    <row r="255" spans="1:11" ht="13.5" thickBot="1"/>
    <row r="256" spans="1:11" ht="13.5" thickBot="1">
      <c r="A256" s="365" t="s">
        <v>149</v>
      </c>
      <c r="B256" s="365"/>
      <c r="C256" s="365"/>
      <c r="D256" s="365"/>
      <c r="E256" s="365"/>
      <c r="F256" s="365"/>
    </row>
    <row r="257" spans="1:6" ht="15.5" thickBot="1">
      <c r="A257" s="20" t="s">
        <v>16</v>
      </c>
      <c r="B257" s="20" t="s">
        <v>17</v>
      </c>
      <c r="C257" s="20" t="s">
        <v>18</v>
      </c>
      <c r="D257" s="20" t="s">
        <v>19</v>
      </c>
      <c r="E257" s="20" t="s">
        <v>20</v>
      </c>
      <c r="F257" s="195" t="s">
        <v>21</v>
      </c>
    </row>
    <row r="258" spans="1:6" ht="13.5">
      <c r="A258" s="21" t="s">
        <v>136</v>
      </c>
      <c r="B258" s="47"/>
      <c r="C258" s="47"/>
      <c r="D258" s="47"/>
      <c r="E258" s="47"/>
      <c r="F258" s="47"/>
    </row>
    <row r="259" spans="1:6">
      <c r="A259" s="137" t="s">
        <v>389</v>
      </c>
      <c r="B259" s="30"/>
      <c r="C259" s="30"/>
      <c r="D259" s="182"/>
      <c r="E259" s="29" t="s">
        <v>39</v>
      </c>
      <c r="F259" s="25" t="s">
        <v>40</v>
      </c>
    </row>
    <row r="260" spans="1:6" ht="13.5" thickBot="1"/>
    <row r="261" spans="1:6" ht="13.5" thickBot="1">
      <c r="A261" s="365" t="s">
        <v>150</v>
      </c>
      <c r="B261" s="365"/>
      <c r="C261" s="365"/>
      <c r="D261" s="365"/>
      <c r="E261" s="365"/>
      <c r="F261" s="365"/>
    </row>
    <row r="262" spans="1:6" ht="15.5" thickBot="1">
      <c r="A262" s="20" t="s">
        <v>16</v>
      </c>
      <c r="B262" s="20" t="s">
        <v>17</v>
      </c>
      <c r="C262" s="20" t="s">
        <v>18</v>
      </c>
      <c r="D262" s="20" t="s">
        <v>19</v>
      </c>
      <c r="E262" s="20" t="s">
        <v>20</v>
      </c>
      <c r="F262" s="195" t="s">
        <v>21</v>
      </c>
    </row>
    <row r="263" spans="1:6" ht="13.5">
      <c r="A263" s="34" t="s">
        <v>151</v>
      </c>
      <c r="B263" s="35"/>
      <c r="C263" s="35"/>
      <c r="D263" s="35"/>
      <c r="E263" s="46"/>
      <c r="F263" s="47"/>
    </row>
    <row r="264" spans="1:6" ht="13.5">
      <c r="A264" s="34" t="s">
        <v>390</v>
      </c>
      <c r="B264" s="184">
        <v>11</v>
      </c>
      <c r="C264" s="35"/>
      <c r="D264" s="184">
        <v>14</v>
      </c>
      <c r="E264" s="46"/>
      <c r="F264" s="47"/>
    </row>
    <row r="265" spans="1:6">
      <c r="A265" s="183" t="s">
        <v>399</v>
      </c>
      <c r="B265" s="184">
        <v>11</v>
      </c>
      <c r="C265" s="35"/>
      <c r="D265" s="184">
        <v>14</v>
      </c>
      <c r="E265" s="29"/>
      <c r="F265" s="25"/>
    </row>
    <row r="266" spans="1:6">
      <c r="A266" s="183" t="s">
        <v>400</v>
      </c>
      <c r="B266" s="184">
        <v>10</v>
      </c>
      <c r="C266" s="35"/>
      <c r="D266" s="184">
        <v>13</v>
      </c>
      <c r="E266" s="29"/>
      <c r="F266" s="25"/>
    </row>
    <row r="267" spans="1:6">
      <c r="A267" s="183" t="s">
        <v>401</v>
      </c>
      <c r="B267" s="184">
        <v>8</v>
      </c>
      <c r="C267" s="35"/>
      <c r="D267" s="184">
        <v>11</v>
      </c>
      <c r="E267" s="29"/>
      <c r="F267" s="25"/>
    </row>
    <row r="268" spans="1:6">
      <c r="A268" s="183" t="s">
        <v>466</v>
      </c>
      <c r="B268" s="184">
        <v>9</v>
      </c>
      <c r="C268" s="35"/>
      <c r="D268" s="184">
        <v>11</v>
      </c>
      <c r="E268" s="29"/>
      <c r="F268" s="25"/>
    </row>
    <row r="269" spans="1:6" ht="13.5">
      <c r="A269" s="34" t="s">
        <v>152</v>
      </c>
      <c r="B269" s="35"/>
      <c r="C269" s="35"/>
      <c r="D269" s="35"/>
      <c r="E269" s="46"/>
      <c r="F269" s="22"/>
    </row>
    <row r="270" spans="1:6" ht="14.25" customHeight="1">
      <c r="A270" s="30" t="s">
        <v>153</v>
      </c>
      <c r="B270" s="25">
        <v>30</v>
      </c>
      <c r="C270" s="25">
        <v>300</v>
      </c>
      <c r="D270" s="25"/>
      <c r="E270" s="25" t="s">
        <v>31</v>
      </c>
      <c r="F270" s="25" t="s">
        <v>40</v>
      </c>
    </row>
    <row r="271" spans="1:6" ht="13.5">
      <c r="A271" s="31" t="s">
        <v>154</v>
      </c>
      <c r="B271" s="30"/>
      <c r="C271" s="25"/>
      <c r="D271" s="30"/>
      <c r="E271" s="29"/>
      <c r="F271" s="30"/>
    </row>
    <row r="272" spans="1:6" ht="13.5">
      <c r="A272" s="31"/>
      <c r="B272" s="30"/>
      <c r="C272" s="25" t="s">
        <v>40</v>
      </c>
      <c r="D272" s="30"/>
      <c r="E272" s="29" t="s">
        <v>62</v>
      </c>
      <c r="F272" s="30"/>
    </row>
    <row r="273" spans="1:7" ht="13.5" thickBot="1"/>
    <row r="274" spans="1:7" ht="13.5" thickBot="1">
      <c r="A274" s="353" t="s">
        <v>155</v>
      </c>
      <c r="B274" s="354"/>
      <c r="C274" s="354"/>
      <c r="D274" s="354"/>
      <c r="E274" s="354"/>
      <c r="F274" s="355"/>
    </row>
    <row r="275" spans="1:7" ht="15.5" thickBot="1">
      <c r="A275" s="20" t="s">
        <v>16</v>
      </c>
      <c r="B275" s="20" t="s">
        <v>17</v>
      </c>
      <c r="C275" s="20" t="s">
        <v>18</v>
      </c>
      <c r="D275" s="20" t="s">
        <v>19</v>
      </c>
      <c r="E275" s="20" t="s">
        <v>20</v>
      </c>
      <c r="F275" s="195" t="s">
        <v>21</v>
      </c>
    </row>
    <row r="276" spans="1:7">
      <c r="A276" s="137" t="s">
        <v>396</v>
      </c>
      <c r="B276" s="35"/>
      <c r="C276" s="35" t="s">
        <v>40</v>
      </c>
      <c r="D276" s="51"/>
      <c r="E276" s="35" t="s">
        <v>62</v>
      </c>
      <c r="F276" s="25" t="s">
        <v>40</v>
      </c>
      <c r="G276" s="237" t="s">
        <v>156</v>
      </c>
    </row>
    <row r="277" spans="1:7" ht="13.5" thickBot="1"/>
    <row r="278" spans="1:7" ht="13.5" thickBot="1">
      <c r="A278" s="353" t="s">
        <v>157</v>
      </c>
      <c r="B278" s="354"/>
      <c r="C278" s="354"/>
      <c r="D278" s="354"/>
      <c r="E278" s="354"/>
      <c r="F278" s="355"/>
    </row>
    <row r="279" spans="1:7" ht="15.5" thickBot="1">
      <c r="A279" s="20" t="s">
        <v>16</v>
      </c>
      <c r="B279" s="20" t="s">
        <v>17</v>
      </c>
      <c r="C279" s="20" t="s">
        <v>18</v>
      </c>
      <c r="D279" s="20" t="s">
        <v>19</v>
      </c>
      <c r="E279" s="20" t="s">
        <v>20</v>
      </c>
      <c r="F279" s="195" t="s">
        <v>21</v>
      </c>
    </row>
    <row r="280" spans="1:7" ht="13.5">
      <c r="A280" s="34" t="s">
        <v>158</v>
      </c>
      <c r="B280" s="35"/>
      <c r="C280" s="35"/>
      <c r="D280" s="35"/>
      <c r="E280" s="29"/>
      <c r="F280" s="25"/>
    </row>
    <row r="281" spans="1:7">
      <c r="A281" s="32" t="s">
        <v>391</v>
      </c>
      <c r="B281" s="28">
        <v>22</v>
      </c>
      <c r="C281" s="28"/>
      <c r="D281" s="28">
        <v>26</v>
      </c>
      <c r="E281" s="29" t="s">
        <v>39</v>
      </c>
      <c r="F281" s="25" t="s">
        <v>40</v>
      </c>
    </row>
    <row r="282" spans="1:7">
      <c r="A282" s="32" t="s">
        <v>159</v>
      </c>
      <c r="B282" s="28">
        <v>30</v>
      </c>
      <c r="C282" s="28"/>
      <c r="D282" s="28">
        <v>36</v>
      </c>
      <c r="E282" s="29" t="s">
        <v>39</v>
      </c>
      <c r="F282" s="25" t="s">
        <v>40</v>
      </c>
    </row>
    <row r="283" spans="1:7">
      <c r="A283" s="32" t="s">
        <v>342</v>
      </c>
      <c r="B283" s="28">
        <v>40</v>
      </c>
      <c r="C283" s="28"/>
      <c r="D283" s="28">
        <v>46</v>
      </c>
      <c r="E283" s="29" t="s">
        <v>39</v>
      </c>
      <c r="F283" s="25" t="s">
        <v>40</v>
      </c>
    </row>
    <row r="284" spans="1:7">
      <c r="A284" s="32" t="s">
        <v>343</v>
      </c>
      <c r="B284" s="28">
        <v>50</v>
      </c>
      <c r="C284" s="28"/>
      <c r="D284" s="218">
        <v>56</v>
      </c>
      <c r="E284" s="29" t="s">
        <v>39</v>
      </c>
      <c r="F284" s="25" t="s">
        <v>40</v>
      </c>
    </row>
    <row r="285" spans="1:7" ht="13.5" thickBot="1"/>
    <row r="286" spans="1:7" ht="13.5" thickBot="1">
      <c r="A286" s="353" t="s">
        <v>160</v>
      </c>
      <c r="B286" s="354"/>
      <c r="C286" s="354"/>
      <c r="D286" s="354"/>
      <c r="E286" s="354"/>
      <c r="F286" s="355"/>
    </row>
    <row r="287" spans="1:7" ht="15.5" thickBot="1">
      <c r="A287" s="20" t="s">
        <v>16</v>
      </c>
      <c r="B287" s="20" t="s">
        <v>17</v>
      </c>
      <c r="C287" s="20" t="s">
        <v>18</v>
      </c>
      <c r="D287" s="20" t="s">
        <v>19</v>
      </c>
      <c r="E287" s="20" t="s">
        <v>20</v>
      </c>
      <c r="F287" s="195" t="s">
        <v>21</v>
      </c>
    </row>
    <row r="288" spans="1:7" ht="13.5">
      <c r="A288" s="21" t="s">
        <v>161</v>
      </c>
      <c r="B288" s="47"/>
      <c r="C288" s="22" t="s">
        <v>40</v>
      </c>
      <c r="D288" s="22"/>
      <c r="E288" s="22" t="s">
        <v>62</v>
      </c>
      <c r="F288" s="22" t="s">
        <v>40</v>
      </c>
    </row>
    <row r="289" spans="1:11" ht="13.5" thickBot="1"/>
    <row r="290" spans="1:11" ht="13.5" thickBot="1">
      <c r="A290" s="353" t="s">
        <v>162</v>
      </c>
      <c r="B290" s="354"/>
      <c r="C290" s="354"/>
      <c r="D290" s="354"/>
      <c r="E290" s="354"/>
      <c r="F290" s="355"/>
      <c r="K290" s="15"/>
    </row>
    <row r="291" spans="1:11" ht="15.5" thickBot="1">
      <c r="A291" s="20" t="s">
        <v>16</v>
      </c>
      <c r="B291" s="20" t="s">
        <v>17</v>
      </c>
      <c r="C291" s="20" t="s">
        <v>18</v>
      </c>
      <c r="D291" s="20" t="s">
        <v>19</v>
      </c>
      <c r="E291" s="20" t="s">
        <v>20</v>
      </c>
      <c r="F291" s="195" t="s">
        <v>21</v>
      </c>
      <c r="K291" s="15"/>
    </row>
    <row r="292" spans="1:11" ht="13.5">
      <c r="A292" s="34" t="s">
        <v>163</v>
      </c>
      <c r="B292" s="35"/>
      <c r="C292" s="35" t="s">
        <v>40</v>
      </c>
      <c r="D292" s="35"/>
      <c r="E292" s="35" t="s">
        <v>62</v>
      </c>
      <c r="F292" s="25" t="s">
        <v>40</v>
      </c>
      <c r="H292" s="16"/>
    </row>
    <row r="293" spans="1:11" ht="14" thickBot="1">
      <c r="A293" s="42"/>
      <c r="B293" s="43"/>
      <c r="C293" s="43"/>
      <c r="D293" s="43"/>
      <c r="E293" s="43"/>
      <c r="F293" s="44"/>
      <c r="H293" s="16"/>
    </row>
    <row r="294" spans="1:11" ht="13.5" thickBot="1">
      <c r="A294" s="353" t="s">
        <v>164</v>
      </c>
      <c r="B294" s="354"/>
      <c r="C294" s="354"/>
      <c r="D294" s="354"/>
      <c r="E294" s="354"/>
      <c r="F294" s="355"/>
      <c r="H294" s="16"/>
    </row>
    <row r="295" spans="1:11" ht="15.5" thickBot="1">
      <c r="A295" s="20" t="s">
        <v>16</v>
      </c>
      <c r="B295" s="20" t="s">
        <v>17</v>
      </c>
      <c r="C295" s="20" t="s">
        <v>18</v>
      </c>
      <c r="D295" s="20" t="s">
        <v>19</v>
      </c>
      <c r="E295" s="20" t="s">
        <v>20</v>
      </c>
      <c r="F295" s="195" t="s">
        <v>21</v>
      </c>
      <c r="H295" s="16"/>
    </row>
    <row r="296" spans="1:11" ht="13.5">
      <c r="A296" s="250" t="s">
        <v>392</v>
      </c>
      <c r="B296" s="35"/>
      <c r="C296" s="35" t="s">
        <v>63</v>
      </c>
      <c r="D296" s="35"/>
      <c r="E296" s="35" t="s">
        <v>62</v>
      </c>
      <c r="F296" s="25" t="s">
        <v>63</v>
      </c>
      <c r="H296" s="16"/>
    </row>
    <row r="297" spans="1:11" ht="14" thickBot="1">
      <c r="A297" s="42"/>
      <c r="B297" s="43"/>
      <c r="C297" s="43"/>
      <c r="D297" s="43"/>
      <c r="E297" s="43"/>
      <c r="F297" s="44"/>
      <c r="H297" s="16"/>
    </row>
    <row r="298" spans="1:11" ht="13.5" thickBot="1">
      <c r="A298" s="356" t="s">
        <v>165</v>
      </c>
      <c r="B298" s="357"/>
      <c r="C298" s="357"/>
      <c r="D298" s="357"/>
      <c r="E298" s="357"/>
      <c r="F298" s="358"/>
      <c r="K298" s="15"/>
    </row>
    <row r="299" spans="1:11" ht="13.5" thickBot="1">
      <c r="A299" s="353" t="s">
        <v>166</v>
      </c>
      <c r="B299" s="354"/>
      <c r="C299" s="354"/>
      <c r="D299" s="354"/>
      <c r="E299" s="354"/>
      <c r="F299" s="355"/>
      <c r="K299" s="15"/>
    </row>
    <row r="300" spans="1:11" ht="15.5" thickBot="1">
      <c r="A300" s="20" t="s">
        <v>16</v>
      </c>
      <c r="B300" s="20" t="s">
        <v>17</v>
      </c>
      <c r="C300" s="20" t="s">
        <v>18</v>
      </c>
      <c r="D300" s="20" t="s">
        <v>19</v>
      </c>
      <c r="E300" s="20" t="s">
        <v>20</v>
      </c>
      <c r="F300" s="195" t="s">
        <v>21</v>
      </c>
      <c r="K300" s="15"/>
    </row>
    <row r="301" spans="1:11" ht="13.5">
      <c r="A301" s="34" t="s">
        <v>167</v>
      </c>
      <c r="B301" s="35"/>
      <c r="C301" s="35" t="s">
        <v>40</v>
      </c>
      <c r="D301" s="35"/>
      <c r="E301" s="35" t="s">
        <v>62</v>
      </c>
      <c r="F301" s="25" t="s">
        <v>40</v>
      </c>
      <c r="H301" s="16"/>
    </row>
    <row r="302" spans="1:11" ht="13.5" thickBot="1"/>
    <row r="303" spans="1:11" ht="13.5" thickBot="1">
      <c r="A303" s="353" t="s">
        <v>168</v>
      </c>
      <c r="B303" s="354"/>
      <c r="C303" s="354"/>
      <c r="D303" s="354"/>
      <c r="E303" s="354"/>
      <c r="F303" s="355"/>
      <c r="K303" s="15"/>
    </row>
    <row r="304" spans="1:11" ht="15.5" thickBot="1">
      <c r="A304" s="20" t="s">
        <v>16</v>
      </c>
      <c r="B304" s="20" t="s">
        <v>17</v>
      </c>
      <c r="C304" s="20" t="s">
        <v>18</v>
      </c>
      <c r="D304" s="20" t="s">
        <v>19</v>
      </c>
      <c r="E304" s="20" t="s">
        <v>20</v>
      </c>
      <c r="F304" s="195" t="s">
        <v>21</v>
      </c>
      <c r="K304" s="15"/>
    </row>
    <row r="305" spans="1:11" ht="13.5">
      <c r="A305" s="34" t="s">
        <v>169</v>
      </c>
      <c r="B305" s="35"/>
      <c r="C305" s="35"/>
      <c r="D305" s="35">
        <v>4000</v>
      </c>
      <c r="E305" s="35" t="s">
        <v>31</v>
      </c>
      <c r="F305" s="25" t="s">
        <v>40</v>
      </c>
      <c r="H305" s="16"/>
    </row>
    <row r="306" spans="1:11" ht="13.5">
      <c r="A306" s="34" t="s">
        <v>170</v>
      </c>
      <c r="B306" s="35"/>
      <c r="C306" s="35"/>
      <c r="D306" s="35">
        <v>275</v>
      </c>
      <c r="E306" s="35" t="s">
        <v>31</v>
      </c>
      <c r="F306" s="25" t="s">
        <v>40</v>
      </c>
      <c r="H306" s="16"/>
    </row>
    <row r="307" spans="1:11" ht="13.5">
      <c r="A307" s="34" t="s">
        <v>171</v>
      </c>
      <c r="B307" s="35"/>
      <c r="C307" s="35"/>
      <c r="D307" s="35" t="s">
        <v>24</v>
      </c>
      <c r="E307" s="35" t="s">
        <v>31</v>
      </c>
      <c r="F307" s="25" t="s">
        <v>40</v>
      </c>
      <c r="H307" s="16"/>
    </row>
    <row r="308" spans="1:11" ht="13.5">
      <c r="A308" s="34" t="s">
        <v>172</v>
      </c>
      <c r="B308" s="35"/>
      <c r="C308" s="35"/>
      <c r="D308" s="35" t="s">
        <v>24</v>
      </c>
      <c r="E308" s="35" t="s">
        <v>31</v>
      </c>
      <c r="F308" s="25" t="s">
        <v>40</v>
      </c>
      <c r="H308" s="16"/>
    </row>
    <row r="309" spans="1:11" ht="14" thickBot="1">
      <c r="A309" s="39"/>
      <c r="B309" s="40"/>
      <c r="C309" s="40"/>
      <c r="D309" s="40"/>
      <c r="E309" s="40"/>
      <c r="F309" s="66"/>
      <c r="H309" s="16"/>
    </row>
    <row r="310" spans="1:11" ht="13.5" thickBot="1">
      <c r="A310" s="353" t="s">
        <v>173</v>
      </c>
      <c r="B310" s="354"/>
      <c r="C310" s="354"/>
      <c r="D310" s="354"/>
      <c r="E310" s="354"/>
      <c r="F310" s="355"/>
    </row>
    <row r="311" spans="1:11" ht="15.5" thickBot="1">
      <c r="A311" s="20" t="s">
        <v>16</v>
      </c>
      <c r="B311" s="20" t="s">
        <v>17</v>
      </c>
      <c r="C311" s="20" t="s">
        <v>18</v>
      </c>
      <c r="D311" s="20" t="s">
        <v>19</v>
      </c>
      <c r="E311" s="20" t="s">
        <v>20</v>
      </c>
      <c r="F311" s="195" t="s">
        <v>21</v>
      </c>
    </row>
    <row r="312" spans="1:11" ht="13.5">
      <c r="A312" s="53" t="s">
        <v>174</v>
      </c>
      <c r="B312" s="54"/>
      <c r="C312" s="55" t="s">
        <v>40</v>
      </c>
      <c r="D312" s="55"/>
      <c r="E312" s="35" t="s">
        <v>62</v>
      </c>
      <c r="F312" s="55" t="s">
        <v>63</v>
      </c>
    </row>
    <row r="313" spans="1:11" ht="13.5" thickBot="1"/>
    <row r="314" spans="1:11" ht="13.5" thickBot="1">
      <c r="A314" s="353" t="s">
        <v>175</v>
      </c>
      <c r="B314" s="354"/>
      <c r="C314" s="354"/>
      <c r="D314" s="354"/>
      <c r="E314" s="354"/>
      <c r="F314" s="355"/>
      <c r="K314" s="15"/>
    </row>
    <row r="315" spans="1:11" ht="13.5">
      <c r="A315" s="34" t="s">
        <v>176</v>
      </c>
      <c r="B315" s="35"/>
      <c r="C315" s="35" t="s">
        <v>40</v>
      </c>
      <c r="D315" s="35"/>
      <c r="E315" s="35" t="s">
        <v>62</v>
      </c>
      <c r="F315" s="22" t="s">
        <v>40</v>
      </c>
      <c r="G315" s="128" t="s">
        <v>432</v>
      </c>
      <c r="H315" s="16"/>
    </row>
    <row r="316" spans="1:11" ht="13.5" thickBot="1"/>
    <row r="317" spans="1:11" ht="13.5" thickBot="1">
      <c r="A317" s="356" t="s">
        <v>177</v>
      </c>
      <c r="B317" s="357"/>
      <c r="C317" s="357"/>
      <c r="D317" s="357"/>
      <c r="E317" s="357"/>
      <c r="F317" s="358"/>
    </row>
    <row r="318" spans="1:11" ht="13.5" thickBot="1">
      <c r="A318" s="353" t="s">
        <v>178</v>
      </c>
      <c r="B318" s="354"/>
      <c r="C318" s="354"/>
      <c r="D318" s="354"/>
      <c r="E318" s="354"/>
      <c r="F318" s="355"/>
    </row>
    <row r="319" spans="1:11" ht="15.5" thickBot="1">
      <c r="A319" s="20" t="s">
        <v>16</v>
      </c>
      <c r="B319" s="20" t="s">
        <v>17</v>
      </c>
      <c r="C319" s="20" t="s">
        <v>18</v>
      </c>
      <c r="D319" s="20" t="s">
        <v>19</v>
      </c>
      <c r="E319" s="20" t="s">
        <v>20</v>
      </c>
      <c r="F319" s="195" t="s">
        <v>21</v>
      </c>
    </row>
    <row r="320" spans="1:11" ht="14" thickBot="1">
      <c r="A320" s="253" t="s">
        <v>179</v>
      </c>
      <c r="B320" s="254">
        <v>0</v>
      </c>
      <c r="C320" s="254"/>
      <c r="D320" s="255">
        <v>35</v>
      </c>
      <c r="E320" s="254" t="s">
        <v>180</v>
      </c>
      <c r="F320" s="256" t="s">
        <v>24</v>
      </c>
      <c r="G320" t="s">
        <v>431</v>
      </c>
    </row>
    <row r="321" spans="1:7" ht="14" thickBot="1">
      <c r="A321" s="56" t="s">
        <v>181</v>
      </c>
      <c r="B321" s="58" t="s">
        <v>182</v>
      </c>
      <c r="C321" s="55"/>
      <c r="D321" s="55">
        <v>70</v>
      </c>
      <c r="E321" s="55" t="s">
        <v>180</v>
      </c>
      <c r="F321" s="22" t="s">
        <v>24</v>
      </c>
    </row>
    <row r="322" spans="1:7" ht="26">
      <c r="A322" s="257" t="s">
        <v>402</v>
      </c>
      <c r="B322" s="258"/>
      <c r="C322" s="259"/>
      <c r="D322" s="260" t="s">
        <v>403</v>
      </c>
      <c r="E322" s="187" t="s">
        <v>180</v>
      </c>
      <c r="F322" s="256" t="s">
        <v>24</v>
      </c>
    </row>
    <row r="323" spans="1:7" ht="13.5" thickBot="1">
      <c r="A323" s="44"/>
      <c r="B323" s="44"/>
      <c r="C323" s="44"/>
      <c r="D323" s="44"/>
      <c r="E323" s="44"/>
      <c r="F323" s="44"/>
    </row>
    <row r="324" spans="1:7" ht="13.5" thickBot="1">
      <c r="A324" s="353" t="s">
        <v>183</v>
      </c>
      <c r="B324" s="354"/>
      <c r="C324" s="354"/>
      <c r="D324" s="354"/>
      <c r="E324" s="354"/>
      <c r="F324" s="355"/>
    </row>
    <row r="325" spans="1:7" ht="15.5" thickBot="1">
      <c r="A325" s="20" t="s">
        <v>16</v>
      </c>
      <c r="B325" s="20" t="s">
        <v>17</v>
      </c>
      <c r="C325" s="20" t="s">
        <v>18</v>
      </c>
      <c r="D325" s="20" t="s">
        <v>19</v>
      </c>
      <c r="E325" s="20" t="s">
        <v>20</v>
      </c>
      <c r="F325" s="195" t="s">
        <v>21</v>
      </c>
    </row>
    <row r="326" spans="1:7" ht="13.5">
      <c r="A326" s="64" t="s">
        <v>184</v>
      </c>
      <c r="B326" s="59"/>
      <c r="C326" s="57"/>
      <c r="D326" s="57">
        <v>95</v>
      </c>
      <c r="E326" s="57" t="s">
        <v>185</v>
      </c>
      <c r="F326" s="22" t="s">
        <v>24</v>
      </c>
    </row>
    <row r="327" spans="1:7" ht="13.5">
      <c r="A327" s="65"/>
      <c r="B327" s="60"/>
      <c r="C327" s="22"/>
      <c r="D327" s="22"/>
      <c r="E327" s="22"/>
      <c r="F327" s="22"/>
    </row>
    <row r="328" spans="1:7" ht="13.5" thickBot="1">
      <c r="A328" s="44"/>
      <c r="B328" s="44"/>
      <c r="C328" s="44"/>
      <c r="D328" s="44"/>
      <c r="E328" s="44"/>
      <c r="F328" s="44"/>
    </row>
    <row r="329" spans="1:7" ht="13.5" thickBot="1">
      <c r="A329" s="353" t="s">
        <v>186</v>
      </c>
      <c r="B329" s="354"/>
      <c r="C329" s="354"/>
      <c r="D329" s="354"/>
      <c r="E329" s="354"/>
      <c r="F329" s="355"/>
    </row>
    <row r="330" spans="1:7" ht="15.5" thickBot="1">
      <c r="A330" s="20" t="s">
        <v>16</v>
      </c>
      <c r="B330" s="20" t="s">
        <v>17</v>
      </c>
      <c r="C330" s="20" t="s">
        <v>18</v>
      </c>
      <c r="D330" s="20" t="s">
        <v>19</v>
      </c>
      <c r="E330" s="20" t="s">
        <v>20</v>
      </c>
      <c r="F330" s="195" t="s">
        <v>21</v>
      </c>
    </row>
    <row r="331" spans="1:7" ht="13.5">
      <c r="A331" s="56" t="s">
        <v>187</v>
      </c>
      <c r="B331" s="58"/>
      <c r="C331" s="55"/>
      <c r="D331" s="129">
        <v>5000</v>
      </c>
      <c r="E331" s="55" t="s">
        <v>188</v>
      </c>
      <c r="F331" s="22" t="s">
        <v>24</v>
      </c>
      <c r="G331" s="130" t="s">
        <v>189</v>
      </c>
    </row>
    <row r="332" spans="1:7" ht="13.5">
      <c r="A332" s="63" t="s">
        <v>190</v>
      </c>
      <c r="B332" s="52"/>
      <c r="C332" s="25"/>
      <c r="D332" s="61">
        <v>35000</v>
      </c>
      <c r="E332" s="25" t="s">
        <v>191</v>
      </c>
      <c r="F332" s="22" t="s">
        <v>24</v>
      </c>
    </row>
    <row r="333" spans="1:7" ht="13.5" thickBot="1">
      <c r="A333" s="44"/>
      <c r="B333" s="44"/>
      <c r="C333" s="44"/>
      <c r="D333" s="44"/>
      <c r="E333" s="44"/>
      <c r="F333" s="44"/>
    </row>
    <row r="334" spans="1:7" ht="13.5" thickBot="1">
      <c r="A334" s="353" t="s">
        <v>192</v>
      </c>
      <c r="B334" s="354"/>
      <c r="C334" s="354"/>
      <c r="D334" s="354"/>
      <c r="E334" s="354"/>
      <c r="F334" s="355"/>
    </row>
    <row r="335" spans="1:7" ht="15.5" thickBot="1">
      <c r="A335" s="20" t="s">
        <v>16</v>
      </c>
      <c r="B335" s="20" t="s">
        <v>17</v>
      </c>
      <c r="C335" s="20" t="s">
        <v>18</v>
      </c>
      <c r="D335" s="20" t="s">
        <v>19</v>
      </c>
      <c r="E335" s="20" t="s">
        <v>20</v>
      </c>
      <c r="F335" s="195" t="s">
        <v>21</v>
      </c>
    </row>
    <row r="336" spans="1:7" ht="13.5">
      <c r="A336" s="56" t="s">
        <v>193</v>
      </c>
      <c r="B336" s="58"/>
      <c r="C336" s="55" t="s">
        <v>40</v>
      </c>
      <c r="D336" s="55"/>
      <c r="E336" s="55" t="s">
        <v>62</v>
      </c>
      <c r="F336" s="22" t="s">
        <v>24</v>
      </c>
    </row>
    <row r="337" spans="1:6" ht="13.5" thickBot="1">
      <c r="A337" s="44"/>
      <c r="B337" s="44"/>
      <c r="C337" s="44"/>
      <c r="D337" s="44"/>
      <c r="E337" s="44"/>
      <c r="F337" s="44"/>
    </row>
    <row r="338" spans="1:6" ht="13.5" thickBot="1">
      <c r="A338" s="353" t="s">
        <v>194</v>
      </c>
      <c r="B338" s="354"/>
      <c r="C338" s="354"/>
      <c r="D338" s="354"/>
      <c r="E338" s="354"/>
      <c r="F338" s="355"/>
    </row>
    <row r="339" spans="1:6" ht="15.5" thickBot="1">
      <c r="A339" s="20" t="s">
        <v>16</v>
      </c>
      <c r="B339" s="20" t="s">
        <v>17</v>
      </c>
      <c r="C339" s="20" t="s">
        <v>18</v>
      </c>
      <c r="D339" s="20" t="s">
        <v>19</v>
      </c>
      <c r="E339" s="20" t="s">
        <v>20</v>
      </c>
      <c r="F339" s="195" t="s">
        <v>21</v>
      </c>
    </row>
    <row r="340" spans="1:6" ht="13.5">
      <c r="A340" s="56" t="s">
        <v>195</v>
      </c>
      <c r="B340" s="58"/>
      <c r="C340" s="55" t="s">
        <v>40</v>
      </c>
      <c r="D340" s="55"/>
      <c r="E340" s="55" t="s">
        <v>62</v>
      </c>
      <c r="F340" s="22" t="s">
        <v>24</v>
      </c>
    </row>
    <row r="341" spans="1:6" ht="14" thickBot="1">
      <c r="A341" s="72"/>
      <c r="B341" s="73"/>
      <c r="C341" s="66"/>
      <c r="D341" s="66"/>
      <c r="E341" s="66"/>
      <c r="F341" s="66"/>
    </row>
    <row r="342" spans="1:6" ht="13.5" thickBot="1">
      <c r="A342" s="353" t="s">
        <v>196</v>
      </c>
      <c r="B342" s="354"/>
      <c r="C342" s="354"/>
      <c r="D342" s="354"/>
      <c r="E342" s="354"/>
      <c r="F342" s="355"/>
    </row>
    <row r="343" spans="1:6" ht="15.5" thickBot="1">
      <c r="A343" s="20" t="s">
        <v>16</v>
      </c>
      <c r="B343" s="20" t="s">
        <v>17</v>
      </c>
      <c r="C343" s="20" t="s">
        <v>18</v>
      </c>
      <c r="D343" s="20" t="s">
        <v>19</v>
      </c>
      <c r="E343" s="20" t="s">
        <v>20</v>
      </c>
      <c r="F343" s="195" t="s">
        <v>21</v>
      </c>
    </row>
    <row r="344" spans="1:6" ht="13.5">
      <c r="A344" s="56" t="s">
        <v>197</v>
      </c>
      <c r="B344" s="58"/>
      <c r="C344" s="55" t="s">
        <v>40</v>
      </c>
      <c r="D344" s="55"/>
      <c r="E344" s="55" t="s">
        <v>62</v>
      </c>
      <c r="F344" s="22" t="s">
        <v>24</v>
      </c>
    </row>
    <row r="345" spans="1:6" ht="13.5" thickBot="1">
      <c r="A345" s="44"/>
      <c r="B345" s="44"/>
      <c r="C345" s="44"/>
      <c r="D345" s="44"/>
      <c r="E345" s="44"/>
      <c r="F345" s="44"/>
    </row>
    <row r="346" spans="1:6" ht="13.5" thickBot="1">
      <c r="A346" s="353" t="s">
        <v>198</v>
      </c>
      <c r="B346" s="354"/>
      <c r="C346" s="354"/>
      <c r="D346" s="354"/>
      <c r="E346" s="354"/>
      <c r="F346" s="355"/>
    </row>
    <row r="347" spans="1:6" ht="15.5" thickBot="1">
      <c r="A347" s="20" t="s">
        <v>16</v>
      </c>
      <c r="B347" s="20" t="s">
        <v>17</v>
      </c>
      <c r="C347" s="20" t="s">
        <v>18</v>
      </c>
      <c r="D347" s="20" t="s">
        <v>19</v>
      </c>
      <c r="E347" s="20" t="s">
        <v>20</v>
      </c>
      <c r="F347" s="195" t="s">
        <v>21</v>
      </c>
    </row>
    <row r="348" spans="1:6" ht="13.5">
      <c r="A348" s="56" t="s">
        <v>199</v>
      </c>
      <c r="B348" s="58"/>
      <c r="C348" s="55" t="s">
        <v>40</v>
      </c>
      <c r="D348" s="55"/>
      <c r="E348" s="55" t="s">
        <v>62</v>
      </c>
      <c r="F348" s="22" t="s">
        <v>24</v>
      </c>
    </row>
    <row r="349" spans="1:6" ht="13.5" thickBot="1">
      <c r="A349" s="44"/>
      <c r="B349" s="44"/>
      <c r="C349" s="44"/>
      <c r="D349" s="44"/>
      <c r="E349" s="44"/>
      <c r="F349" s="44"/>
    </row>
    <row r="350" spans="1:6" ht="13.5" thickBot="1">
      <c r="A350" s="353" t="s">
        <v>200</v>
      </c>
      <c r="B350" s="354"/>
      <c r="C350" s="354"/>
      <c r="D350" s="354"/>
      <c r="E350" s="354"/>
      <c r="F350" s="355"/>
    </row>
    <row r="351" spans="1:6" ht="15.5" thickBot="1">
      <c r="A351" s="20" t="s">
        <v>16</v>
      </c>
      <c r="B351" s="20" t="s">
        <v>17</v>
      </c>
      <c r="C351" s="20" t="s">
        <v>18</v>
      </c>
      <c r="D351" s="20" t="s">
        <v>19</v>
      </c>
      <c r="E351" s="20" t="s">
        <v>20</v>
      </c>
      <c r="F351" s="195" t="s">
        <v>21</v>
      </c>
    </row>
    <row r="352" spans="1:6" ht="13.5">
      <c r="A352" s="56" t="s">
        <v>201</v>
      </c>
      <c r="B352" s="58"/>
      <c r="C352" s="55" t="s">
        <v>40</v>
      </c>
      <c r="D352" s="55"/>
      <c r="E352" s="55" t="s">
        <v>62</v>
      </c>
      <c r="F352" s="22" t="s">
        <v>24</v>
      </c>
    </row>
    <row r="353" spans="1:6" ht="13.5" thickBot="1">
      <c r="A353" s="44"/>
      <c r="B353" s="44"/>
      <c r="C353" s="44"/>
      <c r="D353" s="44"/>
      <c r="E353" s="44"/>
      <c r="F353" s="44"/>
    </row>
    <row r="354" spans="1:6" ht="13.5" thickBot="1">
      <c r="A354" s="353" t="s">
        <v>202</v>
      </c>
      <c r="B354" s="354"/>
      <c r="C354" s="354"/>
      <c r="D354" s="354"/>
      <c r="E354" s="354"/>
      <c r="F354" s="355"/>
    </row>
    <row r="355" spans="1:6" ht="15.5" thickBot="1">
      <c r="A355" s="20" t="s">
        <v>16</v>
      </c>
      <c r="B355" s="20" t="s">
        <v>17</v>
      </c>
      <c r="C355" s="20" t="s">
        <v>18</v>
      </c>
      <c r="D355" s="20" t="s">
        <v>19</v>
      </c>
      <c r="E355" s="20" t="s">
        <v>20</v>
      </c>
      <c r="F355" s="195" t="s">
        <v>21</v>
      </c>
    </row>
    <row r="356" spans="1:6" ht="14" thickBot="1">
      <c r="A356" s="56" t="s">
        <v>203</v>
      </c>
      <c r="B356" s="58"/>
      <c r="C356" s="55" t="s">
        <v>40</v>
      </c>
      <c r="D356" s="55"/>
      <c r="E356" s="55" t="s">
        <v>62</v>
      </c>
      <c r="F356" s="22" t="s">
        <v>24</v>
      </c>
    </row>
    <row r="357" spans="1:6" ht="14" thickBot="1">
      <c r="A357" s="74"/>
      <c r="B357" s="75"/>
      <c r="C357" s="76"/>
      <c r="D357" s="76"/>
      <c r="E357" s="76"/>
      <c r="F357" s="66"/>
    </row>
    <row r="358" spans="1:6" ht="13.5" thickBot="1">
      <c r="A358" s="353" t="s">
        <v>204</v>
      </c>
      <c r="B358" s="354"/>
      <c r="C358" s="354"/>
      <c r="D358" s="354"/>
      <c r="E358" s="354"/>
      <c r="F358" s="355"/>
    </row>
    <row r="359" spans="1:6" ht="15.5" thickBot="1">
      <c r="A359" s="20" t="s">
        <v>16</v>
      </c>
      <c r="B359" s="20" t="s">
        <v>17</v>
      </c>
      <c r="C359" s="20" t="s">
        <v>18</v>
      </c>
      <c r="D359" s="20" t="s">
        <v>19</v>
      </c>
      <c r="E359" s="20" t="s">
        <v>20</v>
      </c>
      <c r="F359" s="195" t="s">
        <v>21</v>
      </c>
    </row>
    <row r="360" spans="1:6" ht="13.5">
      <c r="A360" s="56" t="s">
        <v>205</v>
      </c>
      <c r="B360" s="58"/>
      <c r="C360" s="55" t="s">
        <v>40</v>
      </c>
      <c r="D360" s="55"/>
      <c r="E360" s="55" t="s">
        <v>62</v>
      </c>
      <c r="F360" s="22" t="s">
        <v>24</v>
      </c>
    </row>
    <row r="361" spans="1:6" ht="13.5" thickBot="1"/>
    <row r="362" spans="1:6" ht="13.5" thickBot="1">
      <c r="A362" s="356" t="s">
        <v>206</v>
      </c>
      <c r="B362" s="357"/>
      <c r="C362" s="357"/>
      <c r="D362" s="357"/>
      <c r="E362" s="357"/>
      <c r="F362" s="358"/>
    </row>
    <row r="363" spans="1:6" ht="13.5" thickBot="1">
      <c r="A363" s="353" t="s">
        <v>207</v>
      </c>
      <c r="B363" s="354"/>
      <c r="C363" s="354"/>
      <c r="D363" s="354"/>
      <c r="E363" s="354"/>
      <c r="F363" s="355"/>
    </row>
    <row r="364" spans="1:6" ht="15.5" thickBot="1">
      <c r="A364" s="20" t="s">
        <v>16</v>
      </c>
      <c r="B364" s="20" t="s">
        <v>17</v>
      </c>
      <c r="C364" s="20" t="s">
        <v>18</v>
      </c>
      <c r="D364" s="20" t="s">
        <v>19</v>
      </c>
      <c r="E364" s="20" t="s">
        <v>20</v>
      </c>
      <c r="F364" s="195" t="s">
        <v>21</v>
      </c>
    </row>
    <row r="365" spans="1:6" ht="13.5">
      <c r="A365" s="56" t="s">
        <v>208</v>
      </c>
      <c r="B365" s="58"/>
      <c r="C365" s="55" t="s">
        <v>40</v>
      </c>
      <c r="D365" s="55"/>
      <c r="E365" s="55" t="s">
        <v>62</v>
      </c>
      <c r="F365" s="22" t="s">
        <v>24</v>
      </c>
    </row>
    <row r="366" spans="1:6" ht="13.5" thickBot="1">
      <c r="A366" s="44"/>
      <c r="B366" s="44"/>
      <c r="C366" s="44"/>
      <c r="D366" s="44"/>
      <c r="E366" s="44"/>
      <c r="F366" s="44"/>
    </row>
    <row r="367" spans="1:6" ht="13.5" thickBot="1">
      <c r="A367" s="353" t="s">
        <v>209</v>
      </c>
      <c r="B367" s="354"/>
      <c r="C367" s="354"/>
      <c r="D367" s="354"/>
      <c r="E367" s="354"/>
      <c r="F367" s="355"/>
    </row>
    <row r="368" spans="1:6" ht="15.5" thickBot="1">
      <c r="A368" s="20" t="s">
        <v>16</v>
      </c>
      <c r="B368" s="20" t="s">
        <v>17</v>
      </c>
      <c r="C368" s="20" t="s">
        <v>18</v>
      </c>
      <c r="D368" s="20" t="s">
        <v>19</v>
      </c>
      <c r="E368" s="20" t="s">
        <v>20</v>
      </c>
      <c r="F368" s="195" t="s">
        <v>21</v>
      </c>
    </row>
    <row r="369" spans="1:6" ht="13.5">
      <c r="A369" s="56" t="s">
        <v>210</v>
      </c>
      <c r="B369" s="58"/>
      <c r="C369" s="55" t="s">
        <v>40</v>
      </c>
      <c r="D369" s="55"/>
      <c r="E369" s="55" t="s">
        <v>62</v>
      </c>
      <c r="F369" s="22" t="s">
        <v>24</v>
      </c>
    </row>
    <row r="370" spans="1:6" ht="13.5" thickBot="1">
      <c r="A370" s="44"/>
      <c r="B370" s="44"/>
      <c r="C370" s="44"/>
      <c r="D370" s="44"/>
      <c r="E370" s="44"/>
      <c r="F370" s="44"/>
    </row>
    <row r="371" spans="1:6" ht="13.5" thickBot="1">
      <c r="A371" s="353" t="s">
        <v>211</v>
      </c>
      <c r="B371" s="354"/>
      <c r="C371" s="354"/>
      <c r="D371" s="354"/>
      <c r="E371" s="354"/>
      <c r="F371" s="355"/>
    </row>
    <row r="372" spans="1:6" ht="15.5" thickBot="1">
      <c r="A372" s="20" t="s">
        <v>16</v>
      </c>
      <c r="B372" s="20" t="s">
        <v>17</v>
      </c>
      <c r="C372" s="20" t="s">
        <v>18</v>
      </c>
      <c r="D372" s="20" t="s">
        <v>19</v>
      </c>
      <c r="E372" s="20" t="s">
        <v>20</v>
      </c>
      <c r="F372" s="195" t="s">
        <v>21</v>
      </c>
    </row>
    <row r="373" spans="1:6" ht="13.5">
      <c r="A373" s="56" t="s">
        <v>212</v>
      </c>
      <c r="B373" s="58"/>
      <c r="C373" s="55" t="s">
        <v>40</v>
      </c>
      <c r="D373" s="55"/>
      <c r="E373" s="55" t="s">
        <v>62</v>
      </c>
      <c r="F373" s="25" t="s">
        <v>63</v>
      </c>
    </row>
    <row r="374" spans="1:6" ht="13.5" thickBot="1">
      <c r="A374" s="44"/>
      <c r="B374" s="44"/>
      <c r="C374" s="44"/>
      <c r="D374" s="44"/>
      <c r="E374" s="44"/>
      <c r="F374" s="44"/>
    </row>
    <row r="375" spans="1:6" ht="13.5" thickBot="1">
      <c r="A375" s="353" t="s">
        <v>213</v>
      </c>
      <c r="B375" s="354"/>
      <c r="C375" s="354"/>
      <c r="D375" s="354"/>
      <c r="E375" s="354"/>
      <c r="F375" s="355"/>
    </row>
    <row r="376" spans="1:6" ht="15.5" thickBot="1">
      <c r="A376" s="20" t="s">
        <v>16</v>
      </c>
      <c r="B376" s="20" t="s">
        <v>17</v>
      </c>
      <c r="C376" s="20" t="s">
        <v>18</v>
      </c>
      <c r="D376" s="20" t="s">
        <v>19</v>
      </c>
      <c r="E376" s="20" t="s">
        <v>20</v>
      </c>
      <c r="F376" s="195" t="s">
        <v>21</v>
      </c>
    </row>
    <row r="377" spans="1:6" ht="13.5">
      <c r="A377" s="56" t="s">
        <v>214</v>
      </c>
      <c r="B377" s="58"/>
      <c r="C377" s="55" t="s">
        <v>40</v>
      </c>
      <c r="D377" s="55"/>
      <c r="E377" s="55" t="s">
        <v>62</v>
      </c>
      <c r="F377" s="22" t="s">
        <v>24</v>
      </c>
    </row>
    <row r="378" spans="1:6" ht="13.5" thickBot="1">
      <c r="A378" s="44"/>
      <c r="B378" s="44"/>
      <c r="C378" s="44"/>
      <c r="D378" s="44"/>
      <c r="E378" s="44"/>
      <c r="F378" s="44"/>
    </row>
    <row r="379" spans="1:6" ht="13.5" thickBot="1">
      <c r="A379" s="353" t="s">
        <v>215</v>
      </c>
      <c r="B379" s="354"/>
      <c r="C379" s="354"/>
      <c r="D379" s="354"/>
      <c r="E379" s="354"/>
      <c r="F379" s="355"/>
    </row>
    <row r="380" spans="1:6" ht="15.5" thickBot="1">
      <c r="A380" s="20" t="s">
        <v>16</v>
      </c>
      <c r="B380" s="20" t="s">
        <v>17</v>
      </c>
      <c r="C380" s="20" t="s">
        <v>18</v>
      </c>
      <c r="D380" s="20" t="s">
        <v>19</v>
      </c>
      <c r="E380" s="20" t="s">
        <v>20</v>
      </c>
      <c r="F380" s="195" t="s">
        <v>21</v>
      </c>
    </row>
    <row r="381" spans="1:6" ht="13.5">
      <c r="A381" s="56" t="s">
        <v>216</v>
      </c>
      <c r="B381" s="58"/>
      <c r="C381" s="55" t="s">
        <v>40</v>
      </c>
      <c r="D381" s="55"/>
      <c r="E381" s="55" t="s">
        <v>62</v>
      </c>
      <c r="F381" s="22" t="s">
        <v>24</v>
      </c>
    </row>
    <row r="382" spans="1:6" ht="13.5" thickBot="1">
      <c r="A382" s="44"/>
      <c r="B382" s="44"/>
      <c r="C382" s="44"/>
      <c r="D382" s="44"/>
      <c r="E382" s="44"/>
      <c r="F382" s="44"/>
    </row>
    <row r="383" spans="1:6" ht="13.5" thickBot="1">
      <c r="A383" s="353" t="s">
        <v>217</v>
      </c>
      <c r="B383" s="354"/>
      <c r="C383" s="354"/>
      <c r="D383" s="354"/>
      <c r="E383" s="354"/>
      <c r="F383" s="355"/>
    </row>
    <row r="384" spans="1:6" ht="15.5" thickBot="1">
      <c r="A384" s="20" t="s">
        <v>16</v>
      </c>
      <c r="B384" s="20" t="s">
        <v>17</v>
      </c>
      <c r="C384" s="20" t="s">
        <v>18</v>
      </c>
      <c r="D384" s="20" t="s">
        <v>19</v>
      </c>
      <c r="E384" s="20" t="s">
        <v>20</v>
      </c>
      <c r="F384" s="195" t="s">
        <v>21</v>
      </c>
    </row>
    <row r="385" spans="1:6" ht="13.5">
      <c r="A385" s="56" t="s">
        <v>218</v>
      </c>
      <c r="B385" s="58"/>
      <c r="C385" s="55" t="s">
        <v>40</v>
      </c>
      <c r="D385" s="55"/>
      <c r="E385" s="55" t="s">
        <v>62</v>
      </c>
      <c r="F385" s="22" t="s">
        <v>24</v>
      </c>
    </row>
    <row r="386" spans="1:6" ht="14" thickBot="1">
      <c r="A386" s="72"/>
      <c r="B386" s="73"/>
      <c r="C386" s="66"/>
      <c r="D386" s="66"/>
      <c r="E386" s="66"/>
      <c r="F386" s="66"/>
    </row>
    <row r="387" spans="1:6" ht="13.5" thickBot="1">
      <c r="A387" s="353" t="s">
        <v>219</v>
      </c>
      <c r="B387" s="354"/>
      <c r="C387" s="354"/>
      <c r="D387" s="354"/>
      <c r="E387" s="354"/>
      <c r="F387" s="355"/>
    </row>
    <row r="388" spans="1:6" ht="15.5" thickBot="1">
      <c r="A388" s="20" t="s">
        <v>16</v>
      </c>
      <c r="B388" s="20" t="s">
        <v>17</v>
      </c>
      <c r="C388" s="20" t="s">
        <v>18</v>
      </c>
      <c r="D388" s="20" t="s">
        <v>19</v>
      </c>
      <c r="E388" s="20" t="s">
        <v>20</v>
      </c>
      <c r="F388" s="195" t="s">
        <v>21</v>
      </c>
    </row>
    <row r="389" spans="1:6" ht="14" thickBot="1">
      <c r="A389" s="56" t="s">
        <v>220</v>
      </c>
      <c r="B389" s="58"/>
      <c r="C389" s="55" t="s">
        <v>40</v>
      </c>
      <c r="D389" s="55"/>
      <c r="E389" s="55" t="s">
        <v>62</v>
      </c>
      <c r="F389" s="22" t="s">
        <v>24</v>
      </c>
    </row>
    <row r="390" spans="1:6" ht="14" thickBot="1">
      <c r="A390" s="74"/>
      <c r="B390" s="75"/>
      <c r="C390" s="76"/>
      <c r="D390" s="76"/>
      <c r="E390" s="76"/>
      <c r="F390" s="66"/>
    </row>
    <row r="391" spans="1:6" ht="13.5" thickBot="1">
      <c r="A391" s="353" t="s">
        <v>221</v>
      </c>
      <c r="B391" s="354"/>
      <c r="C391" s="354"/>
      <c r="D391" s="354"/>
      <c r="E391" s="354"/>
      <c r="F391" s="355"/>
    </row>
    <row r="392" spans="1:6" ht="15.5" thickBot="1">
      <c r="A392" s="20" t="s">
        <v>16</v>
      </c>
      <c r="B392" s="20" t="s">
        <v>17</v>
      </c>
      <c r="C392" s="20" t="s">
        <v>18</v>
      </c>
      <c r="D392" s="20" t="s">
        <v>19</v>
      </c>
      <c r="E392" s="20" t="s">
        <v>20</v>
      </c>
      <c r="F392" s="195" t="s">
        <v>21</v>
      </c>
    </row>
    <row r="393" spans="1:6" ht="13.5">
      <c r="A393" s="56" t="s">
        <v>222</v>
      </c>
      <c r="B393" s="58"/>
      <c r="C393" s="55" t="s">
        <v>40</v>
      </c>
      <c r="D393" s="55"/>
      <c r="E393" s="55" t="s">
        <v>62</v>
      </c>
      <c r="F393" s="22" t="s">
        <v>24</v>
      </c>
    </row>
    <row r="394" spans="1:6" ht="13.5" thickBot="1">
      <c r="A394" s="44"/>
      <c r="B394" s="44"/>
      <c r="C394" s="44"/>
      <c r="D394" s="44"/>
      <c r="E394" s="44"/>
      <c r="F394" s="44"/>
    </row>
    <row r="395" spans="1:6" ht="13.5" thickBot="1">
      <c r="A395" s="356" t="s">
        <v>223</v>
      </c>
      <c r="B395" s="357"/>
      <c r="C395" s="357"/>
      <c r="D395" s="357"/>
      <c r="E395" s="357"/>
      <c r="F395" s="358"/>
    </row>
    <row r="396" spans="1:6" ht="15.5" thickBot="1">
      <c r="A396" s="20" t="s">
        <v>16</v>
      </c>
      <c r="B396" s="20" t="s">
        <v>17</v>
      </c>
      <c r="C396" s="20" t="s">
        <v>18</v>
      </c>
      <c r="D396" s="20" t="s">
        <v>19</v>
      </c>
      <c r="E396" s="20" t="s">
        <v>20</v>
      </c>
      <c r="F396" s="195" t="s">
        <v>21</v>
      </c>
    </row>
    <row r="397" spans="1:6" ht="13.5">
      <c r="A397" s="56" t="s">
        <v>224</v>
      </c>
      <c r="B397" s="58"/>
      <c r="C397" s="55" t="s">
        <v>40</v>
      </c>
      <c r="D397" s="55"/>
      <c r="E397" s="55" t="s">
        <v>62</v>
      </c>
      <c r="F397" s="22" t="s">
        <v>40</v>
      </c>
    </row>
    <row r="398" spans="1:6" ht="14" thickBot="1">
      <c r="A398" s="72"/>
      <c r="B398" s="73"/>
      <c r="C398" s="66"/>
      <c r="D398" s="66"/>
      <c r="E398" s="66"/>
      <c r="F398" s="66"/>
    </row>
    <row r="399" spans="1:6" ht="13.5" thickBot="1">
      <c r="A399" s="353" t="s">
        <v>225</v>
      </c>
      <c r="B399" s="354"/>
      <c r="C399" s="354"/>
      <c r="D399" s="354"/>
      <c r="E399" s="354"/>
      <c r="F399" s="355"/>
    </row>
    <row r="400" spans="1:6" ht="15.5" thickBot="1">
      <c r="A400" s="20" t="s">
        <v>16</v>
      </c>
      <c r="B400" s="20" t="s">
        <v>17</v>
      </c>
      <c r="C400" s="20" t="s">
        <v>18</v>
      </c>
      <c r="D400" s="20" t="s">
        <v>19</v>
      </c>
      <c r="E400" s="20" t="s">
        <v>20</v>
      </c>
      <c r="F400" s="195" t="s">
        <v>21</v>
      </c>
    </row>
    <row r="401" spans="1:6" ht="13.5">
      <c r="A401" s="72" t="s">
        <v>226</v>
      </c>
      <c r="B401" s="359" t="s">
        <v>227</v>
      </c>
      <c r="C401" s="359"/>
      <c r="D401" s="359"/>
      <c r="E401" s="66"/>
      <c r="F401" s="66"/>
    </row>
    <row r="402" spans="1:6" ht="13.5" thickBot="1"/>
    <row r="403" spans="1:6" ht="13.5" thickBot="1">
      <c r="A403" s="356" t="s">
        <v>228</v>
      </c>
      <c r="B403" s="357"/>
      <c r="C403" s="357"/>
      <c r="D403" s="357"/>
      <c r="E403" s="357"/>
      <c r="F403" s="358"/>
    </row>
    <row r="404" spans="1:6" ht="13.5" thickBot="1">
      <c r="A404" s="353" t="s">
        <v>229</v>
      </c>
      <c r="B404" s="354"/>
      <c r="C404" s="354"/>
      <c r="D404" s="354"/>
      <c r="E404" s="354"/>
      <c r="F404" s="355"/>
    </row>
    <row r="405" spans="1:6" ht="15.5" thickBot="1">
      <c r="A405" s="20" t="s">
        <v>16</v>
      </c>
      <c r="B405" s="20" t="s">
        <v>17</v>
      </c>
      <c r="C405" s="20" t="s">
        <v>18</v>
      </c>
      <c r="D405" s="20" t="s">
        <v>19</v>
      </c>
      <c r="E405" s="20" t="s">
        <v>20</v>
      </c>
      <c r="F405" s="195" t="s">
        <v>21</v>
      </c>
    </row>
    <row r="406" spans="1:6" ht="13.5">
      <c r="A406" s="53" t="s">
        <v>230</v>
      </c>
      <c r="B406" s="54"/>
      <c r="C406" s="55"/>
      <c r="D406" s="55"/>
      <c r="E406" s="55" t="s">
        <v>24</v>
      </c>
      <c r="F406" s="55" t="s">
        <v>24</v>
      </c>
    </row>
    <row r="407" spans="1:6" ht="3" customHeight="1">
      <c r="A407" s="30"/>
      <c r="B407" s="30"/>
      <c r="C407" s="30"/>
      <c r="D407" s="30"/>
      <c r="E407" s="30"/>
      <c r="F407" s="30"/>
    </row>
    <row r="408" spans="1:6" ht="13.5">
      <c r="A408" s="350" t="s">
        <v>231</v>
      </c>
      <c r="B408" s="351"/>
      <c r="C408" s="351"/>
      <c r="D408" s="351"/>
      <c r="E408" s="351"/>
      <c r="F408" s="352"/>
    </row>
    <row r="409" spans="1:6">
      <c r="A409" s="360"/>
      <c r="B409" s="360"/>
      <c r="C409" s="360"/>
      <c r="D409" s="360"/>
      <c r="E409" s="360"/>
      <c r="F409" s="360"/>
    </row>
    <row r="410" spans="1:6">
      <c r="A410" s="361"/>
      <c r="B410" s="361"/>
      <c r="C410" s="361"/>
      <c r="D410" s="361"/>
      <c r="E410" s="361"/>
      <c r="F410" s="361"/>
    </row>
    <row r="411" spans="1:6">
      <c r="A411" s="361"/>
      <c r="B411" s="361"/>
      <c r="C411" s="361"/>
      <c r="D411" s="361"/>
      <c r="E411" s="361"/>
      <c r="F411" s="361"/>
    </row>
    <row r="412" spans="1:6">
      <c r="A412" s="361"/>
      <c r="B412" s="361"/>
      <c r="C412" s="361"/>
      <c r="D412" s="361"/>
      <c r="E412" s="361"/>
      <c r="F412" s="361"/>
    </row>
    <row r="413" spans="1:6">
      <c r="A413" s="361"/>
      <c r="B413" s="361"/>
      <c r="C413" s="361"/>
      <c r="D413" s="361"/>
      <c r="E413" s="361"/>
      <c r="F413" s="361"/>
    </row>
    <row r="414" spans="1:6">
      <c r="A414" s="361"/>
      <c r="B414" s="361"/>
      <c r="C414" s="361"/>
      <c r="D414" s="361"/>
      <c r="E414" s="361"/>
      <c r="F414" s="361"/>
    </row>
    <row r="415" spans="1:6">
      <c r="A415" s="361"/>
      <c r="B415" s="361"/>
      <c r="C415" s="361"/>
      <c r="D415" s="361"/>
      <c r="E415" s="361"/>
      <c r="F415" s="361"/>
    </row>
    <row r="416" spans="1:6">
      <c r="A416" s="361"/>
      <c r="B416" s="361"/>
      <c r="C416" s="361"/>
      <c r="D416" s="361"/>
      <c r="E416" s="361"/>
      <c r="F416" s="361"/>
    </row>
    <row r="417" spans="1:6">
      <c r="A417" s="361"/>
      <c r="B417" s="361"/>
      <c r="C417" s="361"/>
      <c r="D417" s="361"/>
      <c r="E417" s="361"/>
      <c r="F417" s="361"/>
    </row>
    <row r="418" spans="1:6">
      <c r="A418" s="361"/>
      <c r="B418" s="361"/>
      <c r="C418" s="361"/>
      <c r="D418" s="361"/>
      <c r="E418" s="361"/>
      <c r="F418" s="361"/>
    </row>
    <row r="419" spans="1:6">
      <c r="A419" s="361"/>
      <c r="B419" s="361"/>
      <c r="C419" s="361"/>
      <c r="D419" s="361"/>
      <c r="E419" s="361"/>
      <c r="F419" s="361"/>
    </row>
    <row r="420" spans="1:6">
      <c r="A420" s="361"/>
      <c r="B420" s="361"/>
      <c r="C420" s="361"/>
      <c r="D420" s="361"/>
      <c r="E420" s="361"/>
      <c r="F420" s="361"/>
    </row>
    <row r="421" spans="1:6">
      <c r="A421" s="361"/>
      <c r="B421" s="361"/>
      <c r="C421" s="361"/>
      <c r="D421" s="361"/>
      <c r="E421" s="361"/>
      <c r="F421" s="361"/>
    </row>
    <row r="422" spans="1:6">
      <c r="A422" s="361"/>
      <c r="B422" s="361"/>
      <c r="C422" s="361"/>
      <c r="D422" s="361"/>
      <c r="E422" s="361"/>
      <c r="F422" s="361"/>
    </row>
    <row r="423" spans="1:6">
      <c r="A423" s="361"/>
      <c r="B423" s="361"/>
      <c r="C423" s="361"/>
      <c r="D423" s="361"/>
      <c r="E423" s="361"/>
      <c r="F423" s="361"/>
    </row>
    <row r="424" spans="1:6">
      <c r="A424" s="361"/>
      <c r="B424" s="361"/>
      <c r="C424" s="361"/>
      <c r="D424" s="361"/>
      <c r="E424" s="361"/>
      <c r="F424" s="361"/>
    </row>
    <row r="425" spans="1:6">
      <c r="A425" s="361"/>
      <c r="B425" s="361"/>
      <c r="C425" s="361"/>
      <c r="D425" s="361"/>
      <c r="E425" s="361"/>
      <c r="F425" s="361"/>
    </row>
    <row r="426" spans="1:6">
      <c r="A426" s="361"/>
      <c r="B426" s="361"/>
      <c r="C426" s="361"/>
      <c r="D426" s="361"/>
      <c r="E426" s="361"/>
      <c r="F426" s="361"/>
    </row>
    <row r="427" spans="1:6">
      <c r="A427" s="361"/>
      <c r="B427" s="361"/>
      <c r="C427" s="361"/>
      <c r="D427" s="361"/>
      <c r="E427" s="361"/>
      <c r="F427" s="361"/>
    </row>
    <row r="428" spans="1:6" ht="15" customHeight="1" thickBot="1">
      <c r="A428" s="362"/>
      <c r="B428" s="362"/>
      <c r="C428" s="362"/>
      <c r="D428" s="362"/>
      <c r="E428" s="362"/>
      <c r="F428" s="362"/>
    </row>
    <row r="429" spans="1:6" ht="13.5" thickBot="1">
      <c r="A429" s="353" t="s">
        <v>232</v>
      </c>
      <c r="B429" s="354"/>
      <c r="C429" s="354"/>
      <c r="D429" s="354"/>
      <c r="E429" s="354"/>
      <c r="F429" s="355"/>
    </row>
    <row r="430" spans="1:6">
      <c r="A430" s="62" t="s">
        <v>233</v>
      </c>
      <c r="B430" s="62" t="s">
        <v>234</v>
      </c>
      <c r="C430" s="62" t="s">
        <v>235</v>
      </c>
      <c r="D430" s="62" t="s">
        <v>236</v>
      </c>
      <c r="E430" s="62"/>
      <c r="F430" s="62" t="s">
        <v>237</v>
      </c>
    </row>
    <row r="431" spans="1:6" ht="13.5">
      <c r="A431" s="31" t="s">
        <v>238</v>
      </c>
      <c r="B431" s="29">
        <v>1</v>
      </c>
      <c r="C431" s="25" t="s">
        <v>239</v>
      </c>
      <c r="D431" s="25" t="s">
        <v>131</v>
      </c>
      <c r="E431" s="25"/>
      <c r="F431" s="25"/>
    </row>
    <row r="432" spans="1:6">
      <c r="A432" s="27"/>
      <c r="B432" s="29">
        <v>2</v>
      </c>
      <c r="C432" s="25" t="s">
        <v>240</v>
      </c>
      <c r="D432" s="25" t="s">
        <v>131</v>
      </c>
      <c r="E432" s="25"/>
      <c r="F432" s="25"/>
    </row>
    <row r="433" spans="1:6">
      <c r="A433" s="27"/>
      <c r="B433" s="29">
        <v>3</v>
      </c>
      <c r="C433" s="25" t="s">
        <v>241</v>
      </c>
      <c r="D433" s="25" t="s">
        <v>131</v>
      </c>
      <c r="E433" s="25"/>
      <c r="F433" s="25"/>
    </row>
    <row r="434" spans="1:6" ht="13.5">
      <c r="A434" s="31" t="s">
        <v>242</v>
      </c>
      <c r="B434" s="90"/>
      <c r="C434" s="25"/>
      <c r="D434" s="90"/>
      <c r="E434" s="91" t="s">
        <v>24</v>
      </c>
      <c r="F434" s="90"/>
    </row>
    <row r="435" spans="1:6">
      <c r="A435" s="90"/>
      <c r="B435" s="90"/>
      <c r="C435" s="90"/>
      <c r="D435" s="90"/>
      <c r="E435" s="90"/>
      <c r="F435" s="90"/>
    </row>
    <row r="436" spans="1:6" ht="3" customHeight="1">
      <c r="A436" s="30"/>
      <c r="B436" s="30"/>
      <c r="C436" s="30"/>
      <c r="D436" s="30"/>
      <c r="E436" s="30"/>
      <c r="F436" s="30"/>
    </row>
    <row r="437" spans="1:6" ht="13.5">
      <c r="A437" s="23" t="s">
        <v>243</v>
      </c>
      <c r="B437" s="30"/>
      <c r="C437" s="25" t="s">
        <v>244</v>
      </c>
      <c r="D437" s="30"/>
      <c r="E437" s="30"/>
      <c r="F437" s="30"/>
    </row>
    <row r="438" spans="1:6">
      <c r="B438" s="30"/>
      <c r="C438" s="30"/>
      <c r="D438" s="30"/>
      <c r="E438" s="25"/>
      <c r="F438" s="30"/>
    </row>
    <row r="439" spans="1:6" ht="13.5" thickBot="1">
      <c r="E439" s="66"/>
    </row>
    <row r="440" spans="1:6" ht="13.5" thickBot="1">
      <c r="A440" s="353" t="s">
        <v>245</v>
      </c>
      <c r="B440" s="354"/>
      <c r="C440" s="354"/>
      <c r="D440" s="354"/>
      <c r="E440" s="354"/>
      <c r="F440" s="355"/>
    </row>
    <row r="441" spans="1:6" ht="15.5" thickBot="1">
      <c r="A441" s="20" t="s">
        <v>16</v>
      </c>
      <c r="B441" s="20" t="s">
        <v>17</v>
      </c>
      <c r="C441" s="20" t="s">
        <v>18</v>
      </c>
      <c r="D441" s="20" t="s">
        <v>19</v>
      </c>
      <c r="E441" s="20" t="s">
        <v>20</v>
      </c>
      <c r="F441" s="195" t="s">
        <v>21</v>
      </c>
    </row>
    <row r="442" spans="1:6" ht="14" thickBot="1">
      <c r="A442" s="53" t="s">
        <v>246</v>
      </c>
      <c r="B442" s="54"/>
      <c r="C442" s="55"/>
      <c r="D442" s="187"/>
      <c r="E442" s="55" t="s">
        <v>247</v>
      </c>
      <c r="F442" s="55" t="s">
        <v>24</v>
      </c>
    </row>
    <row r="443" spans="1:6" ht="14" thickBot="1">
      <c r="A443" s="79"/>
      <c r="B443" s="80"/>
      <c r="C443" s="76"/>
      <c r="D443" s="76"/>
      <c r="E443" s="76"/>
      <c r="F443" s="76"/>
    </row>
    <row r="444" spans="1:6" ht="13.5" thickBot="1">
      <c r="A444" s="353" t="s">
        <v>248</v>
      </c>
      <c r="B444" s="354"/>
      <c r="C444" s="354"/>
      <c r="D444" s="354"/>
      <c r="E444" s="354"/>
      <c r="F444" s="355"/>
    </row>
    <row r="445" spans="1:6">
      <c r="A445" s="69" t="s">
        <v>249</v>
      </c>
      <c r="B445" s="70" t="s">
        <v>250</v>
      </c>
      <c r="C445" s="143" t="s">
        <v>251</v>
      </c>
      <c r="D445" s="70" t="s">
        <v>10</v>
      </c>
      <c r="E445" s="70" t="s">
        <v>252</v>
      </c>
      <c r="F445" s="71"/>
    </row>
    <row r="446" spans="1:6">
      <c r="A446" s="67" t="s">
        <v>253</v>
      </c>
      <c r="B446" s="262" t="s">
        <v>254</v>
      </c>
      <c r="C446" s="144"/>
      <c r="D446" s="200"/>
      <c r="E446" s="201"/>
      <c r="F446" s="30"/>
    </row>
    <row r="447" spans="1:6">
      <c r="A447" s="67" t="s">
        <v>255</v>
      </c>
      <c r="B447" s="262" t="s">
        <v>256</v>
      </c>
      <c r="C447" s="144"/>
      <c r="D447" s="200"/>
      <c r="E447" s="201"/>
      <c r="F447" s="30"/>
    </row>
    <row r="448" spans="1:6">
      <c r="A448" s="263" t="s">
        <v>412</v>
      </c>
      <c r="B448" s="262" t="str">
        <f>"H6578"</f>
        <v>H6578</v>
      </c>
      <c r="C448" s="144"/>
      <c r="D448" s="200"/>
      <c r="E448" s="201"/>
      <c r="F448" s="30"/>
    </row>
    <row r="449" spans="1:6">
      <c r="A449" s="67" t="s">
        <v>257</v>
      </c>
      <c r="B449" s="262" t="s">
        <v>258</v>
      </c>
      <c r="C449" s="144"/>
      <c r="D449" s="200"/>
      <c r="E449" s="201"/>
      <c r="F449" s="30"/>
    </row>
    <row r="450" spans="1:6">
      <c r="A450" s="67" t="s">
        <v>259</v>
      </c>
      <c r="B450" s="262" t="s">
        <v>413</v>
      </c>
      <c r="C450" s="145"/>
      <c r="D450" s="200"/>
      <c r="E450" s="201"/>
      <c r="F450" s="30"/>
    </row>
    <row r="451" spans="1:6">
      <c r="A451" s="67" t="s">
        <v>260</v>
      </c>
      <c r="B451" s="262" t="s">
        <v>414</v>
      </c>
      <c r="C451" s="144"/>
      <c r="D451" s="200"/>
      <c r="E451" s="201"/>
      <c r="F451" s="30"/>
    </row>
    <row r="452" spans="1:6">
      <c r="A452" s="67" t="s">
        <v>261</v>
      </c>
      <c r="B452" s="262" t="s">
        <v>262</v>
      </c>
      <c r="C452" s="144"/>
      <c r="D452" s="200"/>
      <c r="E452" s="201"/>
      <c r="F452" s="30"/>
    </row>
    <row r="453" spans="1:6">
      <c r="A453" s="67" t="s">
        <v>415</v>
      </c>
      <c r="B453" s="262" t="s">
        <v>416</v>
      </c>
      <c r="C453" s="144"/>
      <c r="D453" s="200"/>
      <c r="E453" s="201"/>
      <c r="F453" s="30"/>
    </row>
    <row r="454" spans="1:6">
      <c r="A454" s="67" t="s">
        <v>263</v>
      </c>
      <c r="B454" s="262" t="s">
        <v>264</v>
      </c>
      <c r="C454" s="144"/>
      <c r="D454" s="200"/>
      <c r="E454" s="201"/>
      <c r="F454" s="30"/>
    </row>
    <row r="455" spans="1:6">
      <c r="A455" s="67" t="s">
        <v>417</v>
      </c>
      <c r="B455" s="262" t="s">
        <v>265</v>
      </c>
      <c r="C455" s="146"/>
      <c r="D455" s="200"/>
      <c r="E455" s="201"/>
      <c r="F455" s="30"/>
    </row>
    <row r="456" spans="1:6">
      <c r="A456" s="67" t="s">
        <v>418</v>
      </c>
      <c r="B456" s="262" t="s">
        <v>419</v>
      </c>
      <c r="C456" s="144"/>
      <c r="D456" s="200"/>
      <c r="E456" s="201"/>
      <c r="F456" s="30"/>
    </row>
    <row r="457" spans="1:6">
      <c r="A457" s="67" t="s">
        <v>266</v>
      </c>
      <c r="B457" s="262" t="s">
        <v>420</v>
      </c>
      <c r="C457" s="144"/>
      <c r="D457" s="200"/>
      <c r="E457" s="201"/>
      <c r="F457" s="30"/>
    </row>
    <row r="458" spans="1:6">
      <c r="A458" s="67" t="s">
        <v>267</v>
      </c>
      <c r="B458" s="262" t="s">
        <v>421</v>
      </c>
      <c r="C458" s="144"/>
      <c r="D458" s="200"/>
      <c r="E458" s="201"/>
      <c r="F458" s="30"/>
    </row>
    <row r="459" spans="1:6">
      <c r="A459" s="67" t="s">
        <v>268</v>
      </c>
      <c r="B459" s="262" t="s">
        <v>269</v>
      </c>
      <c r="C459" s="144"/>
      <c r="D459" s="200"/>
      <c r="E459" s="201"/>
      <c r="F459" s="30"/>
    </row>
    <row r="460" spans="1:6">
      <c r="A460" s="67" t="s">
        <v>270</v>
      </c>
      <c r="B460" s="262" t="s">
        <v>271</v>
      </c>
      <c r="C460" s="144"/>
      <c r="D460" s="200"/>
      <c r="E460" s="201"/>
      <c r="F460" s="30"/>
    </row>
    <row r="461" spans="1:6">
      <c r="A461" s="67" t="s">
        <v>272</v>
      </c>
      <c r="B461" s="262" t="s">
        <v>273</v>
      </c>
      <c r="C461" s="146"/>
      <c r="D461" s="200"/>
      <c r="E461" s="201"/>
      <c r="F461" s="30"/>
    </row>
    <row r="462" spans="1:6">
      <c r="A462" s="67" t="s">
        <v>422</v>
      </c>
      <c r="B462" s="262" t="s">
        <v>423</v>
      </c>
      <c r="C462" s="144"/>
      <c r="D462" s="200"/>
      <c r="E462" s="201"/>
      <c r="F462" s="30"/>
    </row>
    <row r="463" spans="1:6">
      <c r="A463" s="67" t="s">
        <v>424</v>
      </c>
      <c r="B463" s="262" t="s">
        <v>274</v>
      </c>
      <c r="C463" s="144"/>
      <c r="D463" s="200"/>
      <c r="E463" s="201"/>
      <c r="F463" s="30"/>
    </row>
    <row r="464" spans="1:6">
      <c r="A464" s="67" t="s">
        <v>425</v>
      </c>
      <c r="B464" s="262" t="s">
        <v>275</v>
      </c>
      <c r="C464" s="144"/>
      <c r="D464" s="200"/>
      <c r="E464" s="201"/>
      <c r="F464" s="30"/>
    </row>
    <row r="465" spans="1:6">
      <c r="A465" s="67" t="s">
        <v>426</v>
      </c>
      <c r="B465" s="262" t="s">
        <v>276</v>
      </c>
      <c r="C465" s="144"/>
      <c r="D465" s="200"/>
      <c r="E465" s="201"/>
      <c r="F465" s="30"/>
    </row>
    <row r="466" spans="1:6">
      <c r="A466" s="67" t="s">
        <v>427</v>
      </c>
      <c r="B466" s="262" t="s">
        <v>277</v>
      </c>
      <c r="C466" s="144"/>
      <c r="D466" s="200"/>
      <c r="E466" s="201"/>
      <c r="F466" s="30"/>
    </row>
    <row r="467" spans="1:6">
      <c r="A467" s="67" t="s">
        <v>428</v>
      </c>
      <c r="B467" s="262" t="s">
        <v>278</v>
      </c>
      <c r="C467" s="144"/>
      <c r="D467" s="200"/>
      <c r="E467" s="201"/>
      <c r="F467" s="30"/>
    </row>
    <row r="468" spans="1:6">
      <c r="A468" s="67" t="s">
        <v>429</v>
      </c>
      <c r="B468" s="262" t="s">
        <v>279</v>
      </c>
      <c r="C468" s="144"/>
      <c r="D468" s="200"/>
      <c r="E468" s="201"/>
      <c r="F468" s="30"/>
    </row>
    <row r="469" spans="1:6">
      <c r="A469" s="67" t="s">
        <v>430</v>
      </c>
      <c r="B469" s="262" t="s">
        <v>280</v>
      </c>
      <c r="C469" s="144"/>
      <c r="D469" s="202"/>
      <c r="E469" s="199"/>
      <c r="F469" s="30"/>
    </row>
    <row r="470" spans="1:6">
      <c r="A470" s="264" t="s">
        <v>283</v>
      </c>
      <c r="B470" s="67"/>
      <c r="C470" s="144"/>
      <c r="D470" s="202"/>
      <c r="E470" s="203"/>
      <c r="F470" s="30"/>
    </row>
    <row r="471" spans="1:6">
      <c r="A471" s="142" t="s">
        <v>410</v>
      </c>
      <c r="B471" s="141"/>
      <c r="C471" s="30"/>
      <c r="D471" s="30"/>
      <c r="E471" s="30"/>
      <c r="F471" s="30"/>
    </row>
    <row r="472" spans="1:6">
      <c r="A472" s="142" t="s">
        <v>281</v>
      </c>
      <c r="B472" s="141"/>
      <c r="C472" s="30"/>
      <c r="D472" s="30"/>
      <c r="E472" s="30"/>
      <c r="F472" s="30"/>
    </row>
    <row r="473" spans="1:6">
      <c r="A473" s="172" t="s">
        <v>282</v>
      </c>
      <c r="B473" s="173"/>
      <c r="C473" s="30"/>
      <c r="D473" s="174"/>
      <c r="E473" s="174"/>
      <c r="F473" s="174"/>
    </row>
    <row r="474" spans="1:6">
      <c r="A474" s="172" t="s">
        <v>433</v>
      </c>
      <c r="B474" s="173"/>
      <c r="C474" s="30"/>
      <c r="D474" s="30"/>
      <c r="E474" s="30"/>
      <c r="F474" s="30"/>
    </row>
    <row r="475" spans="1:6" ht="23.25" customHeight="1" thickBot="1">
      <c r="A475" s="140" t="s">
        <v>284</v>
      </c>
      <c r="B475" s="140"/>
      <c r="C475" s="140"/>
      <c r="D475" s="140"/>
      <c r="E475" s="140"/>
      <c r="F475" s="140"/>
    </row>
    <row r="476" spans="1:6">
      <c r="A476" s="378" t="s">
        <v>285</v>
      </c>
      <c r="B476" s="379"/>
      <c r="C476" s="379"/>
      <c r="D476" s="379"/>
      <c r="E476" s="379"/>
      <c r="F476" s="380"/>
    </row>
    <row r="477" spans="1:6">
      <c r="A477" s="375"/>
      <c r="B477" s="376"/>
      <c r="C477" s="376"/>
      <c r="D477" s="376"/>
      <c r="E477" s="376"/>
      <c r="F477" s="377"/>
    </row>
    <row r="478" spans="1:6" ht="29.15" customHeight="1">
      <c r="A478" s="372" t="s">
        <v>286</v>
      </c>
      <c r="B478" s="373"/>
      <c r="C478" s="373"/>
      <c r="D478" s="373"/>
      <c r="E478" s="373"/>
      <c r="F478" s="374"/>
    </row>
    <row r="479" spans="1:6">
      <c r="A479" s="369"/>
      <c r="B479" s="370"/>
      <c r="C479" s="370"/>
      <c r="D479" s="370"/>
      <c r="E479" s="370"/>
      <c r="F479" s="371"/>
    </row>
  </sheetData>
  <mergeCells count="67">
    <mergeCell ref="A240:F240"/>
    <mergeCell ref="A249:F249"/>
    <mergeCell ref="A256:F256"/>
    <mergeCell ref="A261:F261"/>
    <mergeCell ref="A148:F148"/>
    <mergeCell ref="A245:F245"/>
    <mergeCell ref="A2:F2"/>
    <mergeCell ref="A1:F1"/>
    <mergeCell ref="A44:F44"/>
    <mergeCell ref="A65:F65"/>
    <mergeCell ref="A45:F45"/>
    <mergeCell ref="A56:F56"/>
    <mergeCell ref="A60:F60"/>
    <mergeCell ref="A444:F444"/>
    <mergeCell ref="A317:F317"/>
    <mergeCell ref="A318:F318"/>
    <mergeCell ref="A479:F479"/>
    <mergeCell ref="A478:F478"/>
    <mergeCell ref="A477:F477"/>
    <mergeCell ref="A476:F476"/>
    <mergeCell ref="A324:F324"/>
    <mergeCell ref="A329:F329"/>
    <mergeCell ref="A334:F334"/>
    <mergeCell ref="A358:F358"/>
    <mergeCell ref="A342:F342"/>
    <mergeCell ref="A346:F346"/>
    <mergeCell ref="A350:F350"/>
    <mergeCell ref="A338:F338"/>
    <mergeCell ref="A440:F440"/>
    <mergeCell ref="A124:F124"/>
    <mergeCell ref="A189:F189"/>
    <mergeCell ref="A128:F128"/>
    <mergeCell ref="A153:F153"/>
    <mergeCell ref="A152:F152"/>
    <mergeCell ref="A133:F133"/>
    <mergeCell ref="A142:F142"/>
    <mergeCell ref="A138:F138"/>
    <mergeCell ref="A157:F157"/>
    <mergeCell ref="A181:F181"/>
    <mergeCell ref="A429:F429"/>
    <mergeCell ref="A314:F314"/>
    <mergeCell ref="A354:F354"/>
    <mergeCell ref="A362:F362"/>
    <mergeCell ref="B401:D401"/>
    <mergeCell ref="A399:F399"/>
    <mergeCell ref="A363:F363"/>
    <mergeCell ref="A367:F367"/>
    <mergeCell ref="A391:F391"/>
    <mergeCell ref="A395:F395"/>
    <mergeCell ref="A371:F371"/>
    <mergeCell ref="A375:F375"/>
    <mergeCell ref="A379:F379"/>
    <mergeCell ref="A383:F383"/>
    <mergeCell ref="A387:F387"/>
    <mergeCell ref="A409:F428"/>
    <mergeCell ref="A408:F408"/>
    <mergeCell ref="A286:F286"/>
    <mergeCell ref="A278:F278"/>
    <mergeCell ref="A274:F274"/>
    <mergeCell ref="A294:F294"/>
    <mergeCell ref="A404:F404"/>
    <mergeCell ref="A403:F403"/>
    <mergeCell ref="A299:F299"/>
    <mergeCell ref="A303:F303"/>
    <mergeCell ref="A290:F290"/>
    <mergeCell ref="A310:F310"/>
    <mergeCell ref="A298:F298"/>
  </mergeCells>
  <phoneticPr fontId="6" type="noConversion"/>
  <pageMargins left="0.75" right="0.75" top="1" bottom="1" header="0.5" footer="0.5"/>
  <pageSetup scale="58" fitToHeight="12" orientation="portrait" verticalDpi="300" r:id="rId1"/>
  <headerFooter differentOddEven="1" differentFirst="1" alignWithMargins="0">
    <oddHeader>&amp;R&amp;"MS Sans Serif,Bold"&amp;12Document Number: xxxxx, Rev: A00-00&amp;L&amp;"Calibri"&amp;10&amp;K737373Dell Customer Communication - Confidential&amp;1#_x000D_&amp;"Calibri"&amp;11&amp;K000000&amp;"MS Sans Serif,Bold"&amp;12SPEC, PWR SPLY, 230W</oddHeader>
    <oddFooter>&amp;C&amp;"MS Sans Serif,Bold"&amp;12Date: &amp;D&amp;R&amp;"MS Sans Serif,Bold"&amp;12Page: &amp;P of 6&amp;L&amp;"Calibri"&amp;11&amp;K000000&amp;"arial,Regular"&amp;KBBBBBB</oddFooter>
    <evenHeader>&amp;R&amp;"MS Sans Serif,Bold"&amp;12Document Number: xxxxx, Rev: A00-00&amp;L&amp;"Calibri"&amp;10&amp;K737373Dell Customer Communication - Confidential&amp;1#_x000D_&amp;"Calibri"&amp;11&amp;K000000&amp;"MS Sans Serif,Bold"&amp;12SPEC, PWR SPLY, 230W</evenHeader>
    <evenFooter>&amp;C&amp;"MS Sans Serif,Bold"&amp;12Date: &amp;D&amp;R&amp;"MS Sans Serif,Bold"&amp;12Page: &amp;P of 6&amp;L&amp;"Calibri"&amp;11&amp;K000000&amp;"arial,Regular"&amp;KBBBBBB</evenFooter>
    <firstHeader>&amp;R&amp;"MS Sans Serif,Bold"&amp;12Document Number: xxxxx, Rev: A00-00&amp;L&amp;"Calibri"&amp;10&amp;K737373Dell Customer Communication - Confidential&amp;1#_x000D_&amp;"Calibri"&amp;11&amp;K000000&amp;"MS Sans Serif,Bold"&amp;12SPEC, PWR SPLY, 230W</firstHeader>
    <firstFooter>&amp;C&amp;"MS Sans Serif,Bold"&amp;12Date: &amp;D&amp;R&amp;"MS Sans Serif,Bold"&amp;12Page: &amp;P of 6&amp;L&amp;"Calibri"&amp;11&amp;K000000&amp;"arial,Regular"&amp;KBBBBBB</firstFooter>
  </headerFooter>
  <rowBreaks count="4" manualBreakCount="4">
    <brk id="132" max="5" man="1"/>
    <brk id="271" max="5" man="1"/>
    <brk id="333" max="5" man="1"/>
    <brk id="402" max="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7"/>
  <sheetViews>
    <sheetView topLeftCell="A24" zoomScale="80" workbookViewId="0">
      <selection activeCell="C12" sqref="C12"/>
    </sheetView>
  </sheetViews>
  <sheetFormatPr defaultRowHeight="13"/>
  <cols>
    <col min="1" max="1" width="26.7265625" style="78" bestFit="1" customWidth="1"/>
    <col min="2" max="2" width="25.1796875" style="77" bestFit="1" customWidth="1"/>
  </cols>
  <sheetData>
    <row r="2" spans="1:2" ht="13.5" customHeight="1">
      <c r="A2" s="204" t="s">
        <v>287</v>
      </c>
      <c r="B2" s="204"/>
    </row>
    <row r="3" spans="1:2">
      <c r="A3" s="97" t="s">
        <v>288</v>
      </c>
      <c r="B3"/>
    </row>
    <row r="4" spans="1:2">
      <c r="A4" s="97"/>
      <c r="B4"/>
    </row>
    <row r="5" spans="1:2">
      <c r="A5" s="97"/>
      <c r="B5"/>
    </row>
    <row r="6" spans="1:2" ht="13.5" customHeight="1">
      <c r="A6" s="97"/>
      <c r="B6"/>
    </row>
    <row r="7" spans="1:2" ht="14.25" customHeight="1">
      <c r="A7" s="97"/>
      <c r="B7"/>
    </row>
    <row r="8" spans="1:2">
      <c r="A8" s="97"/>
      <c r="B8"/>
    </row>
    <row r="9" spans="1:2">
      <c r="A9" s="97"/>
      <c r="B9"/>
    </row>
    <row r="10" spans="1:2">
      <c r="A10" s="97"/>
      <c r="B10"/>
    </row>
    <row r="11" spans="1:2">
      <c r="A11" s="97"/>
      <c r="B11"/>
    </row>
    <row r="12" spans="1:2">
      <c r="A12" s="97"/>
      <c r="B12"/>
    </row>
    <row r="13" spans="1:2">
      <c r="A13" s="97"/>
      <c r="B13"/>
    </row>
    <row r="14" spans="1:2" ht="13.5" customHeight="1">
      <c r="A14" s="97"/>
      <c r="B14"/>
    </row>
    <row r="15" spans="1:2">
      <c r="A15" s="97"/>
      <c r="B15"/>
    </row>
    <row r="16" spans="1:2">
      <c r="A16" s="97"/>
      <c r="B16"/>
    </row>
    <row r="17" spans="1:2">
      <c r="A17" s="97"/>
      <c r="B17"/>
    </row>
    <row r="18" spans="1:2">
      <c r="A18" s="97"/>
      <c r="B18"/>
    </row>
    <row r="19" spans="1:2">
      <c r="A19" s="97"/>
      <c r="B19"/>
    </row>
    <row r="20" spans="1:2" ht="13.5" customHeight="1">
      <c r="A20" s="97"/>
      <c r="B20"/>
    </row>
    <row r="21" spans="1:2">
      <c r="A21" s="97"/>
      <c r="B21"/>
    </row>
    <row r="22" spans="1:2">
      <c r="A22" s="97"/>
      <c r="B22"/>
    </row>
    <row r="23" spans="1:2">
      <c r="A23" s="97"/>
      <c r="B23"/>
    </row>
    <row r="24" spans="1:2">
      <c r="A24" s="97"/>
      <c r="B24"/>
    </row>
    <row r="25" spans="1:2">
      <c r="A25" s="97"/>
      <c r="B25"/>
    </row>
    <row r="26" spans="1:2">
      <c r="A26" s="97"/>
      <c r="B26"/>
    </row>
    <row r="27" spans="1:2">
      <c r="A27" s="97"/>
      <c r="B27"/>
    </row>
    <row r="28" spans="1:2">
      <c r="A28" s="97"/>
      <c r="B28"/>
    </row>
    <row r="29" spans="1:2">
      <c r="A29" s="97"/>
      <c r="B29"/>
    </row>
    <row r="30" spans="1:2">
      <c r="A30" s="97"/>
      <c r="B30"/>
    </row>
    <row r="31" spans="1:2">
      <c r="A31" s="97"/>
      <c r="B31"/>
    </row>
    <row r="32" spans="1:2">
      <c r="A32" s="97"/>
      <c r="B32"/>
    </row>
    <row r="33" spans="1:2">
      <c r="A33" s="97"/>
      <c r="B33"/>
    </row>
    <row r="34" spans="1:2">
      <c r="A34" s="97"/>
      <c r="B34"/>
    </row>
    <row r="35" spans="1:2">
      <c r="A35" s="97"/>
      <c r="B35"/>
    </row>
    <row r="36" spans="1:2">
      <c r="A36" s="97"/>
      <c r="B36"/>
    </row>
    <row r="37" spans="1:2">
      <c r="A37" s="97"/>
      <c r="B37"/>
    </row>
    <row r="38" spans="1:2">
      <c r="A38" s="97"/>
      <c r="B38"/>
    </row>
    <row r="39" spans="1:2">
      <c r="A39" s="97"/>
      <c r="B39"/>
    </row>
    <row r="40" spans="1:2">
      <c r="A40" s="97"/>
      <c r="B40"/>
    </row>
    <row r="41" spans="1:2">
      <c r="A41" s="97"/>
      <c r="B41"/>
    </row>
    <row r="42" spans="1:2">
      <c r="A42" s="97"/>
      <c r="B42"/>
    </row>
    <row r="43" spans="1:2">
      <c r="A43" s="97"/>
      <c r="B43"/>
    </row>
    <row r="44" spans="1:2">
      <c r="A44" s="97"/>
      <c r="B44"/>
    </row>
    <row r="45" spans="1:2">
      <c r="A45" s="97"/>
      <c r="B45"/>
    </row>
    <row r="46" spans="1:2">
      <c r="A46" s="97"/>
      <c r="B46"/>
    </row>
    <row r="47" spans="1:2">
      <c r="A47" s="97"/>
      <c r="B47"/>
    </row>
  </sheetData>
  <phoneticPr fontId="6" type="noConversion"/>
  <pageMargins left="0.75" right="0.75" top="1" bottom="1" header="0.5" footer="0.5"/>
  <pageSetup scale="70" orientation="portrait" horizontalDpi="300" verticalDpi="300" r:id="rId1"/>
  <headerFooter differentOddEven="1" differentFirst="1" alignWithMargins="0">
    <oddHeader>&amp;CAcoustic Requirements&amp;RDocument Number: UW865, Rev: A00-00&amp;L&amp;"Calibri"&amp;10&amp;K737373Dell Customer Communication - Confidential&amp;1#_x000D_&amp;"Calibri"&amp;11&amp;K000000SPEC, PWR SPLY, xxxW</oddHeader>
    <oddFooter>&amp;CDate: &amp;D&amp;RPage: &amp;P of 1&amp;L&amp;"Calibri"&amp;11&amp;K000000&amp;"arial,Regular"&amp;KBBBBBB</oddFooter>
    <evenHeader>&amp;CAcoustic Requirements&amp;RDocument Number: UW865, Rev: A00-00&amp;L&amp;"Calibri"&amp;10&amp;K737373Dell Customer Communication - Confidential&amp;1#_x000D_&amp;"Calibri"&amp;11&amp;K000000SPEC, PWR SPLY, xxxW</evenHeader>
    <evenFooter>&amp;CDate: &amp;D&amp;RPage: &amp;P of 1&amp;L&amp;"Calibri"&amp;11&amp;K000000&amp;"arial,Regular"&amp;KBBBBBB</evenFooter>
    <firstHeader>&amp;CAcoustic Requirements&amp;RDocument Number: UW865, Rev: A00-00&amp;L&amp;"Calibri"&amp;10&amp;K737373Dell Customer Communication - Confidential&amp;1#_x000D_&amp;"Calibri"&amp;11&amp;K000000SPEC, PWR SPLY, xxxW</firstHeader>
    <firstFooter>&amp;CDate: &amp;D&amp;RPage: &amp;P of 1&amp;L&amp;"Calibri"&amp;11&amp;K000000&amp;"arial,Regular"&amp;KBBBBBB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A93D-772B-42D9-BC86-A09D9724D386}">
  <dimension ref="D2:J18"/>
  <sheetViews>
    <sheetView topLeftCell="B1" workbookViewId="0">
      <selection activeCell="K13" sqref="K13"/>
    </sheetView>
  </sheetViews>
  <sheetFormatPr defaultRowHeight="13"/>
  <cols>
    <col min="4" max="11" width="15.81640625" customWidth="1"/>
  </cols>
  <sheetData>
    <row r="2" spans="4:10" ht="13.5" thickBot="1"/>
    <row r="3" spans="4:10">
      <c r="D3" s="382" t="s">
        <v>409</v>
      </c>
      <c r="E3" s="383"/>
      <c r="F3" s="383"/>
      <c r="G3" s="383"/>
      <c r="H3" s="384"/>
    </row>
    <row r="4" spans="4:10" ht="13" customHeight="1" thickBot="1">
      <c r="D4" s="385"/>
      <c r="E4" s="386"/>
      <c r="F4" s="386"/>
      <c r="G4" s="386"/>
      <c r="H4" s="387"/>
    </row>
    <row r="5" spans="4:10" ht="13.5" customHeight="1" thickBot="1">
      <c r="D5" s="212" t="s">
        <v>289</v>
      </c>
      <c r="E5" s="209" t="s">
        <v>290</v>
      </c>
      <c r="F5" s="209" t="s">
        <v>291</v>
      </c>
      <c r="G5" s="209" t="s">
        <v>307</v>
      </c>
      <c r="H5" s="209" t="s">
        <v>292</v>
      </c>
    </row>
    <row r="6" spans="4:10" ht="16" thickBot="1">
      <c r="D6" s="214" t="s">
        <v>463</v>
      </c>
      <c r="E6" s="210"/>
      <c r="F6" s="211"/>
      <c r="G6" s="211"/>
      <c r="H6" s="211"/>
    </row>
    <row r="7" spans="4:10">
      <c r="D7" s="382" t="s">
        <v>408</v>
      </c>
      <c r="E7" s="383"/>
      <c r="F7" s="383"/>
      <c r="G7" s="383"/>
      <c r="H7" s="384"/>
    </row>
    <row r="8" spans="4:10" ht="13.5" thickBot="1">
      <c r="D8" s="385"/>
      <c r="E8" s="386"/>
      <c r="F8" s="386"/>
      <c r="G8" s="386"/>
      <c r="H8" s="387"/>
    </row>
    <row r="9" spans="4:10" ht="13.5" customHeight="1" thickBot="1">
      <c r="D9" s="212" t="s">
        <v>289</v>
      </c>
      <c r="E9" s="209" t="s">
        <v>290</v>
      </c>
      <c r="F9" s="209" t="s">
        <v>291</v>
      </c>
      <c r="G9" s="209" t="s">
        <v>307</v>
      </c>
      <c r="H9" s="209" t="s">
        <v>292</v>
      </c>
    </row>
    <row r="10" spans="4:10" ht="16" thickBot="1">
      <c r="D10" s="214" t="s">
        <v>351</v>
      </c>
      <c r="E10" s="210"/>
      <c r="F10" s="211"/>
      <c r="G10" s="211"/>
      <c r="H10" s="211"/>
    </row>
    <row r="11" spans="4:10" ht="15.5">
      <c r="D11" s="382" t="s">
        <v>305</v>
      </c>
      <c r="E11" s="383"/>
      <c r="F11" s="383"/>
      <c r="G11" s="383"/>
      <c r="H11" s="384"/>
      <c r="I11" s="207"/>
      <c r="J11" s="208"/>
    </row>
    <row r="12" spans="4:10" ht="13.5" thickBot="1">
      <c r="D12" s="385"/>
      <c r="E12" s="386"/>
      <c r="F12" s="386"/>
      <c r="G12" s="386"/>
      <c r="H12" s="387"/>
      <c r="I12" s="130"/>
      <c r="J12" s="208"/>
    </row>
    <row r="13" spans="4:10" ht="19" thickBot="1">
      <c r="D13" s="212" t="s">
        <v>289</v>
      </c>
      <c r="E13" s="209" t="s">
        <v>290</v>
      </c>
      <c r="F13" s="209" t="s">
        <v>291</v>
      </c>
      <c r="G13" s="209" t="s">
        <v>307</v>
      </c>
      <c r="H13" s="209" t="s">
        <v>292</v>
      </c>
      <c r="I13" s="213"/>
      <c r="J13" s="213"/>
    </row>
    <row r="14" spans="4:10" ht="16" thickBot="1">
      <c r="D14" s="214" t="s">
        <v>352</v>
      </c>
      <c r="E14" s="210"/>
      <c r="F14" s="211"/>
      <c r="G14" s="211"/>
      <c r="H14" s="211"/>
      <c r="I14" s="208"/>
      <c r="J14" s="208"/>
    </row>
    <row r="15" spans="4:10" ht="15" customHeight="1" thickBot="1">
      <c r="D15" s="388" t="s">
        <v>306</v>
      </c>
      <c r="E15" s="389"/>
      <c r="F15" s="389"/>
      <c r="G15" s="389"/>
      <c r="H15" s="390"/>
      <c r="I15" s="208"/>
      <c r="J15" s="208"/>
    </row>
    <row r="16" spans="4:10" ht="19" thickBot="1">
      <c r="D16" s="212" t="s">
        <v>289</v>
      </c>
      <c r="E16" s="209" t="s">
        <v>290</v>
      </c>
      <c r="F16" s="209" t="s">
        <v>291</v>
      </c>
      <c r="G16" s="209" t="s">
        <v>307</v>
      </c>
      <c r="H16" s="209" t="s">
        <v>292</v>
      </c>
      <c r="I16" s="208"/>
      <c r="J16" s="208"/>
    </row>
    <row r="17" spans="4:10" ht="29.5" thickBot="1">
      <c r="D17" s="214" t="s">
        <v>393</v>
      </c>
      <c r="E17" s="210"/>
      <c r="F17" s="210"/>
      <c r="G17" s="210"/>
      <c r="H17" s="210"/>
      <c r="I17" s="208"/>
      <c r="J17" s="208"/>
    </row>
    <row r="18" spans="4:10">
      <c r="D18" s="215"/>
      <c r="E18" s="130"/>
      <c r="F18" s="130"/>
      <c r="G18" s="130"/>
      <c r="H18" s="130"/>
      <c r="I18" s="208"/>
      <c r="J18" s="208"/>
    </row>
  </sheetData>
  <mergeCells count="4">
    <mergeCell ref="D11:H12"/>
    <mergeCell ref="D15:H15"/>
    <mergeCell ref="D3:H4"/>
    <mergeCell ref="D7:H8"/>
  </mergeCells>
  <pageMargins left="0.7" right="0.7" top="0.75" bottom="0.75" header="0.3" footer="0.3"/>
  <pageSetup orientation="portrait" horizontalDpi="1200" verticalDpi="1200" r:id="rId1"/>
  <headerFooter>
    <oddHeader>&amp;L&amp;"Calibri"&amp;10&amp;K737373Dell Customer Communication - 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F605-7F16-4996-8BEE-059769D9ED2F}">
  <dimension ref="C6:D19"/>
  <sheetViews>
    <sheetView showGridLines="0" topLeftCell="A12" workbookViewId="0">
      <selection activeCell="E15" sqref="E15"/>
    </sheetView>
  </sheetViews>
  <sheetFormatPr defaultRowHeight="13"/>
  <cols>
    <col min="2" max="2" width="22.26953125" customWidth="1"/>
    <col min="3" max="3" width="34.453125" customWidth="1"/>
    <col min="4" max="4" width="30.6328125" customWidth="1"/>
    <col min="5" max="5" width="24.36328125" customWidth="1"/>
    <col min="6" max="6" width="20.7265625" customWidth="1"/>
  </cols>
  <sheetData>
    <row r="6" spans="3:4" ht="31" customHeight="1"/>
    <row r="7" spans="3:4" ht="31" customHeight="1"/>
    <row r="9" spans="3:4" ht="15.5">
      <c r="C9" s="235"/>
    </row>
    <row r="10" spans="3:4" ht="16" thickBot="1">
      <c r="C10" s="235"/>
    </row>
    <row r="11" spans="3:4" ht="31" customHeight="1">
      <c r="C11" s="391" t="s">
        <v>353</v>
      </c>
      <c r="D11" s="240" t="s">
        <v>354</v>
      </c>
    </row>
    <row r="12" spans="3:4" ht="14.5">
      <c r="C12" s="392"/>
      <c r="D12" s="241" t="s">
        <v>355</v>
      </c>
    </row>
    <row r="13" spans="3:4" ht="14.5">
      <c r="C13" s="392"/>
      <c r="D13" s="241" t="s">
        <v>356</v>
      </c>
    </row>
    <row r="14" spans="3:4" ht="13.5" thickBot="1">
      <c r="C14" s="393"/>
      <c r="D14" s="242"/>
    </row>
    <row r="15" spans="3:4" ht="15" thickBot="1">
      <c r="C15" s="251" t="s">
        <v>394</v>
      </c>
      <c r="D15" s="242" t="s">
        <v>357</v>
      </c>
    </row>
    <row r="16" spans="3:4" ht="15" thickBot="1">
      <c r="C16" s="243" t="s">
        <v>450</v>
      </c>
      <c r="D16" s="244" t="s">
        <v>448</v>
      </c>
    </row>
    <row r="17" spans="3:4" ht="15" thickBot="1">
      <c r="C17" s="243" t="s">
        <v>451</v>
      </c>
      <c r="D17" s="244" t="s">
        <v>449</v>
      </c>
    </row>
    <row r="18" spans="3:4" ht="15" thickBot="1">
      <c r="C18" s="243" t="s">
        <v>452</v>
      </c>
      <c r="D18" s="244" t="s">
        <v>358</v>
      </c>
    </row>
    <row r="19" spans="3:4" ht="15" thickBot="1">
      <c r="C19" s="243" t="s">
        <v>453</v>
      </c>
      <c r="D19" s="244" t="s">
        <v>462</v>
      </c>
    </row>
  </sheetData>
  <mergeCells count="1">
    <mergeCell ref="C11:C1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9422-B760-47A3-A4B2-C23AED350C34}">
  <dimension ref="B3:K14"/>
  <sheetViews>
    <sheetView showGridLines="0" topLeftCell="A13" zoomScale="50" zoomScaleNormal="50" workbookViewId="0">
      <selection activeCell="Y53" sqref="Y53"/>
    </sheetView>
  </sheetViews>
  <sheetFormatPr defaultRowHeight="13"/>
  <cols>
    <col min="7" max="7" width="14" customWidth="1"/>
  </cols>
  <sheetData>
    <row r="3" spans="2:11" s="267" customFormat="1" ht="21">
      <c r="B3" s="266"/>
    </row>
    <row r="4" spans="2:11" s="267" customFormat="1" ht="21">
      <c r="B4" s="266"/>
      <c r="C4" s="269"/>
      <c r="K4" s="270"/>
    </row>
    <row r="5" spans="2:11" s="273" customFormat="1" ht="28.5">
      <c r="B5" s="271"/>
      <c r="C5" s="397" t="s">
        <v>454</v>
      </c>
      <c r="K5" s="274"/>
    </row>
    <row r="6" spans="2:11" s="273" customFormat="1" ht="28.5">
      <c r="B6" s="271"/>
      <c r="C6" s="275" t="s">
        <v>455</v>
      </c>
      <c r="K6" s="275"/>
    </row>
    <row r="7" spans="2:11" s="273" customFormat="1" ht="28.5">
      <c r="B7" s="271"/>
      <c r="C7" s="275" t="s">
        <v>456</v>
      </c>
      <c r="K7" s="272"/>
    </row>
    <row r="8" spans="2:11" s="273" customFormat="1" ht="28.5">
      <c r="B8" s="271"/>
      <c r="C8" s="275" t="s">
        <v>457</v>
      </c>
      <c r="K8" s="275"/>
    </row>
    <row r="9" spans="2:11" s="273" customFormat="1" ht="28.5">
      <c r="B9" s="271"/>
      <c r="C9" s="275" t="s">
        <v>460</v>
      </c>
      <c r="K9" s="275"/>
    </row>
    <row r="10" spans="2:11" s="273" customFormat="1" ht="28.5">
      <c r="B10" s="271"/>
      <c r="C10" s="275" t="s">
        <v>461</v>
      </c>
      <c r="K10" s="275"/>
    </row>
    <row r="11" spans="2:11" s="273" customFormat="1" ht="28.5">
      <c r="B11" s="271"/>
      <c r="C11" s="275"/>
      <c r="K11" s="275"/>
    </row>
    <row r="12" spans="2:11" s="273" customFormat="1" ht="28.5">
      <c r="B12" s="271"/>
      <c r="C12" s="397" t="s">
        <v>458</v>
      </c>
      <c r="K12" s="275"/>
    </row>
    <row r="13" spans="2:11" s="273" customFormat="1" ht="28.5">
      <c r="B13" s="271"/>
      <c r="C13" s="275" t="s">
        <v>459</v>
      </c>
    </row>
    <row r="14" spans="2:11" s="267" customFormat="1" ht="21">
      <c r="B14" s="266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topLeftCell="B1" workbookViewId="0">
      <selection activeCell="F15" sqref="F15"/>
    </sheetView>
  </sheetViews>
  <sheetFormatPr defaultRowHeight="13"/>
  <cols>
    <col min="2" max="2" width="38.7265625" bestFit="1" customWidth="1"/>
    <col min="3" max="3" width="35.453125" customWidth="1"/>
    <col min="4" max="4" width="7" bestFit="1" customWidth="1"/>
    <col min="5" max="5" width="10" bestFit="1" customWidth="1"/>
    <col min="6" max="6" width="10.7265625" bestFit="1" customWidth="1"/>
    <col min="7" max="7" width="18.7265625" bestFit="1" customWidth="1"/>
    <col min="8" max="8" width="11" bestFit="1" customWidth="1"/>
    <col min="9" max="9" width="19.26953125" bestFit="1" customWidth="1"/>
  </cols>
  <sheetData>
    <row r="1" spans="1:10" ht="18" thickBot="1">
      <c r="A1" s="394" t="s">
        <v>294</v>
      </c>
      <c r="B1" s="395"/>
      <c r="C1" s="395"/>
      <c r="D1" s="395"/>
      <c r="E1" s="395"/>
      <c r="F1" s="395"/>
      <c r="G1" s="395"/>
      <c r="H1" s="395"/>
      <c r="I1" s="395"/>
      <c r="J1" s="396"/>
    </row>
    <row r="2" spans="1:10" ht="15">
      <c r="A2" s="98"/>
      <c r="B2" s="99" t="s">
        <v>295</v>
      </c>
      <c r="C2" s="99" t="s">
        <v>296</v>
      </c>
      <c r="D2" s="100" t="s">
        <v>297</v>
      </c>
      <c r="E2" s="101" t="s">
        <v>298</v>
      </c>
      <c r="F2" s="102" t="s">
        <v>299</v>
      </c>
      <c r="G2" s="103" t="s">
        <v>300</v>
      </c>
      <c r="H2" s="99" t="s">
        <v>301</v>
      </c>
      <c r="I2" s="99" t="s">
        <v>302</v>
      </c>
      <c r="J2" s="104" t="s">
        <v>303</v>
      </c>
    </row>
    <row r="3" spans="1:10">
      <c r="A3" s="245">
        <v>1</v>
      </c>
      <c r="B3" s="110" t="s">
        <v>359</v>
      </c>
      <c r="C3" s="106" t="s">
        <v>359</v>
      </c>
      <c r="D3" s="131" t="s">
        <v>137</v>
      </c>
      <c r="E3" s="132"/>
      <c r="F3" s="132"/>
      <c r="G3" s="131" t="s">
        <v>137</v>
      </c>
      <c r="H3" s="106"/>
      <c r="I3" s="106"/>
      <c r="J3" s="106"/>
    </row>
    <row r="4" spans="1:10">
      <c r="A4" s="245">
        <v>2</v>
      </c>
      <c r="B4" s="110" t="s">
        <v>360</v>
      </c>
      <c r="C4" s="106" t="s">
        <v>361</v>
      </c>
      <c r="D4" s="131" t="s">
        <v>137</v>
      </c>
      <c r="E4" s="131"/>
      <c r="F4" s="106"/>
      <c r="G4" s="131" t="s">
        <v>137</v>
      </c>
      <c r="H4" s="106"/>
      <c r="I4" s="106"/>
      <c r="J4" s="106"/>
    </row>
    <row r="5" spans="1:10">
      <c r="A5" s="245"/>
      <c r="B5" s="110"/>
      <c r="C5" s="106"/>
      <c r="D5" s="131"/>
      <c r="E5" s="131"/>
      <c r="F5" s="106"/>
      <c r="G5" s="131"/>
      <c r="H5" s="106"/>
      <c r="I5" s="106"/>
      <c r="J5" s="106"/>
    </row>
    <row r="6" spans="1:10">
      <c r="A6" s="105"/>
      <c r="B6" s="106"/>
      <c r="C6" s="106"/>
      <c r="D6" s="131"/>
      <c r="E6" s="131"/>
      <c r="F6" s="106"/>
      <c r="G6" s="106"/>
      <c r="H6" s="106"/>
      <c r="I6" s="106"/>
      <c r="J6" s="106"/>
    </row>
    <row r="7" spans="1:10">
      <c r="A7" s="105"/>
      <c r="B7" s="106"/>
      <c r="C7" s="106"/>
      <c r="D7" s="106"/>
      <c r="E7" s="106"/>
      <c r="F7" s="106"/>
      <c r="G7" s="106"/>
      <c r="H7" s="106"/>
      <c r="I7" s="106"/>
      <c r="J7" s="106"/>
    </row>
    <row r="18" spans="5:5">
      <c r="E18" s="109"/>
    </row>
  </sheetData>
  <mergeCells count="1">
    <mergeCell ref="A1:J1"/>
  </mergeCells>
  <phoneticPr fontId="40" type="noConversion"/>
  <pageMargins left="0.7" right="0.7" top="0.75" bottom="0.75" header="0.3" footer="0.3"/>
  <pageSetup orientation="portrait" r:id="rId1"/>
  <headerFooter differentOddEven="1" differentFirst="1">
    <oddHeader>&amp;L&amp;"Calibri"&amp;10&amp;K737373Dell Customer Communication - Confidential&amp;1#</oddHeader>
    <oddFooter>&amp;L&amp;"Calibri"&amp;11&amp;K000000&amp;"arial,Regular"&amp;KBBBBBB</oddFooter>
    <evenHeader>&amp;L&amp;"Calibri"&amp;10&amp;K737373Dell Customer Communication - Confidential&amp;1#</evenHeader>
    <evenFooter>&amp;L&amp;"Calibri"&amp;11&amp;K000000&amp;"arial,Regular"&amp;KBBBBBB</evenFooter>
    <firstHeader>&amp;L&amp;"Calibri"&amp;10&amp;K737373Dell Customer Communication - Confidential&amp;1#</firstHeader>
    <firstFooter>&amp;L&amp;"Calibri"&amp;11&amp;K000000&amp;"arial,Regular"&amp;KBBBBBB</first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CDB719006A8424AB05D255C6F1E852B" ma:contentTypeVersion="41" ma:contentTypeDescription="建立新的文件。" ma:contentTypeScope="" ma:versionID="fab75a1a5b81cd405f07ec9d882d65cd">
  <xsd:schema xmlns:xsd="http://www.w3.org/2001/XMLSchema" xmlns:xs="http://www.w3.org/2001/XMLSchema" xmlns:p="http://schemas.microsoft.com/office/2006/metadata/properties" xmlns:ns1="http://schemas.microsoft.com/sharepoint/v3" xmlns:ns2="9e14bc9f-d43a-4562-9a47-6bccc43a8b23" xmlns:ns3="http://schemas.microsoft.com/sharepoint/v4" xmlns:ns4="f44f9335-e91a-4b71-9d63-197e15a0f809" targetNamespace="http://schemas.microsoft.com/office/2006/metadata/properties" ma:root="true" ma:fieldsID="e6b680d5df873958329b15629be69bce" ns1:_="" ns2:_="" ns3:_="" ns4:_="">
    <xsd:import namespace="http://schemas.microsoft.com/sharepoint/v3"/>
    <xsd:import namespace="9e14bc9f-d43a-4562-9a47-6bccc43a8b23"/>
    <xsd:import namespace="http://schemas.microsoft.com/sharepoint/v4"/>
    <xsd:import namespace="f44f9335-e91a-4b71-9d63-197e15a0f809"/>
    <xsd:element name="properties">
      <xsd:complexType>
        <xsd:sequence>
          <xsd:element name="documentManagement">
            <xsd:complexType>
              <xsd:all>
                <xsd:element ref="ns1:LargeFileSize" minOccurs="0"/>
                <xsd:element ref="ns2:D38D7918E8D62_DiskName" minOccurs="0"/>
                <xsd:element ref="ns1:FileShareFlag" minOccurs="0"/>
                <xsd:element ref="ns3:IconOverlay" minOccurs="0"/>
                <xsd:element ref="ns4:_x627f__x8a8d__x66f8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rgeFileSize" ma:index="8" nillable="true" ma:displayName="Linked File Size" ma:hidden="true" ma:internalName="LargeFileSize">
      <xsd:simpleType>
        <xsd:restriction base="dms:Note">
          <xsd:maxLength value="255"/>
        </xsd:restriction>
      </xsd:simpleType>
    </xsd:element>
    <xsd:element name="FileShareFlag" ma:index="10" nillable="true" ma:displayName="File Share Flag" ma:default="0.0" ma:hidden="true" ma:internalName="_x0024_Resources_x003a_FSDLResources_x002c_VDL_FileShareFlag_x003b_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4bc9f-d43a-4562-9a47-6bccc43a8b23" elementFormDefault="qualified">
    <xsd:import namespace="http://schemas.microsoft.com/office/2006/documentManagement/types"/>
    <xsd:import namespace="http://schemas.microsoft.com/office/infopath/2007/PartnerControls"/>
    <xsd:element name="D38D7918E8D62_DiskName" ma:index="9" nillable="true" ma:displayName="DiskName" ma:description="" ma:hidden="true" ma:internalName="DiskName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f9335-e91a-4b71-9d63-197e15a0f809" elementFormDefault="qualified">
    <xsd:import namespace="http://schemas.microsoft.com/office/2006/documentManagement/types"/>
    <xsd:import namespace="http://schemas.microsoft.com/office/infopath/2007/PartnerControls"/>
    <xsd:element name="_x627f__x8a8d__x66f8_" ma:index="12" nillable="true" ma:displayName="承認書" ma:internalName="_x627f__x8a8d__x66f8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argeFileSize xmlns="http://schemas.microsoft.com/sharepoint/v3" xsi:nil="true"/>
    <_x627f__x8a8d__x66f8_ xmlns="f44f9335-e91a-4b71-9d63-197e15a0f809" xsi:nil="true"/>
  </documentManagement>
</p:properties>
</file>

<file path=customXml/itemProps1.xml><?xml version="1.0" encoding="utf-8"?>
<ds:datastoreItem xmlns:ds="http://schemas.openxmlformats.org/officeDocument/2006/customXml" ds:itemID="{8955C1C5-0665-4372-A941-92DEC994F4D8}"/>
</file>

<file path=customXml/itemProps2.xml><?xml version="1.0" encoding="utf-8"?>
<ds:datastoreItem xmlns:ds="http://schemas.openxmlformats.org/officeDocument/2006/customXml" ds:itemID="{27487B18-46C8-44F2-9844-2FD8236A60C6}"/>
</file>

<file path=customXml/itemProps3.xml><?xml version="1.0" encoding="utf-8"?>
<ds:datastoreItem xmlns:ds="http://schemas.openxmlformats.org/officeDocument/2006/customXml" ds:itemID="{997501C1-F225-4989-ADD7-24B21C9334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Cover</vt:lpstr>
      <vt:lpstr>ECO History</vt:lpstr>
      <vt:lpstr>Revision History</vt:lpstr>
      <vt:lpstr>Template Spec</vt:lpstr>
      <vt:lpstr>Required Certifications</vt:lpstr>
      <vt:lpstr>Peak power duration</vt:lpstr>
      <vt:lpstr>Profile</vt:lpstr>
      <vt:lpstr>AVS</vt:lpstr>
      <vt:lpstr>NUDD Identification</vt:lpstr>
      <vt:lpstr>PCR</vt:lpstr>
      <vt:lpstr>Flowchart and timing chart</vt:lpstr>
      <vt:lpstr>Cover!_Toc452343855</vt:lpstr>
      <vt:lpstr>Cover!Print_Area</vt:lpstr>
      <vt:lpstr>'Template Spec'!Print_Area</vt:lpstr>
    </vt:vector>
  </TitlesOfParts>
  <Manager/>
  <Company>Dell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 Template</dc:title>
  <dc:subject/>
  <dc:creator>Keith Kasprzak</dc:creator>
  <cp:keywords>No Restrictions</cp:keywords>
  <dc:description/>
  <cp:lastModifiedBy>Yu1, Jason</cp:lastModifiedBy>
  <cp:revision/>
  <dcterms:created xsi:type="dcterms:W3CDTF">1998-02-02T12:22:49Z</dcterms:created>
  <dcterms:modified xsi:type="dcterms:W3CDTF">2024-05-15T01:45:35Z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4cda706a-4369-4307-a4e0-5986971e26fd</vt:lpwstr>
  </property>
  <property fmtid="{D5CDD505-2E9C-101B-9397-08002B2CF9AE}" pid="3" name="Document Creator">
    <vt:lpwstr/>
  </property>
  <property fmtid="{D5CDD505-2E9C-101B-9397-08002B2CF9AE}" pid="4" name="Document Editor">
    <vt:lpwstr/>
  </property>
  <property fmtid="{D5CDD505-2E9C-101B-9397-08002B2CF9AE}" pid="5" name="DellClassification">
    <vt:lpwstr>No Restrictions</vt:lpwstr>
  </property>
  <property fmtid="{D5CDD505-2E9C-101B-9397-08002B2CF9AE}" pid="6" name="DellSublabels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  <property fmtid="{D5CDD505-2E9C-101B-9397-08002B2CF9AE}" pid="9" name="MSIP_Label_a17f17c0-b23c-493d-99ab-b037779ecd33_Enabled">
    <vt:lpwstr>True</vt:lpwstr>
  </property>
  <property fmtid="{D5CDD505-2E9C-101B-9397-08002B2CF9AE}" pid="10" name="MSIP_Label_a17f17c0-b23c-493d-99ab-b037779ecd33_SiteId">
    <vt:lpwstr>945c199a-83a2-4e80-9f8c-5a91be5752dd</vt:lpwstr>
  </property>
  <property fmtid="{D5CDD505-2E9C-101B-9397-08002B2CF9AE}" pid="11" name="MSIP_Label_a17f17c0-b23c-493d-99ab-b037779ecd33_Owner">
    <vt:lpwstr>Jason_Yu1@Dell.com</vt:lpwstr>
  </property>
  <property fmtid="{D5CDD505-2E9C-101B-9397-08002B2CF9AE}" pid="12" name="MSIP_Label_a17f17c0-b23c-493d-99ab-b037779ecd33_SetDate">
    <vt:lpwstr>2020-02-07T10:31:39.7488953Z</vt:lpwstr>
  </property>
  <property fmtid="{D5CDD505-2E9C-101B-9397-08002B2CF9AE}" pid="13" name="MSIP_Label_a17f17c0-b23c-493d-99ab-b037779ecd33_Name">
    <vt:lpwstr>Customer Communication</vt:lpwstr>
  </property>
  <property fmtid="{D5CDD505-2E9C-101B-9397-08002B2CF9AE}" pid="14" name="MSIP_Label_a17f17c0-b23c-493d-99ab-b037779ecd33_Application">
    <vt:lpwstr>Microsoft Azure Information Protection</vt:lpwstr>
  </property>
  <property fmtid="{D5CDD505-2E9C-101B-9397-08002B2CF9AE}" pid="15" name="MSIP_Label_a17f17c0-b23c-493d-99ab-b037779ecd33_Extended_MSFT_Method">
    <vt:lpwstr>Manual</vt:lpwstr>
  </property>
  <property fmtid="{D5CDD505-2E9C-101B-9397-08002B2CF9AE}" pid="16" name="aiplabel">
    <vt:lpwstr>Customer Communication</vt:lpwstr>
  </property>
  <property fmtid="{D5CDD505-2E9C-101B-9397-08002B2CF9AE}" pid="17" name="ContentTypeId">
    <vt:lpwstr>0x010100FCDB719006A8424AB05D255C6F1E852B</vt:lpwstr>
  </property>
</Properties>
</file>