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ndrew\Desktop\UofT Data Analytics\Mod 1 - Excel\"/>
    </mc:Choice>
  </mc:AlternateContent>
  <bookViews>
    <workbookView xWindow="0" yWindow="0" windowWidth="25600" windowHeight="10050" tabRatio="741" firstSheet="1" activeTab="7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5" r:id="rId6"/>
    <sheet name="Edinburgh Play Research" sheetId="6" r:id="rId7"/>
    <sheet name="Descriptive Statistics" sheetId="9" r:id="rId8"/>
  </sheets>
  <definedNames>
    <definedName name="_xlnm._FilterDatabase" localSheetId="0" hidden="1">Kickstarter!$A$1:$U$4115</definedName>
  </definedNames>
  <calcPr calcId="162913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G3" i="12"/>
  <c r="G4" i="12"/>
  <c r="G5" i="12"/>
  <c r="G6" i="12"/>
  <c r="G7" i="12"/>
  <c r="G8" i="12"/>
  <c r="G9" i="12"/>
  <c r="G10" i="12"/>
  <c r="G11" i="12"/>
  <c r="G12" i="12"/>
  <c r="G13" i="12"/>
  <c r="H2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9" l="1"/>
  <c r="C14" i="9" s="1"/>
  <c r="B13" i="9"/>
  <c r="C12" i="9"/>
  <c r="B12" i="9"/>
  <c r="B14" i="9" s="1"/>
  <c r="C11" i="9"/>
  <c r="B11" i="9"/>
  <c r="C6" i="9"/>
  <c r="C7" i="9" s="1"/>
  <c r="B6" i="9"/>
  <c r="B7" i="9" s="1"/>
  <c r="C5" i="9"/>
  <c r="B5" i="9"/>
  <c r="C4" i="9"/>
  <c r="B4" i="9"/>
  <c r="C10" i="9"/>
  <c r="B10" i="9"/>
  <c r="C9" i="9"/>
  <c r="B9" i="9"/>
  <c r="C3" i="9"/>
  <c r="B3" i="9"/>
  <c r="C2" i="9"/>
  <c r="B2" i="9"/>
  <c r="F3" i="6" l="1"/>
  <c r="F4" i="6"/>
  <c r="F5" i="6"/>
  <c r="F6" i="6"/>
  <c r="F2" i="6"/>
  <c r="D3" i="6"/>
  <c r="D4" i="6"/>
  <c r="D5" i="6"/>
  <c r="D6" i="6"/>
  <c r="D2" i="6"/>
  <c r="C5" i="6"/>
  <c r="C6" i="6"/>
  <c r="C4" i="6"/>
  <c r="C3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<sst xmlns="http://schemas.openxmlformats.org/spreadsheetml/2006/main" count="33050" uniqueCount="8418">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</sst>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  <numFmt numFmtId="167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/>
    <xf numFmtId="167" fontId="0" fillId="0" borderId="0" xfId="0" applyNumberFormat="1"/>
    <xf numFmtId="166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171"/>
        </patternFill>
      </fill>
    </dxf>
  </dxfs>
  <tableStyles count="0" defaultTableStyle="TableStyleMedium2" defaultPivotStyle="PivotStyleLight16"/>
  <colors>
    <mruColors>
      <color rgb="FFFF7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Theater 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5-42B4-BDC5-0AB4AF104B2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65-42B4-BDC5-0AB4AF104B2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65-42B4-BDC5-0AB4AF104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7718464"/>
        <c:axId val="687718792"/>
      </c:lineChart>
      <c:catAx>
        <c:axId val="6877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18792"/>
        <c:crosses val="autoZero"/>
        <c:auto val="1"/>
        <c:lblAlgn val="ctr"/>
        <c:lblOffset val="100"/>
        <c:noMultiLvlLbl val="0"/>
      </c:catAx>
      <c:valAx>
        <c:axId val="68771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1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4-4FE4-9EA5-03EA2916FEE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74-4FE4-9EA5-03EA2916FEE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74-4FE4-9EA5-03EA2916F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954856"/>
        <c:axId val="548955184"/>
      </c:lineChart>
      <c:catAx>
        <c:axId val="548954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955184"/>
        <c:crosses val="autoZero"/>
        <c:auto val="1"/>
        <c:lblAlgn val="ctr"/>
        <c:lblOffset val="100"/>
        <c:noMultiLvlLbl val="0"/>
      </c:catAx>
      <c:valAx>
        <c:axId val="54895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954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Parent</a:t>
            </a:r>
            <a:r>
              <a:rPr lang="en-GB" baseline="0"/>
              <a:t> Category Outcomes</a:t>
            </a:r>
            <a:endParaRPr lang="en-GB"/>
          </a:p>
        </c:rich>
      </c:tx>
      <c:layout>
        <c:manualLayout>
          <c:xMode val="edge"/>
          <c:yMode val="edge"/>
          <c:x val="0.31678054429646785"/>
          <c:y val="7.59310491593956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8-44CF-A3EE-E32FE1316C6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E8-44CF-A3EE-E32FE1316C6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E8-44CF-A3EE-E32FE1316C6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E8-44CF-A3EE-E32FE1316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0886040"/>
        <c:axId val="570888664"/>
      </c:barChart>
      <c:catAx>
        <c:axId val="57088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88664"/>
        <c:crosses val="autoZero"/>
        <c:auto val="1"/>
        <c:lblAlgn val="ctr"/>
        <c:lblOffset val="100"/>
        <c:noMultiLvlLbl val="0"/>
      </c:catAx>
      <c:valAx>
        <c:axId val="57088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8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D2-439E-A998-9A972AC863D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D2-439E-A998-9A972AC863D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D2-439E-A998-9A972AC86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399528"/>
        <c:axId val="397403792"/>
      </c:barChart>
      <c:catAx>
        <c:axId val="397399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3792"/>
        <c:crosses val="autoZero"/>
        <c:auto val="1"/>
        <c:lblAlgn val="ctr"/>
        <c:lblOffset val="100"/>
        <c:noMultiLvlLbl val="0"/>
      </c:catAx>
      <c:valAx>
        <c:axId val="39740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399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44-4708-A9EF-66E9AB7C21F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44-4708-A9EF-66E9AB7C21F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44-4708-A9EF-66E9AB7C21F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44-4708-A9EF-66E9AB7C2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598624"/>
        <c:axId val="566597640"/>
      </c:lineChart>
      <c:catAx>
        <c:axId val="56659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97640"/>
        <c:crosses val="autoZero"/>
        <c:auto val="1"/>
        <c:lblAlgn val="ctr"/>
        <c:lblOffset val="100"/>
        <c:noMultiLvlLbl val="0"/>
      </c:catAx>
      <c:valAx>
        <c:axId val="56659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9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606424</xdr:colOff>
      <xdr:row>1</xdr:row>
      <xdr:rowOff>9524</xdr:rowOff>
    </xdr:from>
    <xdr:to>
      <xdr:col>18</xdr:col>
      <xdr:colOff>609599</xdr:colOff>
      <xdr:row>20</xdr:row>
      <xdr:rowOff>12699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1438274</xdr:colOff>
      <xdr:row>14</xdr:row>
      <xdr:rowOff>3174</xdr:rowOff>
    </xdr:from>
    <xdr:to>
      <xdr:col>7</xdr:col>
      <xdr:colOff>1435100</xdr:colOff>
      <xdr:row>30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1</xdr:row>
      <xdr:rowOff>9524</xdr:rowOff>
    </xdr:from>
    <xdr:to>
      <xdr:col>16</xdr:col>
      <xdr:colOff>6349</xdr:colOff>
      <xdr:row>16</xdr:row>
      <xdr:rowOff>184149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3174</xdr:colOff>
      <xdr:row>2</xdr:row>
      <xdr:rowOff>15874</xdr:rowOff>
    </xdr:from>
    <xdr:to>
      <xdr:col>17</xdr:col>
      <xdr:colOff>603249</xdr:colOff>
      <xdr:row>18</xdr:row>
      <xdr:rowOff>177799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603250</xdr:colOff>
      <xdr:row>1</xdr:row>
      <xdr:rowOff>12700</xdr:rowOff>
    </xdr:from>
    <xdr:to>
      <xdr:col>18</xdr:col>
      <xdr:colOff>6350</xdr:colOff>
      <xdr:row>17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4187.7961931713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ndows User" refreshedDate="44188.530321874998" createdVersion="6" refreshedVersion="6" minRefreshableVersion="3" recordCount="4115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Windows User" refreshedDate="44194.647038194445" createdVersion="6" refreshedVersion="6" minRefreshableVersion="3" recordCount="4114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="70" zoomScaleNormal="70" workbookViewId="0">
      <selection activeCell="V2" sqref="V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24.1796875" style="6" customWidth="1"/>
    <col min="5" max="5" width="25.269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2.54296875" customWidth="1"/>
    <col min="16" max="16" width="26.6328125" customWidth="1"/>
    <col min="17" max="17" width="41.1796875" customWidth="1"/>
    <col min="18" max="18" width="32.54296875" customWidth="1"/>
    <col min="19" max="19" width="35.26953125" customWidth="1"/>
    <col min="20" max="20" width="31.54296875" customWidth="1"/>
    <col min="21" max="21" width="27.363281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V20" sqref="V20"/>
    </sheetView>
  </sheetViews>
  <sheetFormatPr defaultRowHeight="14.5" x14ac:dyDescent="0.35"/>
  <cols>
    <col min="1" max="1" width="17" customWidth="1"/>
    <col min="2" max="2" width="15.26953125" customWidth="1"/>
    <col min="3" max="3" width="5.453125" customWidth="1"/>
    <col min="4" max="4" width="8.08984375" customWidth="1"/>
    <col min="5" max="6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8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8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8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8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8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8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8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8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8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8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8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8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8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J19" sqref="J19"/>
    </sheetView>
  </sheetViews>
  <sheetFormatPr defaultColWidth="20.6328125" defaultRowHeight="20" customHeight="1" x14ac:dyDescent="0.35"/>
  <sheetData>
    <row r="1" spans="1:8" ht="15" customHeight="1" x14ac:dyDescent="0.35">
      <c r="A1" s="1" t="s">
        <v>8382</v>
      </c>
      <c r="B1" s="1" t="s">
        <v>8399</v>
      </c>
      <c r="C1" s="1" t="s">
        <v>8400</v>
      </c>
      <c r="D1" s="1" t="s">
        <v>8401</v>
      </c>
      <c r="E1" s="1" t="s">
        <v>8402</v>
      </c>
      <c r="F1" s="1" t="s">
        <v>8403</v>
      </c>
      <c r="G1" s="1" t="s">
        <v>8404</v>
      </c>
      <c r="H1" s="1" t="s">
        <v>8405</v>
      </c>
    </row>
    <row r="2" spans="1:8" ht="20" customHeight="1" x14ac:dyDescent="0.35">
      <c r="A2" t="s">
        <v>8406</v>
      </c>
      <c r="B2">
        <f>COUNTIFS(Kickstarter!$F:$F,"successful",Kickstarter!$D:$D,"&lt;=999",Kickstarter!$R:$R,"plays")</f>
        <v>141</v>
      </c>
      <c r="C2">
        <f>COUNTIFS(Kickstarter!$F:$F,"failed",Kickstarter!$D:$D,"&lt;=999",Kickstarter!$R:$R,"plays")</f>
        <v>45</v>
      </c>
      <c r="D2">
        <f>COUNTIFS(Kickstarter!$F:$F,"canceled",Kickstarter!$D:$D,"&lt;=999",Kickstarter!$R:$R,"plays")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ht="20" customHeight="1" x14ac:dyDescent="0.35">
      <c r="A3" t="s">
        <v>8407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ht="20" customHeight="1" x14ac:dyDescent="0.35">
      <c r="A4" t="s">
        <v>8408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ht="20" customHeight="1" x14ac:dyDescent="0.35">
      <c r="A5" t="s">
        <v>8409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ht="20" customHeight="1" x14ac:dyDescent="0.35">
      <c r="A6" t="s">
        <v>8410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ht="20" customHeight="1" x14ac:dyDescent="0.35">
      <c r="A7" t="s">
        <v>8411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ht="20" customHeight="1" x14ac:dyDescent="0.35">
      <c r="A8" t="s">
        <v>8412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ht="20" customHeight="1" x14ac:dyDescent="0.35">
      <c r="A9" t="s">
        <v>8413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ht="20" customHeight="1" x14ac:dyDescent="0.35">
      <c r="A10" t="s">
        <v>8414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ht="20" customHeight="1" x14ac:dyDescent="0.35">
      <c r="A11" t="s">
        <v>8415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ht="20" customHeight="1" x14ac:dyDescent="0.35">
      <c r="A12" t="s">
        <v>8416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ht="20" customHeight="1" x14ac:dyDescent="0.35">
      <c r="A13" t="s">
        <v>8417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C8" sqref="C8"/>
    </sheetView>
  </sheetViews>
  <sheetFormatPr defaultRowHeight="14.5" x14ac:dyDescent="0.35"/>
  <cols>
    <col min="1" max="1" width="17" customWidth="1"/>
    <col min="2" max="2" width="15.26953125" bestFit="1" customWidth="1"/>
    <col min="3" max="3" width="5.453125" customWidth="1"/>
    <col min="4" max="4" width="3.6328125" customWidth="1"/>
    <col min="5" max="5" width="9.1796875" customWidth="1"/>
    <col min="6" max="6" width="10.7265625" bestFit="1" customWidth="1"/>
  </cols>
  <sheetData>
    <row r="1" spans="1:6" x14ac:dyDescent="0.35">
      <c r="A1" s="11" t="s">
        <v>8222</v>
      </c>
      <c r="B1" t="s">
        <v>8364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4" sqref="E4"/>
    </sheetView>
  </sheetViews>
  <sheetFormatPr defaultRowHeight="14.5" x14ac:dyDescent="0.35"/>
  <cols>
    <col min="1" max="1" width="17" bestFit="1" customWidth="1"/>
    <col min="2" max="2" width="15.26953125" customWidth="1"/>
    <col min="3" max="3" width="3.6328125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R26" sqref="R26"/>
    </sheetView>
  </sheetViews>
  <sheetFormatPr defaultRowHeight="14.5" x14ac:dyDescent="0.35"/>
  <cols>
    <col min="1" max="1" width="17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2" sqref="F2"/>
    </sheetView>
  </sheetViews>
  <sheetFormatPr defaultRowHeight="14.5" x14ac:dyDescent="0.35"/>
  <cols>
    <col min="1" max="1" width="31.54296875" customWidth="1"/>
    <col min="2" max="2" width="61" customWidth="1"/>
    <col min="3" max="3" width="19.26953125" customWidth="1"/>
    <col min="4" max="4" width="20.453125" customWidth="1"/>
    <col min="5" max="5" width="21.6328125" customWidth="1"/>
    <col min="6" max="6" width="20.7265625" customWidth="1"/>
  </cols>
  <sheetData>
    <row r="1" spans="1:6" x14ac:dyDescent="0.35">
      <c r="A1" s="15" t="s">
        <v>8380</v>
      </c>
      <c r="B1" s="15" t="s">
        <v>8381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ht="30" customHeight="1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30" customHeight="1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30" customHeight="1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30" customHeight="1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30" customHeight="1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tabSelected="1" workbookViewId="0">
      <selection activeCell="B2" sqref="B2"/>
    </sheetView>
  </sheetViews>
  <sheetFormatPr defaultColWidth="14.6328125" defaultRowHeight="20" customHeight="1" x14ac:dyDescent="0.35"/>
  <cols>
    <col min="1" max="1" width="27.1796875" customWidth="1"/>
  </cols>
  <sheetData>
    <row r="1" spans="1:3" ht="20" customHeight="1" x14ac:dyDescent="0.35">
      <c r="A1" s="16"/>
      <c r="B1" s="1" t="s">
        <v>8385</v>
      </c>
      <c r="C1" s="1" t="s">
        <v>8386</v>
      </c>
    </row>
    <row r="2" spans="1:3" ht="20" customHeight="1" x14ac:dyDescent="0.35">
      <c r="A2" s="1" t="s">
        <v>8387</v>
      </c>
      <c r="B2" s="17" t="e">
        <f>AVERAGE(#REF!)</f>
        <v>#REF!</v>
      </c>
      <c r="C2" s="17" t="e">
        <f>AVERAGE(#REF!)</f>
        <v>#REF!</v>
      </c>
    </row>
    <row r="3" spans="1:3" ht="20" customHeight="1" x14ac:dyDescent="0.35">
      <c r="A3" s="1" t="s">
        <v>8388</v>
      </c>
      <c r="B3" s="17" t="e">
        <f>MEDIAN(#REF!)</f>
        <v>#REF!</v>
      </c>
      <c r="C3" s="17" t="e">
        <f>MEDIAN(#REF!)</f>
        <v>#REF!</v>
      </c>
    </row>
    <row r="4" spans="1:3" ht="20" customHeight="1" x14ac:dyDescent="0.35">
      <c r="A4" s="1" t="s">
        <v>8391</v>
      </c>
      <c r="B4" s="17" t="e">
        <f>_xlfn.STDEV.P(#REF!)</f>
        <v>#REF!</v>
      </c>
      <c r="C4" s="17" t="e">
        <f>_xlfn.STDEV.P(#REF!)</f>
        <v>#REF!</v>
      </c>
    </row>
    <row r="5" spans="1:3" ht="20" customHeight="1" x14ac:dyDescent="0.35">
      <c r="A5" s="1" t="s">
        <v>8392</v>
      </c>
      <c r="B5" s="17" t="e">
        <f>+_xlfn.QUARTILE.EXC(#REF!,3)</f>
        <v>#REF!</v>
      </c>
      <c r="C5" s="17" t="e">
        <f>_xlfn.QUARTILE.EXC(#REF!,3)</f>
        <v>#REF!</v>
      </c>
    </row>
    <row r="6" spans="1:3" ht="20" customHeight="1" x14ac:dyDescent="0.35">
      <c r="A6" s="1" t="s">
        <v>8393</v>
      </c>
      <c r="B6" s="17" t="e">
        <f>_xlfn.QUARTILE.EXC(#REF!,1)</f>
        <v>#REF!</v>
      </c>
      <c r="C6" s="17" t="e">
        <f>_xlfn.QUARTILE.EXC(#REF!,1)</f>
        <v>#REF!</v>
      </c>
    </row>
    <row r="7" spans="1:3" ht="20" customHeight="1" x14ac:dyDescent="0.35">
      <c r="A7" s="1" t="s">
        <v>8394</v>
      </c>
      <c r="B7" s="17" t="e">
        <f>B5-B6</f>
        <v>#REF!</v>
      </c>
      <c r="C7" s="17" t="e">
        <f>C5-C6</f>
        <v>#REF!</v>
      </c>
    </row>
    <row r="8" spans="1:3" ht="20" customHeight="1" x14ac:dyDescent="0.35">
      <c r="A8" s="1"/>
      <c r="B8" s="17"/>
      <c r="C8" s="17"/>
    </row>
    <row r="9" spans="1:3" ht="20" customHeight="1" x14ac:dyDescent="0.35">
      <c r="A9" s="1" t="s">
        <v>8389</v>
      </c>
      <c r="B9" s="17" t="e">
        <f>AVERAGE(#REF!)</f>
        <v>#REF!</v>
      </c>
      <c r="C9" s="17" t="e">
        <f>AVERAGE(#REF!)</f>
        <v>#REF!</v>
      </c>
    </row>
    <row r="10" spans="1:3" ht="20" customHeight="1" x14ac:dyDescent="0.35">
      <c r="A10" s="1" t="s">
        <v>8390</v>
      </c>
      <c r="B10" s="17" t="e">
        <f>MEDIAN(#REF!)</f>
        <v>#REF!</v>
      </c>
      <c r="C10" s="17" t="e">
        <f>MEDIAN(#REF!)</f>
        <v>#REF!</v>
      </c>
    </row>
    <row r="11" spans="1:3" ht="20" customHeight="1" x14ac:dyDescent="0.35">
      <c r="A11" s="1" t="s">
        <v>8395</v>
      </c>
      <c r="B11" s="17" t="e">
        <f>_xlfn.STDEV.P(#REF!)</f>
        <v>#REF!</v>
      </c>
      <c r="C11" s="17" t="e">
        <f>_xlfn.STDEV.P(#REF!)</f>
        <v>#REF!</v>
      </c>
    </row>
    <row r="12" spans="1:3" ht="20" customHeight="1" x14ac:dyDescent="0.35">
      <c r="A12" s="1" t="s">
        <v>8396</v>
      </c>
      <c r="B12" s="17" t="e">
        <f>_xlfn.QUARTILE.EXC(#REF!,3)</f>
        <v>#REF!</v>
      </c>
      <c r="C12" s="17" t="e">
        <f>_xlfn.QUARTILE.EXC(#REF!,3)</f>
        <v>#REF!</v>
      </c>
    </row>
    <row r="13" spans="1:3" ht="20" customHeight="1" x14ac:dyDescent="0.35">
      <c r="A13" s="1" t="s">
        <v>8397</v>
      </c>
      <c r="B13" s="17" t="e">
        <f>_xlfn.QUARTILE.EXC(#REF!,1)</f>
        <v>#REF!</v>
      </c>
      <c r="C13" s="17" t="e">
        <f>_xlfn.QUARTILE.EXC(#REF!,1)</f>
        <v>#REF!</v>
      </c>
    </row>
    <row r="14" spans="1:3" ht="20" customHeight="1" x14ac:dyDescent="0.35">
      <c r="A14" s="1" t="s">
        <v>8398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Play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2020-12-30T20:53:18Z</dcterms:modified>
</cp:coreProperties>
</file>