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CLA\EE\183DB\ECE183DB_Project\Aruco Tags\"/>
    </mc:Choice>
  </mc:AlternateContent>
  <xr:revisionPtr revIDLastSave="0" documentId="13_ncr:1_{0AA7D102-45AD-4350-B104-8B2AB4693C4E}" xr6:coauthVersionLast="43" xr6:coauthVersionMax="43" xr10:uidLastSave="{00000000-0000-0000-0000-000000000000}"/>
  <bookViews>
    <workbookView xWindow="-110" yWindow="-110" windowWidth="19420" windowHeight="10420" activeTab="1" xr2:uid="{3AE92722-FA03-49D0-9608-37E8B20F09B3}"/>
  </bookViews>
  <sheets>
    <sheet name="Ver1 (Normal board, black robot" sheetId="1" r:id="rId1"/>
    <sheet name="Ver2 (Foam board, black robot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5" i="1" l="1"/>
  <c r="AE5" i="1"/>
  <c r="AF4" i="1"/>
  <c r="AE4" i="1"/>
  <c r="A16" i="2" a="1"/>
  <c r="C16" i="2" s="1"/>
  <c r="A16" i="1" a="1"/>
  <c r="A16" i="1" s="1"/>
  <c r="AB8" i="2"/>
  <c r="AA8" i="2"/>
  <c r="AB7" i="2"/>
  <c r="AA7" i="2"/>
  <c r="W7" i="2"/>
  <c r="V7" i="2"/>
  <c r="AB6" i="2"/>
  <c r="AA6" i="2"/>
  <c r="W6" i="2"/>
  <c r="V6" i="2"/>
  <c r="AB5" i="2"/>
  <c r="AA5" i="2"/>
  <c r="W5" i="2"/>
  <c r="V5" i="2"/>
  <c r="AB4" i="2"/>
  <c r="AA4" i="2"/>
  <c r="W4" i="2"/>
  <c r="V4" i="2"/>
  <c r="W3" i="2"/>
  <c r="V3" i="2"/>
  <c r="AE4" i="2" l="1"/>
  <c r="AE5" i="2"/>
  <c r="AF5" i="2"/>
  <c r="AF4" i="2"/>
  <c r="A16" i="2"/>
  <c r="B16" i="2"/>
  <c r="C16" i="1"/>
  <c r="B16" i="1"/>
  <c r="AB7" i="1"/>
  <c r="AB8" i="1"/>
  <c r="AA8" i="1"/>
  <c r="AA7" i="1"/>
  <c r="AB6" i="1"/>
  <c r="AA6" i="1"/>
  <c r="AB5" i="1"/>
  <c r="AA5" i="1"/>
  <c r="AB4" i="1"/>
  <c r="AA4" i="1"/>
  <c r="W5" i="1"/>
  <c r="V5" i="1"/>
  <c r="W3" i="1"/>
  <c r="V3" i="1"/>
  <c r="W7" i="1"/>
  <c r="V7" i="1"/>
  <c r="W4" i="1"/>
  <c r="V4" i="1"/>
  <c r="W6" i="1"/>
  <c r="V6" i="1"/>
</calcChain>
</file>

<file path=xl/sharedStrings.xml><?xml version="1.0" encoding="utf-8"?>
<sst xmlns="http://schemas.openxmlformats.org/spreadsheetml/2006/main" count="74" uniqueCount="24">
  <si>
    <t>Actual y:</t>
  </si>
  <si>
    <t>Measured y:</t>
  </si>
  <si>
    <t>Localization Calibration</t>
  </si>
  <si>
    <t>Actual x:</t>
  </si>
  <si>
    <t>Measured x:</t>
  </si>
  <si>
    <t>y is actual 50</t>
  </si>
  <si>
    <t>y is actual 10</t>
  </si>
  <si>
    <t>y is actual 90</t>
  </si>
  <si>
    <t>y is actual 30</t>
  </si>
  <si>
    <t>y is actual 70</t>
  </si>
  <si>
    <t>Slopes</t>
  </si>
  <si>
    <t>Intercepts</t>
  </si>
  <si>
    <t>Value of y</t>
  </si>
  <si>
    <t>X</t>
  </si>
  <si>
    <t>These are the equations for going from aruco value to actual value</t>
  </si>
  <si>
    <t>Final line equation for x based on actual value of y:</t>
  </si>
  <si>
    <t>Slope eqn:</t>
  </si>
  <si>
    <t>Line eqn:</t>
  </si>
  <si>
    <t>Line Equation for y at x = 50:</t>
  </si>
  <si>
    <t>x1:</t>
  </si>
  <si>
    <t>x2:</t>
  </si>
  <si>
    <t>b:</t>
  </si>
  <si>
    <t>x1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</si>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</sst>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2" xfId="2"/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32-48F3-AE6D-15F1F5E3FE91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32-48F3-AE6D-15F1F5E3F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2.0099999999999998</c:v>
                </c:pt>
                <c:pt idx="2">
                  <c:v>16.899999999999999</c:v>
                </c:pt>
                <c:pt idx="3">
                  <c:v>31.9</c:v>
                </c:pt>
                <c:pt idx="4">
                  <c:v>45.8</c:v>
                </c:pt>
                <c:pt idx="5">
                  <c:v>60</c:v>
                </c:pt>
                <c:pt idx="6">
                  <c:v>75.3</c:v>
                </c:pt>
                <c:pt idx="7">
                  <c:v>90.1</c:v>
                </c:pt>
                <c:pt idx="8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3-4B4D-A40B-4F1CD54F9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robot'!$H$4:$H$12</c:f>
              <c:numCache>
                <c:formatCode>General</c:formatCode>
                <c:ptCount val="9"/>
                <c:pt idx="0">
                  <c:v>1.85</c:v>
                </c:pt>
                <c:pt idx="1">
                  <c:v>13</c:v>
                </c:pt>
                <c:pt idx="2">
                  <c:v>25.3</c:v>
                </c:pt>
                <c:pt idx="3">
                  <c:v>37.200000000000003</c:v>
                </c:pt>
                <c:pt idx="4">
                  <c:v>48.4</c:v>
                </c:pt>
                <c:pt idx="5">
                  <c:v>60.3</c:v>
                </c:pt>
                <c:pt idx="6">
                  <c:v>72.5</c:v>
                </c:pt>
                <c:pt idx="7">
                  <c:v>84.5</c:v>
                </c:pt>
                <c:pt idx="8">
                  <c:v>95.4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8-43C7-876E-C3731B31D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robot'!$K$4:$K$12</c:f>
              <c:numCache>
                <c:formatCode>General</c:formatCode>
                <c:ptCount val="9"/>
                <c:pt idx="0">
                  <c:v>-35</c:v>
                </c:pt>
                <c:pt idx="1">
                  <c:v>-15</c:v>
                </c:pt>
                <c:pt idx="2">
                  <c:v>4.18</c:v>
                </c:pt>
                <c:pt idx="3">
                  <c:v>22.2</c:v>
                </c:pt>
                <c:pt idx="4">
                  <c:v>42.3</c:v>
                </c:pt>
                <c:pt idx="5">
                  <c:v>61.6</c:v>
                </c:pt>
                <c:pt idx="6">
                  <c:v>81.3</c:v>
                </c:pt>
                <c:pt idx="7">
                  <c:v>98.2</c:v>
                </c:pt>
                <c:pt idx="8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C-41F6-9AC3-D6AB5DCC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robot'!$N$4:$N$12</c:f>
              <c:numCache>
                <c:formatCode>General</c:formatCode>
                <c:ptCount val="9"/>
                <c:pt idx="0">
                  <c:v>-21</c:v>
                </c:pt>
                <c:pt idx="1">
                  <c:v>-5.6</c:v>
                </c:pt>
                <c:pt idx="2">
                  <c:v>11.6</c:v>
                </c:pt>
                <c:pt idx="3">
                  <c:v>28</c:v>
                </c:pt>
                <c:pt idx="4">
                  <c:v>44.9</c:v>
                </c:pt>
                <c:pt idx="5">
                  <c:v>61.4</c:v>
                </c:pt>
                <c:pt idx="6">
                  <c:v>78.099999999999994</c:v>
                </c:pt>
                <c:pt idx="7">
                  <c:v>94.4</c:v>
                </c:pt>
                <c:pt idx="8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A-4C6A-AB46-F842D338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robot'!$R$4:$R$12</c:f>
              <c:numCache>
                <c:formatCode>General</c:formatCode>
                <c:ptCount val="9"/>
                <c:pt idx="0">
                  <c:v>-4.0999999999999996</c:v>
                </c:pt>
                <c:pt idx="1">
                  <c:v>8.43</c:v>
                </c:pt>
                <c:pt idx="2">
                  <c:v>21.6</c:v>
                </c:pt>
                <c:pt idx="3">
                  <c:v>34.1</c:v>
                </c:pt>
                <c:pt idx="4">
                  <c:v>47.3</c:v>
                </c:pt>
                <c:pt idx="5">
                  <c:v>60.2</c:v>
                </c:pt>
                <c:pt idx="6">
                  <c:v>73.7</c:v>
                </c:pt>
                <c:pt idx="7">
                  <c:v>86.7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2-403A-AA4B-F54DFBECE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robot'!$V$3:$V$7</c:f>
              <c:numCache>
                <c:formatCode>General</c:formatCode>
                <c:ptCount val="5"/>
                <c:pt idx="0">
                  <c:v>1.177</c:v>
                </c:pt>
                <c:pt idx="1">
                  <c:v>1.6573333333333333</c:v>
                </c:pt>
                <c:pt idx="2">
                  <c:v>1.4486166666666669</c:v>
                </c:pt>
                <c:pt idx="3">
                  <c:v>1.3025166666666668</c:v>
                </c:pt>
                <c:pt idx="4">
                  <c:v>1.9154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3-42F0-8936-3AB6E201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robot'!$W$3:$W$7</c:f>
              <c:numCache>
                <c:formatCode>General</c:formatCode>
                <c:ptCount val="5"/>
                <c:pt idx="0">
                  <c:v>-10.133333333333333</c:v>
                </c:pt>
                <c:pt idx="1">
                  <c:v>-38.111111111111107</c:v>
                </c:pt>
                <c:pt idx="2">
                  <c:v>-26.318611111111117</c:v>
                </c:pt>
                <c:pt idx="3">
                  <c:v>-17.578055555555551</c:v>
                </c:pt>
                <c:pt idx="4">
                  <c:v>-53.68333333333333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0-45A2-896B-ED4CC6A7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xVal>
          <c:y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9-4457-968E-D37C0FF3F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'Ver1 (Normal board, black robot'!$A$4:$A$12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'Ver1 (Normal board, black robot'!$B$4:$B$12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-3.8</c:v>
                      </c:pt>
                      <c:pt idx="1">
                        <c:v>3.5</c:v>
                      </c:pt>
                      <c:pt idx="2">
                        <c:v>11.1</c:v>
                      </c:pt>
                      <c:pt idx="3">
                        <c:v>19.7</c:v>
                      </c:pt>
                      <c:pt idx="4">
                        <c:v>29.3</c:v>
                      </c:pt>
                      <c:pt idx="5">
                        <c:v>40.4</c:v>
                      </c:pt>
                      <c:pt idx="6">
                        <c:v>52.9</c:v>
                      </c:pt>
                      <c:pt idx="7">
                        <c:v>66.7</c:v>
                      </c:pt>
                      <c:pt idx="8">
                        <c:v>83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799-4457-968E-D37C0FF3FE99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robot'!$AA$4:$AA$8</c:f>
              <c:numCache>
                <c:formatCode>General</c:formatCode>
                <c:ptCount val="5"/>
                <c:pt idx="0">
                  <c:v>0.84952916211547436</c:v>
                </c:pt>
                <c:pt idx="1">
                  <c:v>0.60334965034493582</c:v>
                </c:pt>
                <c:pt idx="2">
                  <c:v>0.69020272734108035</c:v>
                </c:pt>
                <c:pt idx="3">
                  <c:v>0.76768896125925745</c:v>
                </c:pt>
                <c:pt idx="4">
                  <c:v>0.52199021163431891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B-45AA-975B-60E7ED474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robot'!$AB$4:$AB$8</c:f>
              <c:numCache>
                <c:formatCode>General</c:formatCode>
                <c:ptCount val="5"/>
                <c:pt idx="0">
                  <c:v>8.6137709856078075</c:v>
                </c:pt>
                <c:pt idx="1">
                  <c:v>22.996751204562209</c:v>
                </c:pt>
                <c:pt idx="2">
                  <c:v>18.173218458464248</c:v>
                </c:pt>
                <c:pt idx="3">
                  <c:v>13.498095867591772</c:v>
                </c:pt>
                <c:pt idx="4">
                  <c:v>28.031171959683633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D-453F-B12E-470414C48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7-4F17-8D17-2CCF1981B8B6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57-4F17-8D17-2CCF1981B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2.83</c:v>
                </c:pt>
                <c:pt idx="2">
                  <c:v>17.5</c:v>
                </c:pt>
                <c:pt idx="3">
                  <c:v>32.5</c:v>
                </c:pt>
                <c:pt idx="4">
                  <c:v>47</c:v>
                </c:pt>
                <c:pt idx="5">
                  <c:v>61.6</c:v>
                </c:pt>
                <c:pt idx="6">
                  <c:v>76.7</c:v>
                </c:pt>
                <c:pt idx="7">
                  <c:v>92</c:v>
                </c:pt>
                <c:pt idx="8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2-4C99-A115-68777EFB2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robot)'!$H$4:$H$12</c:f>
              <c:numCache>
                <c:formatCode>General</c:formatCode>
                <c:ptCount val="9"/>
                <c:pt idx="0">
                  <c:v>1.41</c:v>
                </c:pt>
                <c:pt idx="1">
                  <c:v>12.4</c:v>
                </c:pt>
                <c:pt idx="2">
                  <c:v>25</c:v>
                </c:pt>
                <c:pt idx="3">
                  <c:v>37.200000000000003</c:v>
                </c:pt>
                <c:pt idx="4">
                  <c:v>48</c:v>
                </c:pt>
                <c:pt idx="5">
                  <c:v>60</c:v>
                </c:pt>
                <c:pt idx="6">
                  <c:v>73.7</c:v>
                </c:pt>
                <c:pt idx="7">
                  <c:v>85.2</c:v>
                </c:pt>
                <c:pt idx="8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D-46DF-B610-DEA980EC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robot)'!$K$4:$K$12</c:f>
              <c:numCache>
                <c:formatCode>General</c:formatCode>
                <c:ptCount val="9"/>
                <c:pt idx="0">
                  <c:v>-32</c:v>
                </c:pt>
                <c:pt idx="1">
                  <c:v>-14</c:v>
                </c:pt>
                <c:pt idx="2">
                  <c:v>5.09</c:v>
                </c:pt>
                <c:pt idx="3">
                  <c:v>25.5</c:v>
                </c:pt>
                <c:pt idx="4">
                  <c:v>43.8</c:v>
                </c:pt>
                <c:pt idx="5">
                  <c:v>63.3</c:v>
                </c:pt>
                <c:pt idx="6">
                  <c:v>82.6</c:v>
                </c:pt>
                <c:pt idx="7">
                  <c:v>102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F-4E14-A50D-1E206988D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robot)'!$N$4:$N$12</c:f>
              <c:numCache>
                <c:formatCode>General</c:formatCode>
                <c:ptCount val="9"/>
                <c:pt idx="0">
                  <c:v>-19</c:v>
                </c:pt>
                <c:pt idx="1">
                  <c:v>-4.4000000000000004</c:v>
                </c:pt>
                <c:pt idx="2">
                  <c:v>12.1</c:v>
                </c:pt>
                <c:pt idx="3">
                  <c:v>29</c:v>
                </c:pt>
                <c:pt idx="4">
                  <c:v>45.1</c:v>
                </c:pt>
                <c:pt idx="5">
                  <c:v>62.3</c:v>
                </c:pt>
                <c:pt idx="6">
                  <c:v>80</c:v>
                </c:pt>
                <c:pt idx="7">
                  <c:v>97.5</c:v>
                </c:pt>
                <c:pt idx="8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0-49F5-A032-FD75419F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robot)'!$R$4:$R$12</c:f>
              <c:numCache>
                <c:formatCode>General</c:formatCode>
                <c:ptCount val="9"/>
                <c:pt idx="0">
                  <c:v>-4.5</c:v>
                </c:pt>
                <c:pt idx="1">
                  <c:v>7.6</c:v>
                </c:pt>
                <c:pt idx="2">
                  <c:v>21.3</c:v>
                </c:pt>
                <c:pt idx="3">
                  <c:v>34.1</c:v>
                </c:pt>
                <c:pt idx="4">
                  <c:v>47.3</c:v>
                </c:pt>
                <c:pt idx="5">
                  <c:v>60.8</c:v>
                </c:pt>
                <c:pt idx="6">
                  <c:v>73.900000000000006</c:v>
                </c:pt>
                <c:pt idx="7">
                  <c:v>88.2</c:v>
                </c:pt>
                <c:pt idx="8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0-4E7F-965D-0CA9490B3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robot)'!$V$3:$V$7</c:f>
              <c:numCache>
                <c:formatCode>General</c:formatCode>
                <c:ptCount val="5"/>
                <c:pt idx="0">
                  <c:v>1.2016</c:v>
                </c:pt>
                <c:pt idx="1">
                  <c:v>1.6779999999999999</c:v>
                </c:pt>
                <c:pt idx="2">
                  <c:v>1.4783500000000001</c:v>
                </c:pt>
                <c:pt idx="3">
                  <c:v>1.3261666666666667</c:v>
                </c:pt>
                <c:pt idx="4">
                  <c:v>1.9346999999999999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AF-4C88-ADA7-F0B9389E9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robot)'!$W$3:$W$7</c:f>
              <c:numCache>
                <c:formatCode>General</c:formatCode>
                <c:ptCount val="5"/>
                <c:pt idx="0">
                  <c:v>-11.201111111111111</c:v>
                </c:pt>
                <c:pt idx="1">
                  <c:v>-37.6111111111111</c:v>
                </c:pt>
                <c:pt idx="2">
                  <c:v>-26.569722222222225</c:v>
                </c:pt>
                <c:pt idx="3">
                  <c:v>-18.563888888888897</c:v>
                </c:pt>
                <c:pt idx="4">
                  <c:v>-52.369444444444447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70-4069-9670-5BAD1861E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xVal>
          <c:y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C-4CDA-8DA1-B1DB5477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'Ver2 (Foam board, black robot)'!$A$4:$A$12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'Ver2 (Foam board, black robot)'!$B$4:$B$12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-5.9</c:v>
                      </c:pt>
                      <c:pt idx="1">
                        <c:v>1.54</c:v>
                      </c:pt>
                      <c:pt idx="2">
                        <c:v>8.93</c:v>
                      </c:pt>
                      <c:pt idx="3">
                        <c:v>17.600000000000001</c:v>
                      </c:pt>
                      <c:pt idx="4">
                        <c:v>27.2</c:v>
                      </c:pt>
                      <c:pt idx="5">
                        <c:v>38.299999999999997</c:v>
                      </c:pt>
                      <c:pt idx="6">
                        <c:v>50.4</c:v>
                      </c:pt>
                      <c:pt idx="7">
                        <c:v>64.099999999999994</c:v>
                      </c:pt>
                      <c:pt idx="8">
                        <c:v>79.900000000000006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DDC-4CDA-8DA1-B1DB547748CF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robot)'!$AA$4:$AA$8</c:f>
              <c:numCache>
                <c:formatCode>General</c:formatCode>
                <c:ptCount val="5"/>
                <c:pt idx="0">
                  <c:v>0.83194033399581613</c:v>
                </c:pt>
                <c:pt idx="1">
                  <c:v>0.59569139435911578</c:v>
                </c:pt>
                <c:pt idx="2">
                  <c:v>0.67635047519528391</c:v>
                </c:pt>
                <c:pt idx="3">
                  <c:v>0.75392485618019822</c:v>
                </c:pt>
                <c:pt idx="4">
                  <c:v>0.51678071729708464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3E-4715-8511-5D16608E2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robot)'!$AB$4:$AB$8</c:f>
              <c:numCache>
                <c:formatCode>General</c:formatCode>
                <c:ptCount val="5"/>
                <c:pt idx="0">
                  <c:v>9.3356808524333914</c:v>
                </c:pt>
                <c:pt idx="1">
                  <c:v>22.426107234443595</c:v>
                </c:pt>
                <c:pt idx="2">
                  <c:v>17.976308000559293</c:v>
                </c:pt>
                <c:pt idx="3">
                  <c:v>14.004276588818762</c:v>
                </c:pt>
                <c:pt idx="4">
                  <c:v>27.072736376716342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D7-4A16-9235-1BDF1BB8F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14</xdr:row>
      <xdr:rowOff>0</xdr:rowOff>
    </xdr:from>
    <xdr:to>
      <xdr:col>10</xdr:col>
      <xdr:colOff>514350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36AA6-1F61-45E5-A264-3D9E4691E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339725</xdr:colOff>
      <xdr:row>17</xdr:row>
      <xdr:rowOff>82550</xdr:rowOff>
    </xdr:from>
    <xdr:to>
      <xdr:col>11</xdr:col>
      <xdr:colOff>250825</xdr:colOff>
      <xdr:row>32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C4B9B-88E5-47B7-ACBF-90F942A3B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7ABF6-AE17-4E39-BA6A-F41B25D21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C109E8-975C-4FFF-B914-5B2444871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B13A31-39FE-4447-BE1C-849E4C557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35FF1-7B0C-4558-9D2F-A99494906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CF1C4-D6D4-4C63-B97D-4647FCF48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A74E12-DA89-44F7-8B10-0B6742E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127000</xdr:colOff>
      <xdr:row>17</xdr:row>
      <xdr:rowOff>152400</xdr:rowOff>
    </xdr:from>
    <xdr:to>
      <xdr:col>11</xdr:col>
      <xdr:colOff>38100</xdr:colOff>
      <xdr:row>32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A8103B-5199-4404-9BB0-1CE9FFBC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152400</xdr:colOff>
      <xdr:row>7</xdr:row>
      <xdr:rowOff>165100</xdr:rowOff>
    </xdr:from>
    <xdr:to>
      <xdr:col>38</xdr:col>
      <xdr:colOff>457200</xdr:colOff>
      <xdr:row>22</xdr:row>
      <xdr:rowOff>146050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E3FF23-CD1A-4C1B-983F-BA49CE88C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203200</xdr:colOff>
      <xdr:row>2</xdr:row>
      <xdr:rowOff>57150</xdr:rowOff>
    </xdr:from>
    <xdr:to>
      <xdr:col>43</xdr:col>
      <xdr:colOff>508000</xdr:colOff>
      <xdr:row>17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977BE6-9C70-4936-8384-68F136B0A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15</xdr:row>
      <xdr:rowOff>133350</xdr:rowOff>
    </xdr:from>
    <xdr:to>
      <xdr:col>12</xdr:col>
      <xdr:colOff>241300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D836A-10F2-4BB0-B5B8-C53315FFE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7536B-59CB-4813-8F0E-3048FA729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6C14B9-3C38-41D9-97EC-AB8A51488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717CBF-C9F4-4874-9754-105EC2881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DDD66C-342D-498D-B631-ABA957EE9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2BCDA3-2B28-4FB4-AE53-311DEE4B7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79CC15-A3FD-496B-956A-AC8FC8F17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BDEBD5-DA24-470E-98D3-A951723D9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234950</xdr:colOff>
      <xdr:row>17</xdr:row>
      <xdr:rowOff>107950</xdr:rowOff>
    </xdr:from>
    <xdr:to>
      <xdr:col>10</xdr:col>
      <xdr:colOff>539750</xdr:colOff>
      <xdr:row>32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461F73-2E31-4AF5-8B7C-36F1C0BB3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4BB89C-AF1A-4FEA-B827-14EECE36A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E49BBC6-99CD-4E9B-9CFB-C4F1AEF8F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021-E284-4509-9144-AEFDB5947763}">
  <dimension ref="A1:AF16"/>
  <sheetViews>
    <sheetView topLeftCell="Q1" workbookViewId="0">
      <selection activeCell="AF4" sqref="AF4"/>
    </sheetView>
  </sheetViews>
  <sheetFormatPr defaultRowHeight="14.5" x14ac:dyDescent="0.35"/>
  <cols>
    <col min="1" max="2" width="11.81640625" bestFit="1" customWidth="1"/>
  </cols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B3">
        <v>-7.2</v>
      </c>
      <c r="D3">
        <v>0</v>
      </c>
      <c r="E3">
        <v>-26.9</v>
      </c>
      <c r="G3">
        <v>0</v>
      </c>
      <c r="H3">
        <v>-9.9</v>
      </c>
      <c r="J3">
        <v>0</v>
      </c>
      <c r="M3">
        <v>0</v>
      </c>
      <c r="Q3">
        <v>0</v>
      </c>
      <c r="U3">
        <v>10</v>
      </c>
      <c r="V3">
        <f>SLOPE(H4:H12,G4:G12)</f>
        <v>1.177</v>
      </c>
      <c r="W3">
        <f>INTERCEPT(H4:H12,G4:G12)</f>
        <v>-10.133333333333333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-3.8</v>
      </c>
      <c r="D4">
        <v>10</v>
      </c>
      <c r="E4">
        <v>-11</v>
      </c>
      <c r="G4">
        <v>10</v>
      </c>
      <c r="H4">
        <v>1.85</v>
      </c>
      <c r="J4">
        <v>10</v>
      </c>
      <c r="K4">
        <v>-35</v>
      </c>
      <c r="M4">
        <v>10</v>
      </c>
      <c r="N4">
        <v>-21</v>
      </c>
      <c r="Q4">
        <v>10</v>
      </c>
      <c r="R4">
        <v>-4.0999999999999996</v>
      </c>
      <c r="U4">
        <v>70</v>
      </c>
      <c r="V4">
        <f>SLOPE(N4:N12,M4:M12)</f>
        <v>1.6573333333333333</v>
      </c>
      <c r="W4">
        <f>INTERCEPT(N4:N12,M4:M12)</f>
        <v>-38.111111111111107</v>
      </c>
      <c r="Z4">
        <v>10</v>
      </c>
      <c r="AA4">
        <f>SLOPE(G4:G12,H4:H12)</f>
        <v>0.84952916211547436</v>
      </c>
      <c r="AB4">
        <f>INTERCEPT(G4:G12,H4:H12)</f>
        <v>8.6137709856078075</v>
      </c>
      <c r="AE4" s="3">
        <f>SLOPE(AA4:AA8,Z4:Z8)</f>
        <v>-4.0970860593831622E-3</v>
      </c>
      <c r="AF4" s="3">
        <f>SLOPE(AB4:AB8,Z4:Z8)</f>
        <v>0.24166728642561042</v>
      </c>
    </row>
    <row r="5" spans="1:32" x14ac:dyDescent="0.35">
      <c r="A5">
        <v>20</v>
      </c>
      <c r="B5">
        <v>3.5</v>
      </c>
      <c r="D5">
        <v>20</v>
      </c>
      <c r="E5">
        <v>2.0099999999999998</v>
      </c>
      <c r="G5">
        <v>20</v>
      </c>
      <c r="H5">
        <v>13</v>
      </c>
      <c r="J5">
        <v>20</v>
      </c>
      <c r="K5">
        <v>-15</v>
      </c>
      <c r="M5">
        <v>20</v>
      </c>
      <c r="N5">
        <v>-5.6</v>
      </c>
      <c r="Q5">
        <v>20</v>
      </c>
      <c r="R5">
        <v>8.43</v>
      </c>
      <c r="U5">
        <v>50</v>
      </c>
      <c r="V5">
        <f>SLOPE(E4:E12,D4:D12)</f>
        <v>1.4486166666666669</v>
      </c>
      <c r="W5">
        <f>INTERCEPT(E4:E12,D4:D12)</f>
        <v>-26.318611111111117</v>
      </c>
      <c r="Z5">
        <v>70</v>
      </c>
      <c r="AA5">
        <f>SLOPE(M4:M12,N4:N12)</f>
        <v>0.60334965034493582</v>
      </c>
      <c r="AB5">
        <f>INTERCEPT(M4:M12,N4:N12)</f>
        <v>22.996751204562209</v>
      </c>
      <c r="AE5" s="3">
        <f>INTERCEPT(AA4:AA8,Z4:Z8)</f>
        <v>0.89140644550817139</v>
      </c>
      <c r="AF5" s="3">
        <f>INTERCEPT(AB4:AB8,Z4:Z8)</f>
        <v>6.1792373739014153</v>
      </c>
    </row>
    <row r="6" spans="1:32" x14ac:dyDescent="0.35">
      <c r="A6">
        <v>30</v>
      </c>
      <c r="B6">
        <v>11.1</v>
      </c>
      <c r="D6">
        <v>30</v>
      </c>
      <c r="E6">
        <v>16.899999999999999</v>
      </c>
      <c r="G6">
        <v>30</v>
      </c>
      <c r="H6">
        <v>25.3</v>
      </c>
      <c r="J6">
        <v>30</v>
      </c>
      <c r="K6">
        <v>4.18</v>
      </c>
      <c r="M6">
        <v>30</v>
      </c>
      <c r="N6">
        <v>11.6</v>
      </c>
      <c r="Q6">
        <v>30</v>
      </c>
      <c r="R6">
        <v>21.6</v>
      </c>
      <c r="U6">
        <v>30</v>
      </c>
      <c r="V6">
        <f>SLOPE(R4:R12,Q4:Q12)</f>
        <v>1.3025166666666668</v>
      </c>
      <c r="W6">
        <f>INTERCEPT(R4:R12,Q4:Q12)</f>
        <v>-17.578055555555551</v>
      </c>
      <c r="Z6">
        <v>50</v>
      </c>
      <c r="AA6">
        <f>SLOPE(D4:D12,E4:E12)</f>
        <v>0.69020272734108035</v>
      </c>
      <c r="AB6">
        <f>INTERCEPT(D4:D12,E4:E12)</f>
        <v>18.173218458464248</v>
      </c>
    </row>
    <row r="7" spans="1:32" x14ac:dyDescent="0.35">
      <c r="A7">
        <v>40</v>
      </c>
      <c r="B7">
        <v>19.7</v>
      </c>
      <c r="D7">
        <v>40</v>
      </c>
      <c r="E7">
        <v>31.9</v>
      </c>
      <c r="G7">
        <v>40</v>
      </c>
      <c r="H7">
        <v>37.200000000000003</v>
      </c>
      <c r="J7">
        <v>40</v>
      </c>
      <c r="K7">
        <v>22.2</v>
      </c>
      <c r="M7">
        <v>40</v>
      </c>
      <c r="N7">
        <v>28</v>
      </c>
      <c r="Q7">
        <v>40</v>
      </c>
      <c r="R7">
        <v>34.1</v>
      </c>
      <c r="U7">
        <v>90</v>
      </c>
      <c r="V7">
        <f>SLOPE(K4:K12,J4:J12)</f>
        <v>1.9154</v>
      </c>
      <c r="W7">
        <f>INTERCEPT(K4:K12,J4:J12)</f>
        <v>-53.68333333333333</v>
      </c>
      <c r="Z7">
        <v>30</v>
      </c>
      <c r="AA7">
        <f>SLOPE(Q4:Q12,R4:R12)</f>
        <v>0.76768896125925745</v>
      </c>
      <c r="AB7">
        <f>INTERCEPT(Q4:Q12,R4:R12)</f>
        <v>13.498095867591772</v>
      </c>
    </row>
    <row r="8" spans="1:32" x14ac:dyDescent="0.35">
      <c r="A8">
        <v>50</v>
      </c>
      <c r="B8">
        <v>29.3</v>
      </c>
      <c r="D8">
        <v>50</v>
      </c>
      <c r="E8">
        <v>45.8</v>
      </c>
      <c r="G8">
        <v>50</v>
      </c>
      <c r="H8">
        <v>48.4</v>
      </c>
      <c r="J8">
        <v>50</v>
      </c>
      <c r="K8">
        <v>42.3</v>
      </c>
      <c r="M8">
        <v>50</v>
      </c>
      <c r="N8">
        <v>44.9</v>
      </c>
      <c r="Q8">
        <v>50</v>
      </c>
      <c r="R8">
        <v>47.3</v>
      </c>
      <c r="Z8">
        <v>90</v>
      </c>
      <c r="AA8">
        <f>SLOPE(J4:J12,K4:K12)</f>
        <v>0.52199021163431891</v>
      </c>
      <c r="AB8">
        <f>INTERCEPT(J4:J12,K4:K12)</f>
        <v>28.031171959683633</v>
      </c>
    </row>
    <row r="9" spans="1:32" x14ac:dyDescent="0.35">
      <c r="A9">
        <v>60</v>
      </c>
      <c r="B9">
        <v>40.4</v>
      </c>
      <c r="D9">
        <v>60</v>
      </c>
      <c r="E9">
        <v>60</v>
      </c>
      <c r="G9">
        <v>60</v>
      </c>
      <c r="H9">
        <v>60.3</v>
      </c>
      <c r="J9">
        <v>60</v>
      </c>
      <c r="K9">
        <v>61.6</v>
      </c>
      <c r="M9">
        <v>60</v>
      </c>
      <c r="N9">
        <v>61.4</v>
      </c>
      <c r="Q9">
        <v>60</v>
      </c>
      <c r="R9">
        <v>60.2</v>
      </c>
    </row>
    <row r="10" spans="1:32" x14ac:dyDescent="0.35">
      <c r="A10">
        <v>70</v>
      </c>
      <c r="B10">
        <v>52.9</v>
      </c>
      <c r="D10">
        <v>70</v>
      </c>
      <c r="E10">
        <v>75.3</v>
      </c>
      <c r="G10">
        <v>70</v>
      </c>
      <c r="H10">
        <v>72.5</v>
      </c>
      <c r="J10">
        <v>70</v>
      </c>
      <c r="K10">
        <v>81.3</v>
      </c>
      <c r="M10">
        <v>70</v>
      </c>
      <c r="N10">
        <v>78.099999999999994</v>
      </c>
      <c r="Q10">
        <v>70</v>
      </c>
      <c r="R10">
        <v>73.7</v>
      </c>
    </row>
    <row r="11" spans="1:32" x14ac:dyDescent="0.35">
      <c r="A11">
        <v>80</v>
      </c>
      <c r="B11">
        <v>66.7</v>
      </c>
      <c r="D11">
        <v>80</v>
      </c>
      <c r="E11">
        <v>90.1</v>
      </c>
      <c r="G11">
        <v>80</v>
      </c>
      <c r="H11">
        <v>84.5</v>
      </c>
      <c r="J11">
        <v>80</v>
      </c>
      <c r="K11">
        <v>98.2</v>
      </c>
      <c r="M11">
        <v>80</v>
      </c>
      <c r="N11">
        <v>94.4</v>
      </c>
      <c r="Q11">
        <v>80</v>
      </c>
      <c r="R11">
        <v>86.7</v>
      </c>
    </row>
    <row r="12" spans="1:32" x14ac:dyDescent="0.35">
      <c r="A12">
        <v>90</v>
      </c>
      <c r="B12">
        <v>83</v>
      </c>
      <c r="D12">
        <v>90</v>
      </c>
      <c r="E12">
        <v>104</v>
      </c>
      <c r="G12">
        <v>90</v>
      </c>
      <c r="H12">
        <v>95.4</v>
      </c>
      <c r="J12">
        <v>90</v>
      </c>
      <c r="K12">
        <v>119</v>
      </c>
      <c r="M12">
        <v>90</v>
      </c>
      <c r="N12">
        <v>111</v>
      </c>
      <c r="Q12">
        <v>90</v>
      </c>
      <c r="R12">
        <v>100</v>
      </c>
    </row>
    <row r="13" spans="1:32" x14ac:dyDescent="0.35">
      <c r="A13">
        <v>100</v>
      </c>
      <c r="B13">
        <v>99.2</v>
      </c>
      <c r="D13">
        <v>100</v>
      </c>
      <c r="E13">
        <v>118</v>
      </c>
      <c r="G13">
        <v>100</v>
      </c>
      <c r="H13">
        <v>108</v>
      </c>
      <c r="J13">
        <v>100</v>
      </c>
      <c r="K13">
        <v>140</v>
      </c>
      <c r="M13">
        <v>100</v>
      </c>
      <c r="N13">
        <v>128</v>
      </c>
      <c r="Q13">
        <v>100</v>
      </c>
      <c r="R13">
        <v>114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1">
        <f t="array" ref="A16:C16">LINEST(A4:A12,B4:B12^{1,2},TRUE,FALSE)</f>
        <v>-5.0248977428523842E-3</v>
      </c>
      <c r="B16" s="1">
        <v>1.3071037689124001</v>
      </c>
      <c r="C16" s="1">
        <v>15.606783003946873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871-E12E-4FB1-8D89-D88A14E24A43}">
  <dimension ref="A1:AF16"/>
  <sheetViews>
    <sheetView tabSelected="1" topLeftCell="U1" workbookViewId="0">
      <selection activeCell="AE4" sqref="AE4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D3">
        <v>0</v>
      </c>
      <c r="G3">
        <v>0</v>
      </c>
      <c r="J3">
        <v>0</v>
      </c>
      <c r="M3">
        <v>0</v>
      </c>
      <c r="Q3">
        <v>0</v>
      </c>
      <c r="U3">
        <v>10</v>
      </c>
      <c r="V3">
        <f>SLOPE(H4:H12,G4:G12)</f>
        <v>1.2016</v>
      </c>
      <c r="W3">
        <f>INTERCEPT(H4:H12,G4:G12)</f>
        <v>-11.201111111111111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-5.9</v>
      </c>
      <c r="D4">
        <v>10</v>
      </c>
      <c r="E4">
        <v>-11</v>
      </c>
      <c r="G4">
        <v>10</v>
      </c>
      <c r="H4">
        <v>1.41</v>
      </c>
      <c r="J4">
        <v>10</v>
      </c>
      <c r="K4">
        <v>-32</v>
      </c>
      <c r="M4">
        <v>10</v>
      </c>
      <c r="N4">
        <v>-19</v>
      </c>
      <c r="Q4">
        <v>10</v>
      </c>
      <c r="R4">
        <v>-4.5</v>
      </c>
      <c r="U4">
        <v>70</v>
      </c>
      <c r="V4">
        <f>SLOPE(N4:N12,M4:M12)</f>
        <v>1.6779999999999999</v>
      </c>
      <c r="W4">
        <f>INTERCEPT(N4:N12,M4:M12)</f>
        <v>-37.6111111111111</v>
      </c>
      <c r="Z4">
        <v>10</v>
      </c>
      <c r="AA4">
        <f>SLOPE(G4:G12,H4:H12)</f>
        <v>0.83194033399581613</v>
      </c>
      <c r="AB4">
        <f>INTERCEPT(G4:G12,H4:H12)</f>
        <v>9.3356808524333914</v>
      </c>
      <c r="AD4" t="s">
        <v>22</v>
      </c>
      <c r="AE4" s="3">
        <f>SLOPE(AA4:AA8,Z4:Z8)</f>
        <v>-3.942763476092727E-3</v>
      </c>
      <c r="AF4" s="3">
        <f>SLOPE(AB4:AB8,Z4:Z8)</f>
        <v>0.21947970847095369</v>
      </c>
    </row>
    <row r="5" spans="1:32" x14ac:dyDescent="0.35">
      <c r="A5">
        <v>20</v>
      </c>
      <c r="B5">
        <v>1.54</v>
      </c>
      <c r="D5">
        <v>20</v>
      </c>
      <c r="E5">
        <v>2.83</v>
      </c>
      <c r="G5">
        <v>20</v>
      </c>
      <c r="H5">
        <v>12.4</v>
      </c>
      <c r="J5">
        <v>20</v>
      </c>
      <c r="K5">
        <v>-14</v>
      </c>
      <c r="M5">
        <v>20</v>
      </c>
      <c r="N5">
        <v>-4.4000000000000004</v>
      </c>
      <c r="Q5">
        <v>20</v>
      </c>
      <c r="R5">
        <v>7.6</v>
      </c>
      <c r="U5">
        <v>50</v>
      </c>
      <c r="V5">
        <f>SLOPE(E4:E12,D4:D12)</f>
        <v>1.4783500000000001</v>
      </c>
      <c r="W5">
        <f>INTERCEPT(E4:E12,D4:D12)</f>
        <v>-26.569722222222225</v>
      </c>
      <c r="Z5">
        <v>70</v>
      </c>
      <c r="AA5">
        <f>SLOPE(M4:M12,N4:N12)</f>
        <v>0.59569139435911578</v>
      </c>
      <c r="AB5">
        <f>INTERCEPT(M4:M12,N4:N12)</f>
        <v>22.426107234443595</v>
      </c>
      <c r="AD5" t="s">
        <v>23</v>
      </c>
      <c r="AE5" s="3">
        <f>INTERCEPT(AA4:AA8,Z4:Z8)</f>
        <v>0.8720757292101361</v>
      </c>
      <c r="AF5" s="3">
        <f>INTERCEPT(AB4:AB8,Z4:Z8)</f>
        <v>7.1890363870465919</v>
      </c>
    </row>
    <row r="6" spans="1:32" x14ac:dyDescent="0.35">
      <c r="A6">
        <v>30</v>
      </c>
      <c r="B6">
        <v>8.93</v>
      </c>
      <c r="D6">
        <v>30</v>
      </c>
      <c r="E6">
        <v>17.5</v>
      </c>
      <c r="G6">
        <v>30</v>
      </c>
      <c r="H6">
        <v>25</v>
      </c>
      <c r="J6">
        <v>30</v>
      </c>
      <c r="K6">
        <v>5.09</v>
      </c>
      <c r="M6">
        <v>30</v>
      </c>
      <c r="N6">
        <v>12.1</v>
      </c>
      <c r="Q6">
        <v>30</v>
      </c>
      <c r="R6">
        <v>21.3</v>
      </c>
      <c r="U6">
        <v>30</v>
      </c>
      <c r="V6">
        <f>SLOPE(R4:R12,Q4:Q12)</f>
        <v>1.3261666666666667</v>
      </c>
      <c r="W6">
        <f>INTERCEPT(R4:R12,Q4:Q12)</f>
        <v>-18.563888888888897</v>
      </c>
      <c r="Z6">
        <v>50</v>
      </c>
      <c r="AA6">
        <f>SLOPE(D4:D12,E4:E12)</f>
        <v>0.67635047519528391</v>
      </c>
      <c r="AB6">
        <f>INTERCEPT(D4:D12,E4:E12)</f>
        <v>17.976308000559293</v>
      </c>
    </row>
    <row r="7" spans="1:32" x14ac:dyDescent="0.35">
      <c r="A7">
        <v>40</v>
      </c>
      <c r="B7">
        <v>17.600000000000001</v>
      </c>
      <c r="D7">
        <v>40</v>
      </c>
      <c r="E7">
        <v>32.5</v>
      </c>
      <c r="G7">
        <v>40</v>
      </c>
      <c r="H7">
        <v>37.200000000000003</v>
      </c>
      <c r="J7">
        <v>40</v>
      </c>
      <c r="K7">
        <v>25.5</v>
      </c>
      <c r="M7">
        <v>40</v>
      </c>
      <c r="N7">
        <v>29</v>
      </c>
      <c r="Q7">
        <v>40</v>
      </c>
      <c r="R7">
        <v>34.1</v>
      </c>
      <c r="U7">
        <v>90</v>
      </c>
      <c r="V7">
        <f>SLOPE(K4:K12,J4:J12)</f>
        <v>1.9346999999999999</v>
      </c>
      <c r="W7">
        <f>INTERCEPT(K4:K12,J4:J12)</f>
        <v>-52.369444444444447</v>
      </c>
      <c r="Z7">
        <v>30</v>
      </c>
      <c r="AA7">
        <f>SLOPE(Q4:Q12,R4:R12)</f>
        <v>0.75392485618019822</v>
      </c>
      <c r="AB7">
        <f>INTERCEPT(Q4:Q12,R4:R12)</f>
        <v>14.004276588818762</v>
      </c>
    </row>
    <row r="8" spans="1:32" x14ac:dyDescent="0.35">
      <c r="A8">
        <v>50</v>
      </c>
      <c r="B8">
        <v>27.2</v>
      </c>
      <c r="D8">
        <v>50</v>
      </c>
      <c r="E8">
        <v>47</v>
      </c>
      <c r="G8">
        <v>50</v>
      </c>
      <c r="H8">
        <v>48</v>
      </c>
      <c r="J8">
        <v>50</v>
      </c>
      <c r="K8">
        <v>43.8</v>
      </c>
      <c r="M8">
        <v>50</v>
      </c>
      <c r="N8">
        <v>45.1</v>
      </c>
      <c r="Q8">
        <v>50</v>
      </c>
      <c r="R8">
        <v>47.3</v>
      </c>
      <c r="Z8">
        <v>90</v>
      </c>
      <c r="AA8">
        <f>SLOPE(J4:J12,K4:K12)</f>
        <v>0.51678071729708464</v>
      </c>
      <c r="AB8">
        <f>INTERCEPT(J4:J12,K4:K12)</f>
        <v>27.072736376716342</v>
      </c>
    </row>
    <row r="9" spans="1:32" x14ac:dyDescent="0.35">
      <c r="A9">
        <v>60</v>
      </c>
      <c r="B9">
        <v>38.299999999999997</v>
      </c>
      <c r="D9">
        <v>60</v>
      </c>
      <c r="E9">
        <v>61.6</v>
      </c>
      <c r="G9">
        <v>60</v>
      </c>
      <c r="H9">
        <v>60</v>
      </c>
      <c r="J9">
        <v>60</v>
      </c>
      <c r="K9">
        <v>63.3</v>
      </c>
      <c r="M9">
        <v>60</v>
      </c>
      <c r="N9">
        <v>62.3</v>
      </c>
      <c r="Q9">
        <v>60</v>
      </c>
      <c r="R9">
        <v>60.8</v>
      </c>
    </row>
    <row r="10" spans="1:32" x14ac:dyDescent="0.35">
      <c r="A10">
        <v>70</v>
      </c>
      <c r="B10">
        <v>50.4</v>
      </c>
      <c r="D10">
        <v>70</v>
      </c>
      <c r="E10">
        <v>76.7</v>
      </c>
      <c r="G10">
        <v>70</v>
      </c>
      <c r="H10">
        <v>73.7</v>
      </c>
      <c r="J10">
        <v>70</v>
      </c>
      <c r="K10">
        <v>82.6</v>
      </c>
      <c r="M10">
        <v>70</v>
      </c>
      <c r="N10">
        <v>80</v>
      </c>
      <c r="Q10">
        <v>70</v>
      </c>
      <c r="R10">
        <v>73.900000000000006</v>
      </c>
    </row>
    <row r="11" spans="1:32" x14ac:dyDescent="0.35">
      <c r="A11">
        <v>80</v>
      </c>
      <c r="B11">
        <v>64.099999999999994</v>
      </c>
      <c r="D11">
        <v>80</v>
      </c>
      <c r="E11">
        <v>92</v>
      </c>
      <c r="G11">
        <v>80</v>
      </c>
      <c r="H11">
        <v>85.2</v>
      </c>
      <c r="J11">
        <v>80</v>
      </c>
      <c r="K11">
        <v>102</v>
      </c>
      <c r="M11">
        <v>80</v>
      </c>
      <c r="N11">
        <v>97.5</v>
      </c>
      <c r="Q11">
        <v>80</v>
      </c>
      <c r="R11">
        <v>88.2</v>
      </c>
    </row>
    <row r="12" spans="1:32" x14ac:dyDescent="0.35">
      <c r="A12">
        <v>90</v>
      </c>
      <c r="B12">
        <v>79.900000000000006</v>
      </c>
      <c r="D12">
        <v>90</v>
      </c>
      <c r="E12">
        <v>107</v>
      </c>
      <c r="G12">
        <v>90</v>
      </c>
      <c r="H12">
        <v>97</v>
      </c>
      <c r="J12">
        <v>90</v>
      </c>
      <c r="K12">
        <v>123</v>
      </c>
      <c r="M12">
        <v>90</v>
      </c>
      <c r="N12">
        <v>114</v>
      </c>
      <c r="Q12">
        <v>90</v>
      </c>
      <c r="R12">
        <v>101</v>
      </c>
    </row>
    <row r="13" spans="1:32" x14ac:dyDescent="0.35">
      <c r="A13">
        <v>100</v>
      </c>
      <c r="D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LINEST(A4:A12,B4:B12^{1,2},TRUE,FALSE)</f>
        <v>-4.9592622049801187E-3</v>
      </c>
      <c r="B16" s="3">
        <v>1.2875546020209725</v>
      </c>
      <c r="C16" s="3">
        <v>18.279249050958569</v>
      </c>
    </row>
  </sheetData>
  <sortState ref="K4:K12">
    <sortCondition ref="K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Ver1 (Normal board, black robot</vt:lpstr>
      <vt:lpstr>Ver2 (Foam board, black robot)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Wilhelm</dc:creator>
  <cp:lastModifiedBy>Andrew Wilhelm</cp:lastModifiedBy>
  <dcterms:created xsi:type="dcterms:W3CDTF">2019-05-19T20:50:38Z</dcterms:created>
  <dcterms:modified xsi:type="dcterms:W3CDTF">2019-05-26T19:33:38Z</dcterms:modified>
</cp:coreProperties>
</file>