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726F9B88-93A1-4662-A86E-DB81A1176A7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7" i="1"/>
  <c r="F8" i="1"/>
  <c r="G4" i="1"/>
  <c r="G3" i="1"/>
  <c r="D7" i="1"/>
  <c r="E4" i="1"/>
  <c r="H8" i="1"/>
  <c r="H7" i="1"/>
  <c r="H4" i="1"/>
  <c r="H3" i="1"/>
  <c r="H6" i="1" l="1"/>
  <c r="D8" i="1"/>
  <c r="C7" i="1"/>
  <c r="C8" i="1"/>
  <c r="H5" i="1"/>
  <c r="G6" i="1"/>
  <c r="G5" i="1"/>
  <c r="E8" i="1"/>
  <c r="E7" i="1"/>
  <c r="F6" i="1"/>
  <c r="F5" i="1"/>
  <c r="D6" i="1"/>
  <c r="D5" i="1"/>
  <c r="C5" i="1"/>
  <c r="G8" i="1" l="1"/>
  <c r="G7" i="1" l="1"/>
  <c r="C11" i="1" l="1"/>
  <c r="C10" i="1"/>
  <c r="E3" i="1" l="1"/>
  <c r="F4" i="1"/>
  <c r="F3" i="1" l="1"/>
  <c r="D4" i="1" l="1"/>
  <c r="C4" i="1"/>
  <c r="D3" i="1" l="1"/>
  <c r="C3" i="1"/>
</calcChain>
</file>

<file path=xl/sharedStrings.xml><?xml version="1.0" encoding="utf-8"?>
<sst xmlns="http://schemas.openxmlformats.org/spreadsheetml/2006/main" count="191" uniqueCount="113">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</sst>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10" fontId="0" fillId="0" borderId="1" xfId="1" applyNumberFormat="1" applyFont="1" applyFill="1" applyBorder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0" fontId="0" fillId="4" borderId="3" xfId="1" applyNumberFormat="1" applyFont="1" applyFill="1" applyBorder="1"/>
    <xf numFmtId="10" fontId="0" fillId="4" borderId="4" xfId="1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K5" sqref="K5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25" t="s">
        <v>35</v>
      </c>
      <c r="B1" s="37"/>
      <c r="C1" s="25" t="s">
        <v>0</v>
      </c>
      <c r="D1" s="26"/>
      <c r="E1" s="25" t="s">
        <v>1</v>
      </c>
      <c r="F1" s="26"/>
      <c r="G1" s="25" t="s">
        <v>2</v>
      </c>
      <c r="H1" s="26"/>
      <c r="I1" s="25" t="s">
        <v>36</v>
      </c>
      <c r="J1" s="26"/>
      <c r="K1" s="27" t="s">
        <v>11</v>
      </c>
      <c r="L1" s="27"/>
      <c r="M1" s="27"/>
    </row>
    <row r="2" spans="1:28" ht="15" thickBot="1" x14ac:dyDescent="0.4">
      <c r="A2" s="15" t="s">
        <v>31</v>
      </c>
      <c r="B2" s="38" t="s">
        <v>9</v>
      </c>
      <c r="C2" s="33" t="s">
        <v>5</v>
      </c>
      <c r="D2" s="34" t="s">
        <v>6</v>
      </c>
      <c r="E2" s="33" t="s">
        <v>5</v>
      </c>
      <c r="F2" s="34" t="s">
        <v>6</v>
      </c>
      <c r="G2" s="33" t="s">
        <v>5</v>
      </c>
      <c r="H2" s="34" t="s">
        <v>6</v>
      </c>
      <c r="I2" s="33" t="s">
        <v>5</v>
      </c>
      <c r="J2" s="34" t="s">
        <v>6</v>
      </c>
      <c r="K2" s="27"/>
      <c r="L2" s="27"/>
      <c r="M2" s="27"/>
    </row>
    <row r="3" spans="1:28" ht="14.5" customHeight="1" x14ac:dyDescent="0.35">
      <c r="A3" s="28" t="s">
        <v>3</v>
      </c>
      <c r="B3" s="31" t="s">
        <v>7</v>
      </c>
      <c r="C3" s="18">
        <f>(0.2535+0.2386+0.22)/3</f>
        <v>0.23736666666666664</v>
      </c>
      <c r="D3" s="40">
        <f>(0.1181+0.1143+0.1121)/3</f>
        <v>0.11483333333333334</v>
      </c>
      <c r="E3" s="18">
        <f>(0.3411+0.3014+0.3415)/3</f>
        <v>0.32800000000000001</v>
      </c>
      <c r="F3" s="8">
        <f>(0.1134+0.1125+0.1133)/3</f>
        <v>0.11306666666666666</v>
      </c>
      <c r="G3" s="18">
        <f>(0.4382+0.471)/2</f>
        <v>0.4546</v>
      </c>
      <c r="H3" s="8">
        <f>(0.1034+0.1005)/2</f>
        <v>0.10195000000000001</v>
      </c>
      <c r="I3" s="40">
        <v>0.34549999999999997</v>
      </c>
      <c r="J3" s="8">
        <v>9.8500000000000004E-2</v>
      </c>
      <c r="K3" s="43" t="s">
        <v>10</v>
      </c>
      <c r="L3" s="42"/>
      <c r="M3" s="42"/>
    </row>
    <row r="4" spans="1:28" ht="15" thickBot="1" x14ac:dyDescent="0.4">
      <c r="A4" s="23"/>
      <c r="B4" s="32" t="s">
        <v>8</v>
      </c>
      <c r="C4" s="3">
        <f>(0.3982+0.3668+0.3843)/3</f>
        <v>0.3831</v>
      </c>
      <c r="D4" s="41">
        <f>(0.0224+0.0224+0.0237)/3</f>
        <v>2.2833333333333334E-2</v>
      </c>
      <c r="E4" s="3">
        <f>(0.5904+0.6326+0.6324)/3</f>
        <v>0.61846666666666661</v>
      </c>
      <c r="F4" s="4">
        <f>(0.0194+0.0194+0.0191)/3</f>
        <v>1.9300000000000001E-2</v>
      </c>
      <c r="G4" s="3">
        <f>(0.7925+0.7477)/2</f>
        <v>0.77010000000000001</v>
      </c>
      <c r="H4" s="4">
        <f>(0.0181+0.0175)/2</f>
        <v>1.7800000000000003E-2</v>
      </c>
      <c r="I4" s="41">
        <v>0.86660000000000004</v>
      </c>
      <c r="J4" s="4">
        <v>1.95E-2</v>
      </c>
      <c r="K4" s="43"/>
      <c r="L4" s="42"/>
      <c r="M4" s="42"/>
    </row>
    <row r="5" spans="1:28" x14ac:dyDescent="0.35">
      <c r="A5" s="28" t="s">
        <v>34</v>
      </c>
      <c r="B5" s="31" t="s">
        <v>7</v>
      </c>
      <c r="C5" s="35">
        <f>(0.9811+0.9801+0.9793)/3</f>
        <v>0.98016666666666652</v>
      </c>
      <c r="D5" s="36">
        <f>(0.0042+0.0033+0.0035)/3</f>
        <v>3.6666666666666666E-3</v>
      </c>
      <c r="E5" s="35">
        <v>0.98750000000000004</v>
      </c>
      <c r="F5" s="36">
        <f>(0.0052+0.0049+0.0053)/3</f>
        <v>5.1333333333333335E-3</v>
      </c>
      <c r="G5" s="35">
        <f>(1+1+1)/3</f>
        <v>1</v>
      </c>
      <c r="H5" s="36">
        <f>(0.0068+0.007+0.0074)/3</f>
        <v>7.0666666666666664E-3</v>
      </c>
      <c r="I5" s="35">
        <v>1</v>
      </c>
      <c r="J5" s="36">
        <v>5.7999999999999996E-3</v>
      </c>
      <c r="K5" s="12"/>
      <c r="L5" s="12"/>
      <c r="M5" s="12"/>
    </row>
    <row r="6" spans="1:28" ht="15" thickBot="1" x14ac:dyDescent="0.4">
      <c r="A6" s="24"/>
      <c r="B6" s="39" t="s">
        <v>8</v>
      </c>
      <c r="C6" s="29">
        <v>0.97870000000000001</v>
      </c>
      <c r="D6" s="30">
        <f>(0.0044+0.0051+0.0047)/3</f>
        <v>4.7333333333333333E-3</v>
      </c>
      <c r="E6" s="29">
        <v>0.98699999999999999</v>
      </c>
      <c r="F6" s="30">
        <f>(0.0066+0.0064+0.0065)/3</f>
        <v>6.4999999999999997E-3</v>
      </c>
      <c r="G6" s="29">
        <f>(1+1+1)/3</f>
        <v>1</v>
      </c>
      <c r="H6" s="30">
        <f>(0.0079+0.0081+0.01)/3</f>
        <v>8.666666666666668E-3</v>
      </c>
      <c r="I6" s="29">
        <v>1</v>
      </c>
      <c r="J6" s="30">
        <v>7.4999999999999997E-3</v>
      </c>
      <c r="K6" s="12"/>
      <c r="L6" s="12"/>
      <c r="M6" s="12"/>
    </row>
    <row r="7" spans="1:28" x14ac:dyDescent="0.35">
      <c r="A7" s="23" t="s">
        <v>4</v>
      </c>
      <c r="B7" s="32" t="s">
        <v>7</v>
      </c>
      <c r="C7" s="1">
        <f>(0.1062+0.1091+0.1051)/3</f>
        <v>0.10680000000000001</v>
      </c>
      <c r="D7" s="2">
        <f>(0.0097+0.0095+0.0093)/3</f>
        <v>9.4999999999999998E-3</v>
      </c>
      <c r="E7" s="1">
        <f>(0.1277+0.1276+0.1272)/3</f>
        <v>0.12749999999999997</v>
      </c>
      <c r="F7" s="2">
        <f>(0.0187+0.0184+0.0187)/3</f>
        <v>1.8600000000000002E-2</v>
      </c>
      <c r="G7" s="1">
        <f>(0.1408)/1</f>
        <v>0.14080000000000001</v>
      </c>
      <c r="H7" s="2">
        <f>(0.0221+0.0222)/2</f>
        <v>2.2150000000000003E-2</v>
      </c>
      <c r="I7" s="1">
        <v>8.5500000000000007E-2</v>
      </c>
      <c r="J7" s="2">
        <v>1.21E-2</v>
      </c>
      <c r="K7" t="s">
        <v>47</v>
      </c>
    </row>
    <row r="8" spans="1:28" ht="15" thickBot="1" x14ac:dyDescent="0.4">
      <c r="A8" s="24"/>
      <c r="B8" s="39" t="s">
        <v>8</v>
      </c>
      <c r="C8" s="3">
        <f>(0.1401+0.1378+0.1374)/3</f>
        <v>0.13843333333333332</v>
      </c>
      <c r="D8" s="4">
        <f>(0.1026+0.1017+0.1048)/3</f>
        <v>0.10303333333333332</v>
      </c>
      <c r="E8" s="3">
        <f>(0.1577+0.1582+0.1566)/3</f>
        <v>0.1575</v>
      </c>
      <c r="F8" s="4">
        <f>(0.1071+0.1084+0.1071)/3</f>
        <v>0.10753333333333333</v>
      </c>
      <c r="G8" s="3">
        <f>(0.1756)/1</f>
        <v>0.17560000000000001</v>
      </c>
      <c r="H8" s="4">
        <f>(0.0925+0.0919)/2</f>
        <v>9.2200000000000004E-2</v>
      </c>
      <c r="I8" s="3">
        <v>0.1578</v>
      </c>
      <c r="J8" s="4">
        <v>8.3699999999999997E-2</v>
      </c>
      <c r="K8" t="s">
        <v>47</v>
      </c>
    </row>
    <row r="9" spans="1:28" x14ac:dyDescent="0.35">
      <c r="G9" s="16"/>
      <c r="H9" s="16"/>
      <c r="I9" s="19"/>
      <c r="J9" s="17"/>
      <c r="K9" s="17"/>
    </row>
    <row r="10" spans="1:28" x14ac:dyDescent="0.35">
      <c r="B10" s="11" t="s">
        <v>7</v>
      </c>
      <c r="C10" s="10">
        <f>1/300</f>
        <v>3.3333333333333335E-3</v>
      </c>
      <c r="D10" t="s">
        <v>33</v>
      </c>
      <c r="E10" s="22"/>
      <c r="G10" s="21"/>
      <c r="H10" s="17"/>
      <c r="I10" s="19"/>
      <c r="J10" s="17"/>
      <c r="AB10" s="14"/>
    </row>
    <row r="11" spans="1:28" x14ac:dyDescent="0.35">
      <c r="B11" s="11" t="s">
        <v>8</v>
      </c>
      <c r="C11" s="10">
        <f>1/100</f>
        <v>0.01</v>
      </c>
      <c r="D11" t="s">
        <v>33</v>
      </c>
      <c r="G11" s="21"/>
      <c r="H11" s="17"/>
      <c r="I11" s="21"/>
      <c r="J11" s="17"/>
    </row>
    <row r="12" spans="1:28" x14ac:dyDescent="0.35">
      <c r="A12" s="7" t="s">
        <v>12</v>
      </c>
      <c r="G12" s="17"/>
      <c r="H12" s="17"/>
      <c r="I12" s="21"/>
      <c r="J12" s="17"/>
    </row>
    <row r="13" spans="1:28" x14ac:dyDescent="0.35">
      <c r="A13" s="5" t="s">
        <v>16</v>
      </c>
      <c r="B13" s="9" t="s">
        <v>14</v>
      </c>
      <c r="K13" s="13" t="s">
        <v>32</v>
      </c>
    </row>
    <row r="15" spans="1:28" x14ac:dyDescent="0.35">
      <c r="A15" s="5" t="s">
        <v>13</v>
      </c>
      <c r="B15" s="9" t="s">
        <v>15</v>
      </c>
      <c r="E15" s="6"/>
      <c r="H15" s="9"/>
      <c r="I15" s="9"/>
    </row>
    <row r="16" spans="1:28" x14ac:dyDescent="0.35">
      <c r="A16" s="5"/>
      <c r="B16" s="20" t="s">
        <v>38</v>
      </c>
      <c r="E16" s="9"/>
      <c r="H16" s="9"/>
      <c r="I16" s="9"/>
      <c r="K16" s="13" t="s">
        <v>32</v>
      </c>
    </row>
    <row r="17" spans="1:13" x14ac:dyDescent="0.35">
      <c r="A17" s="5"/>
      <c r="B17" t="s">
        <v>45</v>
      </c>
      <c r="K17" s="13" t="s">
        <v>32</v>
      </c>
      <c r="M17" t="s">
        <v>43</v>
      </c>
    </row>
    <row r="18" spans="1:13" x14ac:dyDescent="0.35">
      <c r="A18" s="5"/>
      <c r="B18" t="s">
        <v>46</v>
      </c>
      <c r="K18" s="13" t="s">
        <v>32</v>
      </c>
      <c r="M18" t="s">
        <v>44</v>
      </c>
    </row>
    <row r="20" spans="1:13" x14ac:dyDescent="0.35">
      <c r="A20" s="5" t="s">
        <v>17</v>
      </c>
      <c r="B20" s="9" t="s">
        <v>42</v>
      </c>
    </row>
    <row r="21" spans="1:13" x14ac:dyDescent="0.35">
      <c r="A21" s="5"/>
      <c r="B21" s="20" t="s">
        <v>37</v>
      </c>
    </row>
    <row r="22" spans="1:13" x14ac:dyDescent="0.35">
      <c r="A22" s="5" t="s">
        <v>18</v>
      </c>
      <c r="B22" t="s">
        <v>40</v>
      </c>
    </row>
    <row r="23" spans="1:13" x14ac:dyDescent="0.35">
      <c r="A23" s="5" t="s">
        <v>19</v>
      </c>
      <c r="B23" t="s">
        <v>39</v>
      </c>
    </row>
    <row r="24" spans="1:13" x14ac:dyDescent="0.35">
      <c r="A24" s="5"/>
    </row>
    <row r="25" spans="1:13" x14ac:dyDescent="0.35">
      <c r="A25" s="5" t="s">
        <v>20</v>
      </c>
      <c r="B25" s="9" t="s">
        <v>21</v>
      </c>
    </row>
    <row r="26" spans="1:13" x14ac:dyDescent="0.35">
      <c r="A26" s="5"/>
      <c r="B26" s="20" t="s">
        <v>41</v>
      </c>
    </row>
    <row r="27" spans="1:13" x14ac:dyDescent="0.35">
      <c r="A27" s="5" t="s">
        <v>22</v>
      </c>
      <c r="B27" s="6" t="s">
        <v>27</v>
      </c>
      <c r="F27" t="s">
        <v>29</v>
      </c>
    </row>
    <row r="28" spans="1:13" x14ac:dyDescent="0.35">
      <c r="A28" s="5" t="s">
        <v>23</v>
      </c>
      <c r="B28" s="6" t="s">
        <v>28</v>
      </c>
      <c r="F28" t="s">
        <v>29</v>
      </c>
    </row>
    <row r="29" spans="1:13" x14ac:dyDescent="0.35">
      <c r="A29" s="5" t="s">
        <v>24</v>
      </c>
      <c r="B29" s="6" t="s">
        <v>30</v>
      </c>
    </row>
    <row r="30" spans="1:13" x14ac:dyDescent="0.35">
      <c r="A30" s="5" t="s">
        <v>25</v>
      </c>
      <c r="B30" s="6" t="s">
        <v>26</v>
      </c>
    </row>
  </sheetData>
  <sortState xmlns:xlrd2="http://schemas.microsoft.com/office/spreadsheetml/2017/richdata2" ref="F50:F349">
    <sortCondition ref="F50"/>
  </sortState>
  <mergeCells count="10">
    <mergeCell ref="A7:A8"/>
    <mergeCell ref="A1:B1"/>
    <mergeCell ref="K1:M2"/>
    <mergeCell ref="A5:A6"/>
    <mergeCell ref="I1:J1"/>
    <mergeCell ref="C1:D1"/>
    <mergeCell ref="G1:H1"/>
    <mergeCell ref="E1:F1"/>
    <mergeCell ref="A3:A4"/>
    <mergeCell ref="K3:M4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63</v>
      </c>
      <c r="G1" t="s">
        <v>62</v>
      </c>
      <c r="M1" t="s">
        <v>61</v>
      </c>
      <c r="S1" t="s">
        <v>64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58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48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59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49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60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50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51</v>
      </c>
    </row>
    <row r="306" spans="19:19" x14ac:dyDescent="0.35">
      <c r="S306" t="s">
        <v>52</v>
      </c>
    </row>
    <row r="307" spans="19:19" x14ac:dyDescent="0.35">
      <c r="S30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77</v>
      </c>
      <c r="G1" t="s">
        <v>78</v>
      </c>
      <c r="M1" t="s">
        <v>79</v>
      </c>
      <c r="S1" t="s">
        <v>80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65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71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66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72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67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73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68</v>
      </c>
      <c r="S305" t="s">
        <v>74</v>
      </c>
    </row>
    <row r="306" spans="7:19" x14ac:dyDescent="0.35">
      <c r="G306" t="s">
        <v>69</v>
      </c>
      <c r="S306" t="s">
        <v>75</v>
      </c>
    </row>
    <row r="307" spans="7:19" x14ac:dyDescent="0.35">
      <c r="G307" t="s">
        <v>70</v>
      </c>
      <c r="S30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93</v>
      </c>
      <c r="G1" t="s">
        <v>94</v>
      </c>
      <c r="M1" t="s">
        <v>95</v>
      </c>
      <c r="S1" t="s">
        <v>96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81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87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82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88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83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89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84</v>
      </c>
      <c r="S305" t="s">
        <v>90</v>
      </c>
    </row>
    <row r="306" spans="7:19" x14ac:dyDescent="0.35">
      <c r="G306" t="s">
        <v>85</v>
      </c>
      <c r="S306" t="s">
        <v>91</v>
      </c>
    </row>
    <row r="307" spans="7:19" x14ac:dyDescent="0.35">
      <c r="G307" t="s">
        <v>86</v>
      </c>
      <c r="S30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103</v>
      </c>
      <c r="G1" t="s">
        <v>104</v>
      </c>
      <c r="I1">
        <f>COUNTIF(H4:H103,"=1")</f>
        <v>72</v>
      </c>
      <c r="M1" t="s">
        <v>111</v>
      </c>
      <c r="S1" t="s">
        <v>112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97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105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98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106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99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107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100</v>
      </c>
      <c r="S305" t="s">
        <v>108</v>
      </c>
    </row>
    <row r="306" spans="7:19" x14ac:dyDescent="0.35">
      <c r="G306" t="s">
        <v>101</v>
      </c>
      <c r="S306" t="s">
        <v>109</v>
      </c>
    </row>
    <row r="307" spans="7:19" x14ac:dyDescent="0.35">
      <c r="G307" t="s">
        <v>102</v>
      </c>
      <c r="S307" t="s">
        <v>110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2020-07-13T03:00:48Z</dcterms:modified>
</cp:coreProperties>
</file>