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30ce61ad9a5a046/Desktop/"/>
    </mc:Choice>
  </mc:AlternateContent>
  <xr:revisionPtr revIDLastSave="0" documentId="8_{EFF8900F-F950-4845-B76F-CB6682306E3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2" i="3"/>
  <c r="I6" i="3"/>
  <c r="I7" i="3"/>
  <c r="I8" i="3"/>
  <c r="I9" i="3"/>
  <c r="I10" i="3"/>
  <c r="I3" i="3"/>
  <c r="I4" i="3"/>
  <c r="I5" i="3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2" i="3"/>
  <c r="H10" i="3"/>
  <c r="H9" i="3"/>
  <c r="H8" i="3"/>
  <c r="H7" i="3"/>
  <c r="H6" i="3"/>
  <c r="H3" i="3"/>
  <c r="H4" i="3"/>
  <c r="H5" i="3"/>
  <c r="H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C3" i="2"/>
  <c r="C4" i="2"/>
  <c r="C5" i="2"/>
  <c r="C6" i="2"/>
  <c r="C7" i="2"/>
  <c r="C8" i="2"/>
  <c r="C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</calcChain>
</file>

<file path=xl/sharedStrings.xml><?xml version="1.0" encoding="utf-8"?>
<sst xmlns="http://schemas.openxmlformats.org/spreadsheetml/2006/main" count="902" uniqueCount="581">
  <si>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</si>
  <si>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</si>
  <si>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</si>
  <si>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</si>
  <si>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</si>
  <si>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</si>
  <si>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</si>
  <si>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</si>
  <si>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</si>
  <si>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</si>
  <si>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</si>
  <si>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</si>
  <si>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</si>
  <si>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</si>
  <si>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</si>
  <si>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</si>
  <si>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</si>
  <si>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</si>
  <si>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</si>
  <si>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</si>
  <si>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</si>
  <si>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</si>
  <si>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</si>
  <si>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</si>
  <si>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</si>
  <si>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</si>
  <si>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</si>
  <si>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</si>
  <si>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</si>
  <si>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</si>
  <si>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</si>
  <si>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</si>
  <si>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</si>
  <si>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</si>
  <si>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</si>
  <si>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</si>
  <si>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</si>
  <si>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</si>
  <si>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</si>
  <si>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</si>
  <si>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</si>
  <si>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</si>
  <si>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</si>
  <si>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</si>
  <si>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</si>
  <si>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</si>
  <si>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</si>
  <si>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</si>
  <si>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</si>
  <si>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</si>
  <si>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</si>
  <si>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</si>
  <si>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</si>
  <si>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</si>
  <si>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</si>
  <si>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</si>
  <si>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</si>
  <si>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</si>
  <si>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</si>
  <si>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</si>
  <si>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</si>
  <si>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</si>
  <si>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</si>
  <si>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</si>
  <si>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</si>
  <si>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</si>
  <si>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</si>
  <si>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</si>
  <si>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</si>
  <si>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</si>
  <si>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</si>
  <si>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</si>
  <si>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</si>
  <si>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</si>
  <si>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</si>
  <si>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</si>
  <si>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</si>
  <si>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</si>
  <si>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</si>
  <si>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</si>
  <si>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</si>
  <si>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</si>
  <si>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</si>
  <si>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</si>
  <si>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</si>
  <si>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</si>
  <si>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</si>
  <si>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</si>
  <si>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</si>
  <si>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</si>
  <si>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</si>
  <si>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</si>
  <si>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</si>
  <si>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</si>
  <si>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</si>
  <si>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</si>
  <si>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</si>
  <si>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</si>
  <si>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</si>
  <si>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</si>
  <si>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</si>
  <si>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</si>
  <si>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</si>
  <si>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</si>
  <si>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</si>
  <si>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</si>
  <si>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</si>
  <si>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</si>
  <si>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</si>
  <si>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</si>
  <si>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</si>
  <si>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</si>
  <si>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</si>
  <si>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</si>
  <si>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</si>
  <si>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</si>
  <si>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</si>
  <si>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</si>
  <si>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</si>
  <si>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</si>
  <si>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</si>
  <si>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</si>
  <si>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</si>
  <si>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</si>
  <si>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</si>
  <si>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</si>
  <si>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</si>
  <si>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</si>
  <si>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</si>
  <si>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</si>
  <si>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</si>
  <si>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</si>
  <si>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</si>
  <si>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</si>
  <si>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</si>
  <si>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</si>
  <si>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</si>
  <si>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</si>
  <si>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</si>
  <si>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</si>
  <si>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</si>
  <si>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</si>
  <si>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</si>
  <si>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</si>
  <si>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</si>
  <si>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</si>
  <si>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</si>
  <si>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</si>
  <si>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</si>
  <si>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</si>
  <si>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</si>
  <si>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</si>
  <si>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</si>
  <si>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</si>
  <si>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</si>
  <si>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</si>
  <si>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</si>
  <si>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</si>
  <si>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</si>
  <si>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</si>
  <si>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</si>
  <si>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</si>
  <si>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</si>
  <si>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</si>
  <si>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</si>
  <si>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</si>
  <si>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</si>
  <si>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</si>
  <si>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</si>
  <si>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</si>
  <si>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</si>
  <si>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</si>
  <si>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</si>
  <si>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</si>
  <si>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</si>
  <si>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</si>
  <si>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</si>
  <si>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</si>
  <si>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</si>
  <si>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</si>
  <si>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</si>
  <si>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</si>
  <si>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</si>
  <si>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</si>
  <si>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</si>
  <si>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</si>
  <si>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</si>
  <si>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</si>
  <si>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</si>
  <si>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</si>
  <si>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</si>
  <si>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</si>
  <si>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</si>
  <si>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</si>
  <si>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</si>
  <si>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</si>
  <si>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</si>
  <si>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</si>
  <si>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</si>
  <si>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</si>
  <si>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</si>
  <si>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</si>
  <si>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</si>
  <si>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</si>
  <si>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</si>
  <si>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</si>
  <si>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</si>
  <si>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</si>
  <si>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</si>
  <si>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</si>
  <si>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</si>
  <si>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</si>
  <si>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</si>
  <si>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</si>
  <si>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</si>
  <si>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</si>
  <si>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</si>
  <si>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</si>
  <si>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</si>
  <si>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</si>
  <si>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</si>
  <si>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</si>
  <si>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</si>
  <si>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</si>
  <si>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</si>
  <si>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</si>
  <si>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</si>
  <si>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</si>
  <si>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</si>
  <si>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</si>
  <si>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</si>
  <si>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</si>
  <si>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</si>
  <si>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</si>
  <si>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</si>
  <si>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</si>
  <si>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</si>
  <si>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</si>
  <si>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</si>
  <si>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</si>
  <si>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</si>
  <si>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</si>
  <si>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</si>
  <si>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</si>
  <si>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</si>
  <si>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</si>
  <si>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</si>
  <si>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</si>
  <si>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</si>
  <si>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</si>
  <si>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</si>
  <si>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</si>
  <si>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</si>
  <si>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</si>
  <si>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</si>
  <si>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</si>
  <si>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</si>
  <si>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</si>
  <si>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</si>
  <si>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</si>
  <si>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</si>
  <si>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</si>
  <si>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</si>
  <si>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</si>
  <si>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</si>
  <si>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</si>
  <si>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</si>
  <si>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</si>
  <si>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</si>
  <si>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</si>
  <si>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</si>
  <si>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</si>
  <si>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</si>
  <si>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</si>
  <si>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</si>
  <si>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</si>
  <si>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</si>
  <si>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</si>
  <si>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</si>
  <si>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</si>
  <si>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</si>
  <si>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</si>
  <si>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</si>
  <si>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</si>
  <si>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</si>
  <si>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</si>
  <si>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</si>
  <si>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</si>
  <si>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</si>
  <si>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</si>
  <si>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</si>
  <si>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</si>
  <si>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</si>
  <si>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</si>
  <si>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</si>
  <si>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</si>
  <si>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</si>
  <si>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</si>
  <si>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</si>
  <si>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</si>
  <si>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</si>
  <si>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</si>
  <si>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</si>
  <si>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</si>
  <si>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</si>
  <si>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</si>
  <si>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</si>
  <si>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</si>
  <si>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</si>
  <si>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</si>
  <si>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</si>
  <si>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</si>
  <si>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</si>
  <si>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</si>
  <si>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</si>
  <si>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</si>
  <si>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</si>
  <si>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</si>
  <si>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</si>
  <si>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</si>
  <si>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</si>
  <si>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</si>
  <si>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</si>
  <si>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</si>
  <si>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</si>
  <si>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</si>
  <si>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</si>
  <si>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</si>
  <si>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</si>
  <si>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</si>
  <si>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</si>
  <si>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</si>
  <si>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</si>
  <si>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</si>
  <si>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</si>
  <si>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</si>
  <si>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</si>
  <si>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</si>
  <si>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</si>
  <si>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</si>
  <si>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</si>
  <si>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</si>
  <si>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</si>
  <si>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</si>
  <si>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</si>
  <si>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</si>
  <si>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</si>
  <si>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</si>
  <si>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</si>
  <si>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</si>
  <si>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</si>
  <si>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</si>
  <si>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</si>
  <si>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</si>
  <si>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</si>
  <si>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</si>
  <si>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</si>
  <si>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</si>
  <si>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</si>
  <si>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</si>
  <si>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</si>
  <si>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</si>
  <si>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</si>
  <si>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</si>
  <si>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</si>
  <si>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</si>
  <si>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</si>
  <si>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</si>
  <si>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</si>
  <si>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</si>
  <si>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</si>
  <si>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</si>
  <si>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</si>
  <si>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</si>
  <si>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</si>
  <si>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</si>
  <si>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</si>
  <si>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</si>
  <si>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</si>
  <si>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</si>
  <si>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</si>
  <si>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</si>
  <si>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</si>
  <si>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</si>
  <si>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</si>
  <si>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</si>
  <si>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</si>
  <si>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</si>
  <si>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</si>
  <si>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</si>
  <si>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</si>
  <si>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</si>
  <si>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</si>
  <si>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</si>
  <si>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</si>
  <si>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</si>
  <si>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</si>
  <si>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</si>
  <si>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</si>
  <si>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</si>
  <si>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</si>
  <si>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</si>
  <si>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</si>
  <si>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</si>
  <si>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</si>
  <si>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</si>
  <si>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</si>
  <si>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</si>
  <si>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</si>
  <si>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</si>
  <si>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</si>
  <si>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</si>
  <si>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</si>
  <si>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</si>
  <si>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</si>
  <si>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</si>
  <si>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</si>
  <si>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</si>
  <si>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</si>
  <si>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</si>
  <si>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</si>
  <si>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</si>
  <si>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</si>
  <si>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</si>
  <si>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</si>
  <si>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</si>
  <si>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</si>
  <si>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</si>
  <si>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</si>
  <si>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</si>
  <si>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</si>
  <si>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</si>
  <si>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</si>
  <si>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</si>
  <si>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</si>
  <si>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</si>
  <si>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</si>
  <si>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</si>
  <si>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</si>
  <si>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</si>
  <si>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</si>
  <si>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</si>
  <si>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</si>
  <si>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</si>
  <si>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</si>
  <si>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</si>
  <si>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</si>
  <si>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</si>
  <si>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</si>
  <si>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</si>
  <si>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</si>
  <si>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</si>
  <si>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</si>
  <si>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</si>
  <si>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</si>
  <si>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</si>
  <si>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</si>
  <si>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</si>
  <si>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</si>
  <si>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</si>
  <si>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</si>
  <si>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</si>
  <si>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</si>
  <si>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</si>
  <si>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</si>
  <si>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</si>
  <si>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</si>
  <si>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</si>
  <si>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</si>
  <si>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</si>
  <si>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</si>
  <si>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</si>
  <si>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</si>
  <si>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</si>
  <si>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</si>
  <si>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</si>
  <si>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</si>
  <si>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</si>
  <si>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</si>
  <si>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</si>
  <si>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</si>
  <si>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</si>
  <si>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</si>
  <si>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</si>
  <si>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</si>
  <si>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</si>
  <si>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</si>
  <si>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</si>
  <si>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</si>
  <si>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</si>
  <si>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</si>
  <si>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</si>
  <si>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</si>
  <si>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</si>
  <si>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</si>
  <si>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</si>
  <si>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</si>
  <si>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</si>
  <si>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</si>
  <si>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</si>
  <si>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</si>
  <si>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</si>
  <si>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</si>
  <si>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</si>
  <si>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</si>
  <si>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</si>
  <si>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</si>
  <si>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</si>
  <si>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</si>
  <si>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</si>
  <si>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</si>
  <si>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</si>
  <si>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</si>
  <si>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</si>
  <si>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</si>
  <si>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</si>
  <si>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</si>
  <si>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</si>
  <si>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</si>
  <si>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</si>
  <si>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</si>
  <si>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</si>
  <si>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</si>
  <si>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</si>
  <si>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</si>
  <si>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</si>
  <si>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</si>
  <si>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</si>
  <si>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</si>
  <si>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</si>
  <si>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</si>
  <si>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</si>
  <si>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</si>
  <si>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</si>
  <si>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</si>
  <si>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</si>
  <si>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</si>
  <si>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</si>
  <si>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</si>
  <si>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</si>
  <si>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</si>
  <si>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</si>
  <si>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</si>
  <si>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</si>
  <si>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</si>
  <si>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</si>
  <si>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</si>
  <si>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</si>
  <si>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</si>
  <si>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</si>
  <si>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</si>
  <si>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</si>
  <si>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</si>
  <si>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</si>
  <si>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</si>
  <si>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</si>
  <si>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</si>
  <si>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</si>
  <si>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</si>
  <si>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</si>
  <si>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</si>
  <si>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</si>
  <si>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</si>
  <si>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</si>
  <si>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</si>
  <si>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</si>
  <si>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</si>
  <si>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</si>
  <si>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</si>
  <si>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PUNTEGGI</t>
  </si>
  <si>
    <t>ESITO</t>
  </si>
  <si>
    <t>CONCATENA</t>
  </si>
  <si>
    <t>respinto</t>
  </si>
  <si>
    <t>sufficiente</t>
  </si>
  <si>
    <t>discreto</t>
  </si>
  <si>
    <t>buono</t>
  </si>
  <si>
    <t>Esito</t>
  </si>
  <si>
    <t>IMPONIBILE NETTO IVA</t>
  </si>
  <si>
    <t>IVA</t>
  </si>
  <si>
    <t>Nr. Fatture</t>
  </si>
  <si>
    <t>Tot.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</si>
</sst>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803]_-;\-* #,##0.00\ [$€-803]_-;_-* &quot;-&quot;??\ [$€-803]_-;_-@_-"/>
    <numFmt numFmtId="169" formatCode="#,##0.00\ &quot;€&quot;"/>
  </numFmts>
  <fonts count="11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b/>
      <sz val="12"/>
      <color rgb="FF00B0F0"/>
      <name val="Arial"/>
      <family val="2"/>
    </font>
    <font>
      <sz val="10"/>
      <color rgb="FF000000"/>
      <name val="Calibri"/>
      <family val="2"/>
      <scheme val="minor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167" fontId="2" fillId="0" borderId="0" xfId="0" applyNumberFormat="1" applyFont="1"/>
    <xf numFmtId="0" fontId="8" fillId="0" borderId="0" xfId="0" applyFont="1"/>
    <xf numFmtId="0" fontId="9" fillId="0" borderId="0" xfId="0" applyFont="1"/>
    <xf numFmtId="169" fontId="0" fillId="0" borderId="0" xfId="0" applyNumberFormat="1"/>
    <xf numFmtId="0" fontId="10" fillId="0" borderId="0" xfId="0" applyFont="1"/>
    <xf numFmtId="165" fontId="0" fillId="0" borderId="0" xfId="0" applyNumberForma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E2" sqref="E2:E337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22.6640625" bestFit="1" customWidth="1"/>
    <col min="5" max="5" width="20.44140625" customWidth="1"/>
    <col min="6" max="6" width="89.6640625" bestFit="1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 t="s">
        <v>577</v>
      </c>
      <c r="E1" s="1" t="s">
        <v>578</v>
      </c>
      <c r="F1" s="1" t="s">
        <v>571</v>
      </c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(C2*100)/120</f>
        <v>234166.66666666666</v>
      </c>
      <c r="E2" s="15">
        <f>C2-D2</f>
        <v>46833.333333333343</v>
      </c>
      <c r="F2" s="4" t="str">
        <f>CONCATENATE(A2," ",B2)</f>
        <v>MON.SVGA 0,28 14" AOC 4VLR 1024 x 768, MPR II, N.I.,  Energy Star Digital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(C3*100)/120</f>
        <v>269166.66666666669</v>
      </c>
      <c r="E3" s="15">
        <f t="shared" ref="E3:E66" si="1">C3-D3</f>
        <v>53833.333333333314</v>
      </c>
      <c r="F3" s="4" t="str">
        <f t="shared" ref="F3:F66" si="2">CONCATENATE(A3," ",B3)</f>
        <v>MON.SVGA 0,28 15" AOC 5VLR 1280 x 1024, MPR II, N.I., Energy Star Digital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286666.66666666669</v>
      </c>
      <c r="E4" s="15">
        <f t="shared" si="1"/>
        <v>57333.333333333314</v>
      </c>
      <c r="F4" s="4" t="str">
        <f t="shared" si="2"/>
        <v>MON.SVGA 0,28 15" AOC 5NLR OSD 1280 x 1024, MPR II, N.I., Energy Star Digital, 69KHz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300833.33333333331</v>
      </c>
      <c r="E5" s="15">
        <f t="shared" si="1"/>
        <v>60166.666666666686</v>
      </c>
      <c r="F5" s="4" t="str">
        <f t="shared" si="2"/>
        <v>MON.SVGA 0,28 15" AOC 5GLR+ OSD 1280 x 1024, MPR II,TCO'92 N.I., Energy Star Digit 69KHz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434166.66666666669</v>
      </c>
      <c r="E6" s="15">
        <f t="shared" si="1"/>
        <v>86833.333333333314</v>
      </c>
      <c r="F6" s="4" t="str">
        <f t="shared" si="2"/>
        <v>MON. 15" 0.23 CM500ET HITACHI 1152x870, 75 Hz, MPR II,TCO'92, N.I.,Energy Star, P&amp;P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439166.66666666669</v>
      </c>
      <c r="E7" s="15">
        <f t="shared" si="1"/>
        <v>87833.333333333314</v>
      </c>
      <c r="F7" s="4" t="str">
        <f t="shared" si="2"/>
        <v>MON. 15" 0.28 A500 NEC 1280x1024, 60Hz, MPR II, Energy Star, P&amp;P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521666.66666666669</v>
      </c>
      <c r="E8" s="15">
        <f t="shared" si="1"/>
        <v>104333.33333333331</v>
      </c>
      <c r="F8" s="4" t="str">
        <f t="shared" si="2"/>
        <v>MON.SVGA 0,28 17" AOC 7VLR 1280 x 1024, MPR II, N.I., Energy Star Digital  70KHz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546666.66666666663</v>
      </c>
      <c r="E9" s="15">
        <f t="shared" si="1"/>
        <v>109333.33333333337</v>
      </c>
      <c r="F9" s="4" t="str">
        <f t="shared" si="2"/>
        <v>MON. 15" 0.25 E500 NEC, Croma Clear 1280x1024, 65Hz,TCO'95, MPR II, Energy Star, P&amp;P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555000</v>
      </c>
      <c r="E10" s="15">
        <f t="shared" si="1"/>
        <v>111000</v>
      </c>
      <c r="F10" s="4" t="str">
        <f t="shared" si="2"/>
        <v>MON.SVGA 0,26 17" AOC 7GLR OSD 1280 x 1024,TCO '92, Energy Star Digital, 85KHz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735000</v>
      </c>
      <c r="E11" s="15">
        <f t="shared" si="1"/>
        <v>147000</v>
      </c>
      <c r="F11" s="4" t="str">
        <f t="shared" si="2"/>
        <v>MON. 17" 0.28 A700 NEC 1280x1024, 65Hz, MPR II, Energy Star, P&amp;P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923333.33333333337</v>
      </c>
      <c r="E12" s="15">
        <f t="shared" si="1"/>
        <v>184666.66666666663</v>
      </c>
      <c r="F12" s="4" t="str">
        <f t="shared" si="2"/>
        <v xml:space="preserve">MON. 17" 0.21 CM630ET HITACHI 1280x1024,80 Hz,TCO '95 N.I.,Energy Star, P&amp;P 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1096666.6666666667</v>
      </c>
      <c r="E13" s="15">
        <f t="shared" si="1"/>
        <v>219333.33333333326</v>
      </c>
      <c r="F13" s="4" t="str">
        <f t="shared" si="2"/>
        <v>MON. 17" 0.25 P750 NEC, Croma Clear 1600x1280, 75Hz, TCO'92, MPR II, Energy Star, P&amp;P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1328333.3333333333</v>
      </c>
      <c r="E14" s="15">
        <f t="shared" si="1"/>
        <v>265666.66666666674</v>
      </c>
      <c r="F14" s="4" t="str">
        <f t="shared" si="2"/>
        <v xml:space="preserve">MON. 19" 0.22 CM751ET HITACHI 1600x1200,75 Hz,TCO '95 N.I.,Energy Star, P&amp;P 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2265833.3333333335</v>
      </c>
      <c r="E15" s="15">
        <f t="shared" si="1"/>
        <v>453166.66666666651</v>
      </c>
      <c r="F15" s="4" t="str">
        <f t="shared" si="2"/>
        <v xml:space="preserve">MON. 21" 0.21 CM802ETM HITACHI 1600x1280,75 Hz,TCO '95 N.I.,Energy Star, P&amp;P 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15">
        <f t="shared" si="1"/>
        <v>0</v>
      </c>
      <c r="F16" s="4" t="str">
        <f t="shared" si="2"/>
        <v xml:space="preserve">MONITOR  LCD 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3410000</v>
      </c>
      <c r="E17" s="15">
        <f t="shared" si="1"/>
        <v>682000</v>
      </c>
      <c r="F17" s="4" t="str">
        <f t="shared" si="2"/>
        <v>MON. 14" LCD 0.28 LCD400V NEC 1024x768 75Hz, TFT, Energy Star, P&amp;P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11549166.666666666</v>
      </c>
      <c r="E18" s="15">
        <f t="shared" si="1"/>
        <v>2309833.333333334</v>
      </c>
      <c r="F18" s="4" t="str">
        <f t="shared" si="2"/>
        <v>MON. 20" LCD 0.31 LCD2000sf NEC 1280X1024 75Hz, TFT, Energy Star, P&amp;P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15">
        <f t="shared" si="1"/>
        <v>0</v>
      </c>
      <c r="F19" s="4" t="str">
        <f t="shared" si="2"/>
        <v xml:space="preserve">SCHEDE MADRI 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139166.66666666666</v>
      </c>
      <c r="E20" s="15">
        <f t="shared" si="1"/>
        <v>27833.333333333343</v>
      </c>
      <c r="F20" s="4" t="str">
        <f t="shared" si="2"/>
        <v>M/B ASUS SP97-V SVGA SHARE MEMORY PCI/ISA/Media Bus. SIS 5598 Share Memory, 4XPCI, 3XISA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168333.33333333334</v>
      </c>
      <c r="E21" s="15">
        <f t="shared" si="1"/>
        <v>33666.666666666657</v>
      </c>
      <c r="F21" s="4" t="str">
        <f t="shared" si="2"/>
        <v>M/B ASUS TXP4 PCI/ISA/Media Bus.TX/ 2 x 168 Pin DIMM, 4 x 72 Pin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169166.66666666666</v>
      </c>
      <c r="E22" s="15">
        <f t="shared" si="1"/>
        <v>33833.333333333343</v>
      </c>
      <c r="F22" s="4" t="str">
        <f t="shared" si="2"/>
        <v>M/B ASUS SP98AGP-X ATX PCI/ISA/Media Bus. SIS 5591 Share Memory, 3XPCI, 3XISA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195000</v>
      </c>
      <c r="E23" s="15">
        <f t="shared" si="1"/>
        <v>39000</v>
      </c>
      <c r="F23" s="4" t="str">
        <f t="shared" si="2"/>
        <v>M/B ASUS TX-97 - E  PCI/ISA/Media Bus.TX/ 2 x 168 Pin DIMM, 4 x 72 Pin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210000</v>
      </c>
      <c r="E24" s="15">
        <f t="shared" si="1"/>
        <v>42000</v>
      </c>
      <c r="F24" s="4" t="str">
        <f t="shared" si="2"/>
        <v>M/B ASUS TX-97  PCI/ISA/Media Bus.TX/ 3 x 168 Pin DIMM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215833.33333333334</v>
      </c>
      <c r="E25" s="15">
        <f t="shared" si="1"/>
        <v>43166.666666666657</v>
      </c>
      <c r="F25" s="4" t="str">
        <f t="shared" si="2"/>
        <v>M/B ASUS TX-97 - XE ATX NO AUDIO PCI/ISA/Media Bus.TX/ 2 x 168 Pin DIMM, 4 x 72 Pin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224166.66666666666</v>
      </c>
      <c r="E26" s="15">
        <f t="shared" si="1"/>
        <v>44833.333333333343</v>
      </c>
      <c r="F26" s="4" t="str">
        <f t="shared" si="2"/>
        <v>M/B ASUS P2L97-B PCI/ISA/Intel 440LX/233-333 Mhz AT BABY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225833.33333333334</v>
      </c>
      <c r="E27" s="15">
        <f t="shared" si="1"/>
        <v>45166.666666666657</v>
      </c>
      <c r="F27" s="4" t="str">
        <f t="shared" si="2"/>
        <v>M/B ASUS  P55T2P4 430HX 512K P5 PCI/ISA/Media Bus.Triton II/ZIF7/75-200 MHz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243333.33333333334</v>
      </c>
      <c r="E28" s="15">
        <f t="shared" si="1"/>
        <v>48666.666666666657</v>
      </c>
      <c r="F28" s="4" t="str">
        <f t="shared" si="2"/>
        <v>M/B ASUS P2L97 ATX PCI/ISA/Intel 440LX/233-333 Mhz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244166.66666666666</v>
      </c>
      <c r="E29" s="15">
        <f t="shared" si="1"/>
        <v>48833.333333333343</v>
      </c>
      <c r="F29" s="4" t="str">
        <f t="shared" si="2"/>
        <v>M/B ASUS XP55T2P4 512K ATX P5 PCI/ISA/Media Bus.Triton II/ZIF7/ 75-200 MHz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255833.33333333334</v>
      </c>
      <c r="E30" s="15">
        <f t="shared" si="1"/>
        <v>51166.666666666657</v>
      </c>
      <c r="F30" s="4" t="str">
        <f t="shared" si="2"/>
        <v>M/B ASUS TX-97 -XE ATX -CREATIVE VIBRA16 PCI/ISA/Media Bus.TX/ 2 x 168 Pin DIMM, 4 x 72 Pin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366666.66666666669</v>
      </c>
      <c r="E31" s="15">
        <f t="shared" si="1"/>
        <v>73333.333333333314</v>
      </c>
      <c r="F31" s="4" t="str">
        <f t="shared" si="2"/>
        <v>M/B ASUS P2L97-A ATX+VGA AGP 4MB PCI/ISA/Intel 440LX/233-333 Mhz ATI 3D Rage Pro AGP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405833.33333333331</v>
      </c>
      <c r="E32" s="15">
        <f t="shared" si="1"/>
        <v>81166.666666666686</v>
      </c>
      <c r="F32" s="4" t="str">
        <f t="shared" si="2"/>
        <v>M/B ASUS P2L97-S ADAPTEC ATX PCI/ISA/Intel 440LX/233-333 Mhz/Adaptec 7880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471666.66666666669</v>
      </c>
      <c r="E33" s="15">
        <f t="shared" si="1"/>
        <v>94333.333333333314</v>
      </c>
      <c r="F33" s="4" t="str">
        <f t="shared" si="2"/>
        <v>M/B ASUS P65UP5+P55T2D 512K DUAL P5 PCI/ISA/Media Bus/Intel 430HX/75-200 Mhz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668333.33333333337</v>
      </c>
      <c r="E34" s="15">
        <f t="shared" si="1"/>
        <v>133666.66666666663</v>
      </c>
      <c r="F34" s="4" t="str">
        <f t="shared" si="2"/>
        <v>M/B ASUS P2L97-DS DUAL P II PCI/ISA/Intel 440LX/233-333 Mhz/Adaptec 7880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1315833.3333333333</v>
      </c>
      <c r="E35" s="15">
        <f t="shared" si="1"/>
        <v>263166.66666666674</v>
      </c>
      <c r="F35" s="4" t="str">
        <f t="shared" si="2"/>
        <v>M/B ASUS P65UP8+PKND DUAL PII Intel 440FX CPU INTEL RISC i960, SCSI I20 RAID, EXP 1GB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15">
        <f t="shared" si="1"/>
        <v>0</v>
      </c>
      <c r="F36" s="4" t="str">
        <f t="shared" si="2"/>
        <v xml:space="preserve">SCHEDE VIDEO 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58333.333333333336</v>
      </c>
      <c r="E37" s="15">
        <f t="shared" si="1"/>
        <v>11666.666666666664</v>
      </c>
      <c r="F37" s="4" t="str">
        <f t="shared" si="2"/>
        <v>SVGA S3 3D PRO VIRGE 2MB S3 PRO VIRGE DX 2MB Edo exp. 4MB 3D Acc.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86666.666666666672</v>
      </c>
      <c r="E38" s="15">
        <f t="shared" si="1"/>
        <v>17333.333333333328</v>
      </c>
      <c r="F38" s="4" t="str">
        <f t="shared" si="2"/>
        <v>CREATIVE ECLIPSE 4MB ACC. 2D/3D 4MB LAGUNA 3D max 1600x1200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105833.33333333333</v>
      </c>
      <c r="E39" s="15">
        <f t="shared" si="1"/>
        <v>21166.666666666672</v>
      </c>
      <c r="F39" s="4" t="str">
        <f t="shared" si="2"/>
        <v>ADD-ON MATROX m3D 4MB MATROX - NEC Power VR PCX2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135000</v>
      </c>
      <c r="E40" s="15">
        <f t="shared" si="1"/>
        <v>27000</v>
      </c>
      <c r="F40" s="4" t="str">
        <f t="shared" si="2"/>
        <v>ASUS 3DP-V264GT2 4MB TV-OUT ATI Rage II+ , 2D/3D, DVD Acc.,TV OUT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149166.66666666666</v>
      </c>
      <c r="E41" s="15">
        <f t="shared" si="1"/>
        <v>29833.333333333343</v>
      </c>
      <c r="F41" s="4" t="str">
        <f t="shared" si="2"/>
        <v>SVGA MYSTIQUE 220 "BULK" 4MB MATROX,MGA 1064SG SGRAM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155000</v>
      </c>
      <c r="E42" s="15">
        <f t="shared" si="1"/>
        <v>31000</v>
      </c>
      <c r="F42" s="4" t="str">
        <f t="shared" si="2"/>
        <v>ASUS 3DP-V385GX2 4MB TV-OUT  S3 VIRGE/GX2,2D/3D DVD Acc. VIDEO-IN&amp;TV OUT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155000</v>
      </c>
      <c r="E43" s="15">
        <f t="shared" si="1"/>
        <v>31000</v>
      </c>
      <c r="F43" s="4" t="str">
        <f t="shared" si="2"/>
        <v>ASUS V385GX2 AGP 4MB TV-OUT S3 VIRGE/GX2,2D/3D DVD Acc. VIDEO-IN&amp;TV OUT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169166.66666666666</v>
      </c>
      <c r="E44" s="15">
        <f t="shared" si="1"/>
        <v>33833.333333333343</v>
      </c>
      <c r="F44" s="4" t="str">
        <f t="shared" si="2"/>
        <v>CREATIVE GRAPHIC EXXTREME 4MB ACC. 2D/3D 4MB SGRAM T.I.9735AC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176666.66666666666</v>
      </c>
      <c r="E45" s="15">
        <f t="shared" si="1"/>
        <v>35333.333333333343</v>
      </c>
      <c r="F45" s="4" t="str">
        <f t="shared" si="2"/>
        <v>SVGA MYSTIQUE 220  4MB MATROX,MGA 1064SG SGRAM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185000</v>
      </c>
      <c r="E46" s="15">
        <f t="shared" si="1"/>
        <v>37000</v>
      </c>
      <c r="F46" s="4" t="str">
        <f t="shared" si="2"/>
        <v>SVGA ACC. 3D/FX VOODO RUSH 4MB ACC.2D/3D 3D/FX Voodo Rush+AT25 Game+Giochi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204166.66666666666</v>
      </c>
      <c r="E47" s="15">
        <f t="shared" si="1"/>
        <v>40833.333333333343</v>
      </c>
      <c r="F47" s="4" t="str">
        <f t="shared" si="2"/>
        <v>SVGA ACC. 3D/FX VOODO RUSH 6MB ACC.2D/3D 3D/FX Voodoo Rush+AT25 Game+Giochi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209166.66666666666</v>
      </c>
      <c r="E48" s="15">
        <f t="shared" si="1"/>
        <v>41833.333333333343</v>
      </c>
      <c r="F48" s="4" t="str">
        <f t="shared" si="2"/>
        <v>RAINBOW R. TV MATROX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214166.66666666666</v>
      </c>
      <c r="E49" s="15">
        <f t="shared" si="1"/>
        <v>42833.333333333343</v>
      </c>
      <c r="F49" s="4" t="str">
        <f t="shared" si="2"/>
        <v>ASUS 3D EXPLORER AGP 4MB TV-OUT ASUS, 2D/3D, 4MB SGRAM SGS T. RIVA128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224166.66666666666</v>
      </c>
      <c r="E50" s="15">
        <f t="shared" si="1"/>
        <v>44833.333333333343</v>
      </c>
      <c r="F50" s="4" t="str">
        <f t="shared" si="2"/>
        <v>ASUS 3D EXPLORER PCI 4MB TV-OUT ASUS, 2D/3D, 4MB SGRAM SGS T. RIVA128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261666.66666666666</v>
      </c>
      <c r="E51" s="15">
        <f t="shared" si="1"/>
        <v>52333.333333333343</v>
      </c>
      <c r="F51" s="4" t="str">
        <f t="shared" si="2"/>
        <v xml:space="preserve">SVGA MILLENNIUM II 4MB "BULK" MATROX,MGA MILLENNIUM II WRAM 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270833.33333333331</v>
      </c>
      <c r="E52" s="15">
        <f t="shared" si="1"/>
        <v>54166.666666666686</v>
      </c>
      <c r="F52" s="4" t="str">
        <f t="shared" si="2"/>
        <v>SVGA MILLENNIUM II 4MB AGP MATROX,MGA MILLENNIUM II WRAM  AGP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289166.66666666669</v>
      </c>
      <c r="E53" s="15">
        <f t="shared" si="1"/>
        <v>57833.333333333314</v>
      </c>
      <c r="F53" s="4" t="str">
        <f t="shared" si="2"/>
        <v>RAINBOW R. STUDIO per MATROX MYSTIQUE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307500</v>
      </c>
      <c r="E54" s="15">
        <f t="shared" si="1"/>
        <v>61500</v>
      </c>
      <c r="F54" s="4" t="str">
        <f t="shared" si="2"/>
        <v xml:space="preserve">SVGA MILLENNIUM II 4MB MATROX,MGA MILLENNIUM II WRAM 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335000</v>
      </c>
      <c r="E55" s="15">
        <f t="shared" si="1"/>
        <v>67000</v>
      </c>
      <c r="F55" s="4" t="str">
        <f t="shared" si="2"/>
        <v>CREATIVE VOODO-2 8MB Add-on ACC.3D Voodo 3Dfx + Pixelfx PQFP 256pin+Texelfx PQFP208pin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392500</v>
      </c>
      <c r="E56" s="15">
        <f t="shared" si="1"/>
        <v>78500</v>
      </c>
      <c r="F56" s="4" t="str">
        <f t="shared" si="2"/>
        <v xml:space="preserve">SVGA MILLENNIUM II 8MB "BULK" MATROX,MGA MILLENNIUM II WRAM 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396666.66666666669</v>
      </c>
      <c r="E57" s="15">
        <f t="shared" si="1"/>
        <v>79333.333333333314</v>
      </c>
      <c r="F57" s="4" t="str">
        <f t="shared" si="2"/>
        <v>SVGA MILLENNIUM II 8MB AGP MATROX,MGA MILLENNIUM II WRAM  AGP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410000</v>
      </c>
      <c r="E58" s="15">
        <f t="shared" si="1"/>
        <v>82000</v>
      </c>
      <c r="F58" s="4" t="str">
        <f t="shared" si="2"/>
        <v>CREATIVE VOODO-2 12MB Add-on ACC.3D Voodo 3Dfx + Pixelfx PQFP 256pin+Texelfx PQFP208pin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442500</v>
      </c>
      <c r="E59" s="15">
        <f t="shared" si="1"/>
        <v>88500</v>
      </c>
      <c r="F59" s="4" t="str">
        <f t="shared" si="2"/>
        <v>VIDEO &amp; GRAPHIC KIT MATROX MISTIQUE 4MB+ RAINBOW RUNNER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460000</v>
      </c>
      <c r="E60" s="15">
        <f t="shared" si="1"/>
        <v>92000</v>
      </c>
      <c r="F60" s="4" t="str">
        <f t="shared" si="2"/>
        <v xml:space="preserve">SVGA MILLENNIUM II 8MB MATROX,MGA MILLENNIUM II WRAM 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1239166.6666666667</v>
      </c>
      <c r="E61" s="15">
        <f t="shared" si="1"/>
        <v>247833.33333333326</v>
      </c>
      <c r="F61" s="4" t="str">
        <f t="shared" si="2"/>
        <v>ASUS 3DP- V500TX 16MB Work.Prof.3d 3D LABS GLINT500TX,8MB VRAM Frame Buffer,8MB DRAM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15">
        <f t="shared" si="1"/>
        <v>0</v>
      </c>
      <c r="F62" s="4" t="str">
        <f t="shared" si="2"/>
        <v xml:space="preserve">SCHEDE I/O 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84166.666666666672</v>
      </c>
      <c r="E63" s="15">
        <f t="shared" si="1"/>
        <v>16833.333333333328</v>
      </c>
      <c r="F63" s="4" t="str">
        <f t="shared" si="2"/>
        <v>Contr. PCI SCSI Fast SCSI-2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31666.666666666668</v>
      </c>
      <c r="E64" s="15">
        <f t="shared" si="1"/>
        <v>6333.3333333333321</v>
      </c>
      <c r="F64" s="4" t="str">
        <f t="shared" si="2"/>
        <v>Contr. PCI EIDE Tekram 690B, 4 canali EIDE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114166.66666666667</v>
      </c>
      <c r="E65" s="15">
        <f t="shared" si="1"/>
        <v>22833.333333333328</v>
      </c>
      <c r="F65" s="4" t="str">
        <f t="shared" si="2"/>
        <v>Contr. PCI SC200 SCSI-2 ASUS NCR-53C810 Ultra Fast, SCSI-2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185000</v>
      </c>
      <c r="E66" s="15">
        <f t="shared" si="1"/>
        <v>37000</v>
      </c>
      <c r="F66" s="4" t="str">
        <f t="shared" si="2"/>
        <v>Contr. PCI SC875 Wide SCSI, SCSI-2 ASUS NCR-53C875 Ultra Fast, Wide SCSI e SCSI-2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3">(C67*100)/120</f>
        <v>417500</v>
      </c>
      <c r="E67" s="15">
        <f t="shared" ref="E67:E130" si="4">C67-D67</f>
        <v>83500</v>
      </c>
      <c r="F67" s="4" t="str">
        <f t="shared" ref="F67:F130" si="5">CONCATENATE(A67," ",B67)</f>
        <v>Contr. PCI AHA 2940AU SCSI-2 Adaptec 2940 Ultra Fast, SCSI-2, sw EZ SCSI 4.0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3"/>
        <v>356666.66666666669</v>
      </c>
      <c r="E68" s="15">
        <f t="shared" si="4"/>
        <v>71333.333333333314</v>
      </c>
      <c r="F68" s="4" t="str">
        <f t="shared" si="5"/>
        <v>Contr. PCI AHA 2940UW Wide SCSI OEM Adaptec 2940 Ultra Fast, Wide SCSI e SCSI-2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3"/>
        <v>467500</v>
      </c>
      <c r="E69" s="15">
        <f t="shared" si="4"/>
        <v>93500</v>
      </c>
      <c r="F69" s="4" t="str">
        <f t="shared" si="5"/>
        <v>Contr. PCI AHA 2940UW Wide SCSI Adaptec 2940 Ultra Fast, Wide SCSI e SCSI-2, sw EZ SCSI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3"/>
        <v>1315000</v>
      </c>
      <c r="E70" s="15">
        <f t="shared" si="4"/>
        <v>263000</v>
      </c>
      <c r="F70" s="4" t="str">
        <f t="shared" si="5"/>
        <v>Contr.PCI DA2100 Dual Wide SCSI ASUS Infotrend-500127 dual Ultra Fast, Wide SCSI, RAID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3"/>
        <v>28333.333333333332</v>
      </c>
      <c r="E71" s="15">
        <f t="shared" si="4"/>
        <v>5666.6666666666679</v>
      </c>
      <c r="F71" s="4" t="str">
        <f t="shared" si="5"/>
        <v>Scheda 2 porte seriali, 1 porta parallela 16550 Fast UART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3"/>
        <v>16666.666666666668</v>
      </c>
      <c r="E72" s="15">
        <f t="shared" si="4"/>
        <v>3333.3333333333321</v>
      </c>
      <c r="F72" s="4" t="str">
        <f t="shared" si="5"/>
        <v xml:space="preserve">Scheda singola seriale  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3"/>
        <v>19166.666666666668</v>
      </c>
      <c r="E73" s="15">
        <f t="shared" si="4"/>
        <v>3833.3333333333321</v>
      </c>
      <c r="F73" s="4" t="str">
        <f t="shared" si="5"/>
        <v xml:space="preserve">Scheda doppia seriale  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3"/>
        <v>81666.666666666672</v>
      </c>
      <c r="E74" s="15">
        <f t="shared" si="4"/>
        <v>16333.333333333328</v>
      </c>
      <c r="F74" s="4" t="str">
        <f t="shared" si="5"/>
        <v xml:space="preserve">Scheda 4 porte seriali 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3"/>
        <v>209166.66666666666</v>
      </c>
      <c r="E75" s="15">
        <f t="shared" si="4"/>
        <v>41833.333333333343</v>
      </c>
      <c r="F75" s="4" t="str">
        <f t="shared" si="5"/>
        <v xml:space="preserve">Scheda 8 porte seriali 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3"/>
        <v>12500</v>
      </c>
      <c r="E76" s="15">
        <f t="shared" si="4"/>
        <v>2500</v>
      </c>
      <c r="F76" s="4" t="str">
        <f t="shared" si="5"/>
        <v xml:space="preserve">Scheda singola parallela 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3"/>
        <v>11666.666666666666</v>
      </c>
      <c r="E77" s="15">
        <f t="shared" si="4"/>
        <v>2333.3333333333339</v>
      </c>
      <c r="F77" s="4" t="str">
        <f t="shared" si="5"/>
        <v xml:space="preserve">Scheda 2 porte joystick 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3"/>
        <v>0</v>
      </c>
      <c r="E78" s="15">
        <f t="shared" si="4"/>
        <v>0</v>
      </c>
      <c r="F78" s="4" t="str">
        <f t="shared" si="5"/>
        <v xml:space="preserve">HARD DISK 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3"/>
        <v>332500</v>
      </c>
      <c r="E79" s="15">
        <f t="shared" si="4"/>
        <v>66500</v>
      </c>
      <c r="F79" s="4" t="str">
        <f t="shared" si="5"/>
        <v>HARD DISK 2.5"  2,1GB U.Dma 2,5" 12mm HITACHI - DK226A-21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3"/>
        <v>215833.33333333334</v>
      </c>
      <c r="E80" s="15">
        <f t="shared" si="4"/>
        <v>43166.666666666657</v>
      </c>
      <c r="F80" s="4" t="str">
        <f t="shared" si="5"/>
        <v xml:space="preserve">HD 2,1 GB Ultra DMA 5400rpm 3,5" ULTRA DMA FUJITSU 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3"/>
        <v>270000</v>
      </c>
      <c r="E81" s="15">
        <f t="shared" si="4"/>
        <v>54000</v>
      </c>
      <c r="F81" s="4" t="str">
        <f t="shared" si="5"/>
        <v xml:space="preserve">HD 3,2 GB Ultra DMA 5400rpm 3,5" ULTRA DMA FUJITSU 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3"/>
        <v>315000</v>
      </c>
      <c r="E82" s="15">
        <f t="shared" si="4"/>
        <v>63000</v>
      </c>
      <c r="F82" s="4" t="str">
        <f t="shared" si="5"/>
        <v xml:space="preserve">HD 4,3 GB Ultra DMA 5400rpm 3,5" ULTRA DMA FUJITSU 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3"/>
        <v>390833.33333333331</v>
      </c>
      <c r="E83" s="15">
        <f t="shared" si="4"/>
        <v>78166.666666666686</v>
      </c>
      <c r="F83" s="4" t="str">
        <f t="shared" si="5"/>
        <v xml:space="preserve">HD 5,2 GB Ultra DMA 5400rpm 3,5" ULTRA DMA FUJITSU 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3"/>
        <v>463333.33333333331</v>
      </c>
      <c r="E84" s="15">
        <f t="shared" si="4"/>
        <v>92666.666666666686</v>
      </c>
      <c r="F84" s="4" t="str">
        <f t="shared" si="5"/>
        <v xml:space="preserve">HD 6,4 GB Ultra DMA 5400rpm 3,5" ULTRA DMA FUJITSU 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3"/>
        <v>396666.66666666669</v>
      </c>
      <c r="E85" s="15">
        <f t="shared" si="4"/>
        <v>79333.333333333314</v>
      </c>
      <c r="F85" s="4" t="str">
        <f t="shared" si="5"/>
        <v>HD 2 GB SCSI III 5400 rpm 3,5" SCSI QUANTUM FIREBALL ST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3"/>
        <v>397500</v>
      </c>
      <c r="E86" s="15">
        <f t="shared" si="4"/>
        <v>79500</v>
      </c>
      <c r="F86" s="4" t="str">
        <f t="shared" si="5"/>
        <v>HD 3,2 GB SCSI III 5400rpm 3,5" SCSI QUANTUM FIREBALL ST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3"/>
        <v>463333.33333333331</v>
      </c>
      <c r="E87" s="15">
        <f t="shared" si="4"/>
        <v>92666.666666666686</v>
      </c>
      <c r="F87" s="4" t="str">
        <f t="shared" si="5"/>
        <v>HD 4,3 GB SCSI 5400 rpm 3,5" SCSI QUANTUM FIREBALL ST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3"/>
        <v>579166.66666666663</v>
      </c>
      <c r="E88" s="15">
        <f t="shared" si="4"/>
        <v>115833.33333333337</v>
      </c>
      <c r="F88" s="4" t="str">
        <f t="shared" si="5"/>
        <v>HD 4,5 GB SCSI ULTRA WIDE 7200rpm 3,5" SCSI III, QUANTUM VIKING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3"/>
        <v>1065833.3333333333</v>
      </c>
      <c r="E89" s="15">
        <f t="shared" si="4"/>
        <v>213166.66666666674</v>
      </c>
      <c r="F89" s="4" t="str">
        <f t="shared" si="5"/>
        <v>HD 4,5 GB SCSI ULTRA WIDE 10.000rpm 3,5" SCSI U.W. SEAGATE CHEETAH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3"/>
        <v>29166.666666666668</v>
      </c>
      <c r="E90" s="15">
        <f t="shared" si="4"/>
        <v>5833.3333333333321</v>
      </c>
      <c r="F90" s="4" t="str">
        <f t="shared" si="5"/>
        <v>FDD 1,44MB PANASONIC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3"/>
        <v>145833.33333333334</v>
      </c>
      <c r="E91" s="15">
        <f t="shared" si="4"/>
        <v>29166.666666666657</v>
      </c>
      <c r="F91" s="4" t="str">
        <f t="shared" si="5"/>
        <v>FLOPPY DRIVE 120MB PANASONIC LS-120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3"/>
        <v>226666.66666666666</v>
      </c>
      <c r="E92" s="15">
        <f t="shared" si="4"/>
        <v>45333.333333333343</v>
      </c>
      <c r="F92" s="4" t="str">
        <f t="shared" si="5"/>
        <v>ZIP DRIVE 100MB PARALL. IOMEGA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3"/>
        <v>165000</v>
      </c>
      <c r="E93" s="15">
        <f t="shared" si="4"/>
        <v>33000</v>
      </c>
      <c r="F93" s="4" t="str">
        <f t="shared" si="5"/>
        <v>ZIP ATAPI 100MB INTERNO IOMEGA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3"/>
        <v>241666.66666666666</v>
      </c>
      <c r="E94" s="15">
        <f t="shared" si="4"/>
        <v>48333.333333333343</v>
      </c>
      <c r="F94" s="4" t="str">
        <f t="shared" si="5"/>
        <v>ZIP DRIVE 100MB SCSI IOMEGA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3"/>
        <v>490833.33333333331</v>
      </c>
      <c r="E95" s="15">
        <f t="shared" si="4"/>
        <v>98166.666666666686</v>
      </c>
      <c r="F95" s="4" t="str">
        <f t="shared" si="5"/>
        <v>JAZ DRIVE 1GB INT. IOMEGA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3"/>
        <v>619166.66666666663</v>
      </c>
      <c r="E96" s="15">
        <f t="shared" si="4"/>
        <v>123833.33333333337</v>
      </c>
      <c r="F96" s="4" t="str">
        <f t="shared" si="5"/>
        <v>JAZ DRIVE 1GB EXT. IOMEGA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3"/>
        <v>225833.33333333334</v>
      </c>
      <c r="E97" s="15">
        <f t="shared" si="4"/>
        <v>45166.666666666657</v>
      </c>
      <c r="F97" s="4" t="str">
        <f t="shared" si="5"/>
        <v xml:space="preserve">KIT 10  CARTUCCE ZIP DRIVE  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3"/>
        <v>526666.66666666663</v>
      </c>
      <c r="E98" s="15">
        <f t="shared" si="4"/>
        <v>105333.33333333337</v>
      </c>
      <c r="F98" s="4" t="str">
        <f t="shared" si="5"/>
        <v xml:space="preserve">KIT 3 CARTUCCE JAZ DRIVE  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3"/>
        <v>75000</v>
      </c>
      <c r="E99" s="15">
        <f t="shared" si="4"/>
        <v>15000</v>
      </c>
      <c r="F99" s="4" t="str">
        <f t="shared" si="5"/>
        <v>KIT 3 CARTUCCE 120MB 3M per LS-120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3"/>
        <v>3333.3333333333335</v>
      </c>
      <c r="E100" s="15">
        <f t="shared" si="4"/>
        <v>666.66666666666652</v>
      </c>
      <c r="F100" s="4" t="str">
        <f t="shared" si="5"/>
        <v>FRAME HDD  Kit montaggio Hard Disk 3,5"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3"/>
        <v>4166.666666666667</v>
      </c>
      <c r="E101" s="15">
        <f t="shared" si="4"/>
        <v>833.33333333333303</v>
      </c>
      <c r="F101" s="4" t="str">
        <f t="shared" si="5"/>
        <v>FRAME FDD  Kit montaggio Floppy Disk Drive 3,5"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3"/>
        <v>34166.666666666664</v>
      </c>
      <c r="E102" s="15">
        <f t="shared" si="4"/>
        <v>6833.3333333333358</v>
      </c>
      <c r="F102" s="4" t="str">
        <f t="shared" si="5"/>
        <v>FRAME REMOVIBILE 3.5" Kit FRAME REMOVIBILE per HDD 3,5"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3"/>
        <v>0</v>
      </c>
      <c r="E103" s="15">
        <f t="shared" si="4"/>
        <v>0</v>
      </c>
      <c r="F103" s="4" t="str">
        <f t="shared" si="5"/>
        <v xml:space="preserve">MAGNETO-OTTICI 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3"/>
        <v>614166.66666666663</v>
      </c>
      <c r="E104" s="15">
        <f t="shared" si="4"/>
        <v>122833.33333333337</v>
      </c>
      <c r="F104" s="4" t="str">
        <f t="shared" si="5"/>
        <v>M.O. + CD 4X,  PD 2000 INT. 650 MB PLASMON PD2000I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3"/>
        <v>758333.33333333337</v>
      </c>
      <c r="E105" s="15">
        <f t="shared" si="4"/>
        <v>151666.66666666663</v>
      </c>
      <c r="F105" s="4" t="str">
        <f t="shared" si="5"/>
        <v>M.O. + CD 4X,  PD 2000 EXT. 650 MB PLASMON PD2000E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3"/>
        <v>200833.33333333334</v>
      </c>
      <c r="E106" s="15">
        <f t="shared" si="4"/>
        <v>40166.666666666657</v>
      </c>
      <c r="F106" s="4" t="str">
        <f t="shared" si="5"/>
        <v xml:space="preserve">KIT 5 CARTUCCE 650 MB 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3"/>
        <v>0</v>
      </c>
      <c r="E107" s="15">
        <f t="shared" si="4"/>
        <v>0</v>
      </c>
      <c r="F107" s="4" t="str">
        <f t="shared" si="5"/>
        <v xml:space="preserve">CD ROM 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3"/>
        <v>93333.333333333328</v>
      </c>
      <c r="E108" s="15">
        <f t="shared" si="4"/>
        <v>18666.666666666672</v>
      </c>
      <c r="F108" s="4" t="str">
        <f t="shared" si="5"/>
        <v>CD ROM 24X HITACHI CDR 8330 24 velocita',EIDE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3"/>
        <v>94166.666666666672</v>
      </c>
      <c r="E109" s="15">
        <f t="shared" si="4"/>
        <v>18833.333333333328</v>
      </c>
      <c r="F109" s="4" t="str">
        <f t="shared" si="5"/>
        <v>CD ROM 24X CREATIVE 24 velocita',EIDE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3"/>
        <v>100833.33333333333</v>
      </c>
      <c r="E110" s="15">
        <f t="shared" si="4"/>
        <v>20166.666666666672</v>
      </c>
      <c r="F110" s="4" t="str">
        <f t="shared" si="5"/>
        <v>CD ROM 24X PIONEER 502-S Bulk 24 velocita',EIDE,SLOT-IN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3"/>
        <v>133333.33333333334</v>
      </c>
      <c r="E111" s="15">
        <f t="shared" si="4"/>
        <v>26666.666666666657</v>
      </c>
      <c r="F111" s="4" t="str">
        <f t="shared" si="5"/>
        <v>CD ROM 34X ASUS 34 velocita',EIDE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3"/>
        <v>162500</v>
      </c>
      <c r="E112" s="15">
        <f t="shared" si="4"/>
        <v>32500</v>
      </c>
      <c r="F112" s="4" t="str">
        <f t="shared" si="5"/>
        <v>CD ROM 24X SCSI NEC 24 velocita',SCSI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3"/>
        <v>179166.66666666666</v>
      </c>
      <c r="E113" s="15">
        <f t="shared" si="4"/>
        <v>35833.333333333343</v>
      </c>
      <c r="F113" s="4" t="str">
        <f t="shared" si="5"/>
        <v>CD ROM 32X SCSI WAITEC 32 velocita',SCSI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3"/>
        <v>267500</v>
      </c>
      <c r="E114" s="15">
        <f t="shared" si="4"/>
        <v>53500</v>
      </c>
      <c r="F114" s="4" t="str">
        <f t="shared" si="5"/>
        <v>CD ROM PLEXTOR PX-32TSI 32 velocita',SCSI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3"/>
        <v>511666.66666666669</v>
      </c>
      <c r="E115" s="15">
        <f t="shared" si="4"/>
        <v>102333.33333333331</v>
      </c>
      <c r="F115" s="4" t="str">
        <f t="shared" si="5"/>
        <v>DVD CREATIVE KIT ENCORE DXR2 CREATIVE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3"/>
        <v>0</v>
      </c>
      <c r="E116" s="15">
        <f t="shared" si="4"/>
        <v>0</v>
      </c>
      <c r="F116" s="4" t="str">
        <f t="shared" si="5"/>
        <v xml:space="preserve">MASTERIZZATORI 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3"/>
        <v>25000</v>
      </c>
      <c r="E117" s="15">
        <f t="shared" si="4"/>
        <v>5000</v>
      </c>
      <c r="F117" s="4" t="str">
        <f t="shared" si="5"/>
        <v>CONFEZIONE 10 CDR 74' Kit 10 pz.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3"/>
        <v>28333.333333333332</v>
      </c>
      <c r="E118" s="15">
        <f t="shared" si="4"/>
        <v>5666.6666666666679</v>
      </c>
      <c r="F118" s="4" t="str">
        <f t="shared" si="5"/>
        <v>CD RISCRIVIBILE 74' VERBATIM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3"/>
        <v>29166.666666666668</v>
      </c>
      <c r="E119" s="15">
        <f t="shared" si="4"/>
        <v>5833.3333333333321</v>
      </c>
      <c r="F119" s="4" t="str">
        <f t="shared" si="5"/>
        <v>CONFEZIONE 10 CDR 74' KODAK Kit 10 pz.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3"/>
        <v>64166.666666666664</v>
      </c>
      <c r="E120" s="15">
        <f t="shared" si="4"/>
        <v>12833.333333333336</v>
      </c>
      <c r="F120" s="4" t="str">
        <f t="shared" si="5"/>
        <v>SOFTWARE LABELLER CD KIT Software per creazione etichette CD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3"/>
        <v>602500</v>
      </c>
      <c r="E121" s="15">
        <f t="shared" si="4"/>
        <v>120500</v>
      </c>
      <c r="F121" s="4" t="str">
        <f t="shared" si="5"/>
        <v>WAITEC WT48/1 - GEAR - int. 4 WRITE 8 READ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3"/>
        <v>618333.33333333337</v>
      </c>
      <c r="E122" s="15">
        <f t="shared" si="4"/>
        <v>123666.66666666663</v>
      </c>
      <c r="F122" s="4" t="str">
        <f t="shared" si="5"/>
        <v>WAITEC 2036EI/1 - SOFTWARE  CD RISCRIVIBILE 2REW,2WRI,6READ, EIDE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3"/>
        <v>648333.33333333337</v>
      </c>
      <c r="E123" s="15">
        <f t="shared" si="4"/>
        <v>129666.66666666663</v>
      </c>
      <c r="F123" s="4" t="str">
        <f t="shared" si="5"/>
        <v>RICOH MP6200ADP + SOFT.+5 CDR CD RISCRIVIBILE 2REW,2WRI,6R E-IDE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3"/>
        <v>731666.66666666663</v>
      </c>
      <c r="E124" s="15">
        <f t="shared" si="4"/>
        <v>146333.33333333337</v>
      </c>
      <c r="F124" s="4" t="str">
        <f t="shared" si="5"/>
        <v>RICOH MP6200SR - SOFTWARE SCSI CD RISCRIVIBILE 2REW,2WRI,6READ, SCSI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3"/>
        <v>735833.33333333337</v>
      </c>
      <c r="E125" s="15">
        <f t="shared" si="4"/>
        <v>147166.66666666663</v>
      </c>
      <c r="F125" s="4" t="str">
        <f t="shared" si="5"/>
        <v>WAITEC 2026/1 - SOFTWARE SCSI CD RISCRIVIBILE 2REW,2WRI,6READ, SCSI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3"/>
        <v>760833.33333333337</v>
      </c>
      <c r="E126" s="15">
        <f t="shared" si="4"/>
        <v>152166.66666666663</v>
      </c>
      <c r="F126" s="4" t="str">
        <f t="shared" si="5"/>
        <v>CDR 480i PLASMON EASY CD int. 4 WRITE 8 READ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3"/>
        <v>937500</v>
      </c>
      <c r="E127" s="15">
        <f t="shared" si="4"/>
        <v>187500</v>
      </c>
      <c r="F127" s="4" t="str">
        <f t="shared" si="5"/>
        <v>CDR 480e PLASMON EASY CD ext. 4 WRITE 8 READ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3"/>
        <v>0</v>
      </c>
      <c r="E128" s="15">
        <f t="shared" si="4"/>
        <v>0</v>
      </c>
      <c r="F128" s="4" t="str">
        <f t="shared" si="5"/>
        <v xml:space="preserve">MEMORIE 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3"/>
        <v>27500</v>
      </c>
      <c r="E129" s="15">
        <f t="shared" si="4"/>
        <v>5500</v>
      </c>
      <c r="F129" s="4" t="str">
        <f t="shared" si="5"/>
        <v xml:space="preserve">SIMM 8MB 72 PIN (EDO) 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3"/>
        <v>43333.333333333336</v>
      </c>
      <c r="E130" s="15">
        <f t="shared" si="4"/>
        <v>8666.6666666666642</v>
      </c>
      <c r="F130" s="4" t="str">
        <f t="shared" si="5"/>
        <v xml:space="preserve">SIMM 16MB 72 PIN (EDO) 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6">(C131*100)/120</f>
        <v>80833.333333333328</v>
      </c>
      <c r="E131" s="15">
        <f t="shared" ref="E131:E194" si="7">C131-D131</f>
        <v>16166.666666666672</v>
      </c>
      <c r="F131" s="4" t="str">
        <f t="shared" ref="F131:F194" si="8">CONCATENATE(A131," ",B131)</f>
        <v xml:space="preserve">SIMM 32MB 72 PIN (EDO) 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6"/>
        <v>0</v>
      </c>
      <c r="E132" s="15">
        <f t="shared" si="7"/>
        <v>0</v>
      </c>
      <c r="F132" s="4" t="str">
        <f t="shared" si="8"/>
        <v xml:space="preserve">MODEM FAX - VIDEOCAMERA  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6"/>
        <v>109166.66666666667</v>
      </c>
      <c r="E133" s="15">
        <f t="shared" si="7"/>
        <v>21833.333333333328</v>
      </c>
      <c r="F133" s="4" t="str">
        <f t="shared" si="8"/>
        <v>M/F MOTOROLA 3400PRO 28800 EXT MOTOROLA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6"/>
        <v>140833.33333333334</v>
      </c>
      <c r="E134" s="15">
        <f t="shared" si="7"/>
        <v>28166.666666666657</v>
      </c>
      <c r="F134" s="4" t="str">
        <f t="shared" si="8"/>
        <v>M/F LEONARDO PC 33600 INT OEM DIGICOM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6"/>
        <v>158333.33333333334</v>
      </c>
      <c r="E135" s="15">
        <f t="shared" si="7"/>
        <v>31666.666666666657</v>
      </c>
      <c r="F135" s="4" t="str">
        <f t="shared" si="8"/>
        <v>M/F LEONARDO PC 33600 EXT DIGICOM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6"/>
        <v>159166.66666666666</v>
      </c>
      <c r="E136" s="15">
        <f t="shared" si="7"/>
        <v>31833.333333333343</v>
      </c>
      <c r="F136" s="4" t="str">
        <f t="shared" si="8"/>
        <v>M/F MOTOROLA 56K  EXT BULK MOTOROLA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6"/>
        <v>164166.66666666666</v>
      </c>
      <c r="E137" s="15">
        <f t="shared" si="7"/>
        <v>32833.333333333343</v>
      </c>
      <c r="F137" s="4" t="str">
        <f t="shared" si="8"/>
        <v>M/F LEONARDO PC 33600 INT DIGICOM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6"/>
        <v>167500</v>
      </c>
      <c r="E138" s="15">
        <f t="shared" si="7"/>
        <v>33500</v>
      </c>
      <c r="F138" s="4" t="str">
        <f t="shared" si="8"/>
        <v>M/F TIZIANO 33600 EXT DIGICOM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6"/>
        <v>183333.33333333334</v>
      </c>
      <c r="E139" s="15">
        <f t="shared" si="7"/>
        <v>36666.666666666657</v>
      </c>
      <c r="F139" s="4" t="str">
        <f t="shared" si="8"/>
        <v>M/F SPORTSTER FLASH 33600 EXT ITA  US ROBOTICS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6"/>
        <v>208333.33333333334</v>
      </c>
      <c r="E140" s="15">
        <f t="shared" si="7"/>
        <v>41666.666666666657</v>
      </c>
      <c r="F140" s="4" t="str">
        <f t="shared" si="8"/>
        <v>M/F MOTOROLA 56K  EXT MOTOROLA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6"/>
        <v>214166.66666666666</v>
      </c>
      <c r="E141" s="15">
        <f t="shared" si="7"/>
        <v>42833.333333333343</v>
      </c>
      <c r="F141" s="4" t="str">
        <f t="shared" si="8"/>
        <v>M/F LEONARDO  56K  EXT DIGICOM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6"/>
        <v>231666.66666666666</v>
      </c>
      <c r="E142" s="15">
        <f t="shared" si="7"/>
        <v>46333.333333333343</v>
      </c>
      <c r="F142" s="4" t="str">
        <f t="shared" si="8"/>
        <v>M/F TIZIANO 56K EXT DIGICOM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6"/>
        <v>233333.33333333334</v>
      </c>
      <c r="E143" s="15">
        <f t="shared" si="7"/>
        <v>46666.666666666657</v>
      </c>
      <c r="F143" s="4" t="str">
        <f t="shared" si="8"/>
        <v>M/F SPORTSTER MESSAGE PLUS US ROBOTICS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6"/>
        <v>250000</v>
      </c>
      <c r="E144" s="15">
        <f t="shared" si="7"/>
        <v>50000</v>
      </c>
      <c r="F144" s="4" t="str">
        <f t="shared" si="8"/>
        <v>M/F LEONARDO PCMCIA 33600 DIGICOM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6"/>
        <v>254166.66666666666</v>
      </c>
      <c r="E145" s="15">
        <f t="shared" si="7"/>
        <v>50833.333333333343</v>
      </c>
      <c r="F145" s="4" t="str">
        <f t="shared" si="8"/>
        <v>KIT VIDEOCONFERENZA "GALILEO" DIGICOM / H.324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6"/>
        <v>279166.66666666669</v>
      </c>
      <c r="E146" s="15">
        <f t="shared" si="7"/>
        <v>55833.333333333314</v>
      </c>
      <c r="F146" s="4" t="str">
        <f t="shared" si="8"/>
        <v>MODEM ISDN TINTORETTO EXT. DIGICOM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6"/>
        <v>300000</v>
      </c>
      <c r="E147" s="15">
        <f t="shared" si="7"/>
        <v>60000</v>
      </c>
      <c r="F147" s="4" t="str">
        <f t="shared" si="8"/>
        <v>M/F LEONARDO PCMCIA 56K DIGICOM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6"/>
        <v>357500</v>
      </c>
      <c r="E148" s="15">
        <f t="shared" si="7"/>
        <v>71500</v>
      </c>
      <c r="F148" s="4" t="str">
        <f t="shared" si="8"/>
        <v>MODEM MOTOROLA ISDN  EXT.64/128K MOTOROLA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6"/>
        <v>584166.66666666663</v>
      </c>
      <c r="E149" s="15">
        <f t="shared" si="7"/>
        <v>116833.33333333337</v>
      </c>
      <c r="F149" s="4" t="str">
        <f t="shared" si="8"/>
        <v>M/F ISDN DONATELLO EXT. DIGICOM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6"/>
        <v>0</v>
      </c>
      <c r="E150" s="15">
        <f t="shared" si="7"/>
        <v>0</v>
      </c>
      <c r="F150" s="4" t="str">
        <f t="shared" si="8"/>
        <v xml:space="preserve">MULTIMEDIA 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6"/>
        <v>75000</v>
      </c>
      <c r="E151" s="15">
        <f t="shared" si="7"/>
        <v>15000</v>
      </c>
      <c r="F151" s="4" t="str">
        <f t="shared" si="8"/>
        <v>SOUND AXP201/U PCI 64 Asus - ESS Maestro-1 Audio accellerator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6"/>
        <v>57500</v>
      </c>
      <c r="E152" s="15">
        <f t="shared" si="7"/>
        <v>11500</v>
      </c>
      <c r="F152" s="4" t="str">
        <f t="shared" si="8"/>
        <v>SOUND BLASTER 16 PnP  O.E.M. Creative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6"/>
        <v>74166.666666666672</v>
      </c>
      <c r="E153" s="15">
        <f t="shared" si="7"/>
        <v>14833.333333333328</v>
      </c>
      <c r="F153" s="4" t="str">
        <f t="shared" si="8"/>
        <v>SOUND BLASTER 16 PnP NO IDE Creative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6"/>
        <v>115000</v>
      </c>
      <c r="E154" s="15">
        <f t="shared" si="7"/>
        <v>23000</v>
      </c>
      <c r="F154" s="4" t="str">
        <f t="shared" si="8"/>
        <v>SOUND BLASTER AWE64 STD OEM Creative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6"/>
        <v>163333.33333333334</v>
      </c>
      <c r="E155" s="15">
        <f t="shared" si="7"/>
        <v>32666.666666666657</v>
      </c>
      <c r="F155" s="4" t="str">
        <f t="shared" si="8"/>
        <v>SOUND BLASTER AWE64 STANDARD Creative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6"/>
        <v>274166.66666666669</v>
      </c>
      <c r="E156" s="15">
        <f t="shared" si="7"/>
        <v>54833.333333333314</v>
      </c>
      <c r="F156" s="4" t="str">
        <f t="shared" si="8"/>
        <v>SOUND BLASTER AWE64 GOLD PNP  Creative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6"/>
        <v>245833.33333333334</v>
      </c>
      <c r="E157" s="15">
        <f t="shared" si="7"/>
        <v>49166.666666666657</v>
      </c>
      <c r="F157" s="4" t="str">
        <f t="shared" si="8"/>
        <v>KIT "DISCOVERY AWE64" 24X PNP Creative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6"/>
        <v>15833.333333333334</v>
      </c>
      <c r="E158" s="15">
        <f t="shared" si="7"/>
        <v>3166.6666666666661</v>
      </c>
      <c r="F158" s="4" t="str">
        <f t="shared" si="8"/>
        <v>SPEAKERS MLI-699 MLI-60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6"/>
        <v>21666.666666666668</v>
      </c>
      <c r="E159" s="15">
        <f t="shared" si="7"/>
        <v>4333.3333333333321</v>
      </c>
      <c r="F159" s="4" t="str">
        <f t="shared" si="8"/>
        <v>SPEAKER 25 W FS-60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6"/>
        <v>23333.333333333332</v>
      </c>
      <c r="E160" s="15">
        <f t="shared" si="7"/>
        <v>4666.6666666666679</v>
      </c>
      <c r="F160" s="4" t="str">
        <f t="shared" si="8"/>
        <v>SPEAKER PROFESSIONAL 70 W FS-70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6"/>
        <v>46666.666666666664</v>
      </c>
      <c r="E161" s="15">
        <f t="shared" si="7"/>
        <v>9333.3333333333358</v>
      </c>
      <c r="F161" s="4" t="str">
        <f t="shared" si="8"/>
        <v>ULTRA SPEAKER 130W FS-100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6"/>
        <v>0</v>
      </c>
      <c r="E162" s="15">
        <f t="shared" si="7"/>
        <v>0</v>
      </c>
      <c r="F162" s="4" t="str">
        <f t="shared" si="8"/>
        <v xml:space="preserve">MICROPROCESSORI 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6"/>
        <v>180000</v>
      </c>
      <c r="E163" s="15">
        <f t="shared" si="7"/>
        <v>36000</v>
      </c>
      <c r="F163" s="4" t="str">
        <f t="shared" si="8"/>
        <v xml:space="preserve">PENTIUM 166 INTEL MMX 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6"/>
        <v>208333.33333333334</v>
      </c>
      <c r="E164" s="15">
        <f t="shared" si="7"/>
        <v>41666.666666666657</v>
      </c>
      <c r="F164" s="4" t="str">
        <f t="shared" si="8"/>
        <v xml:space="preserve">PENTIUM 200 INTEL MMX 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6"/>
        <v>318333.33333333331</v>
      </c>
      <c r="E165" s="15">
        <f t="shared" si="7"/>
        <v>63666.666666666686</v>
      </c>
      <c r="F165" s="4" t="str">
        <f t="shared" si="8"/>
        <v xml:space="preserve">PENTIUM 233 INTEL MMX 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6"/>
        <v>436666.66666666669</v>
      </c>
      <c r="E166" s="15">
        <f t="shared" si="7"/>
        <v>87333.333333333314</v>
      </c>
      <c r="F166" s="4" t="str">
        <f t="shared" si="8"/>
        <v xml:space="preserve">PENTIUM II 233 INTEL 512k 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6"/>
        <v>630833.33333333337</v>
      </c>
      <c r="E167" s="15">
        <f t="shared" si="7"/>
        <v>126166.66666666663</v>
      </c>
      <c r="F167" s="4" t="str">
        <f t="shared" si="8"/>
        <v xml:space="preserve">PENTIUM II 266 INTEL 512k 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6"/>
        <v>870833.33333333337</v>
      </c>
      <c r="E168" s="15">
        <f t="shared" si="7"/>
        <v>174166.66666666663</v>
      </c>
      <c r="F168" s="4" t="str">
        <f t="shared" si="8"/>
        <v xml:space="preserve">PENTIUM II 300 INTEL 512K 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6"/>
        <v>1306666.6666666667</v>
      </c>
      <c r="E169" s="15">
        <f t="shared" si="7"/>
        <v>261333.33333333326</v>
      </c>
      <c r="F169" s="4" t="str">
        <f t="shared" si="8"/>
        <v xml:space="preserve">PENTIUM II 333 INTEL 512K 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6"/>
        <v>97500</v>
      </c>
      <c r="E170" s="15">
        <f t="shared" si="7"/>
        <v>19500</v>
      </c>
      <c r="F170" s="4" t="str">
        <f t="shared" si="8"/>
        <v xml:space="preserve">SGS P 166+ 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6"/>
        <v>131666.66666666666</v>
      </c>
      <c r="E171" s="15">
        <f t="shared" si="7"/>
        <v>26333.333333333343</v>
      </c>
      <c r="F171" s="4" t="str">
        <f t="shared" si="8"/>
        <v xml:space="preserve">IBM 200 MX 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6"/>
        <v>216666.66666666666</v>
      </c>
      <c r="E172" s="15">
        <f t="shared" si="7"/>
        <v>43333.333333333343</v>
      </c>
      <c r="F172" s="4" t="str">
        <f t="shared" si="8"/>
        <v xml:space="preserve">IBM 233 MX 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6"/>
        <v>160833.33333333334</v>
      </c>
      <c r="E173" s="15">
        <f t="shared" si="7"/>
        <v>32166.666666666657</v>
      </c>
      <c r="F173" s="4" t="str">
        <f t="shared" si="8"/>
        <v xml:space="preserve">AMD K6-166 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6"/>
        <v>225000</v>
      </c>
      <c r="E174" s="15">
        <f t="shared" si="7"/>
        <v>45000</v>
      </c>
      <c r="F174" s="4" t="str">
        <f t="shared" si="8"/>
        <v xml:space="preserve">AMD K6-200 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6"/>
        <v>261666.66666666666</v>
      </c>
      <c r="E175" s="15">
        <f t="shared" si="7"/>
        <v>52333.333333333343</v>
      </c>
      <c r="F175" s="4" t="str">
        <f t="shared" si="8"/>
        <v xml:space="preserve">AMD K6-233 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6"/>
        <v>745000</v>
      </c>
      <c r="E176" s="15">
        <f t="shared" si="7"/>
        <v>149000</v>
      </c>
      <c r="F176" s="4" t="str">
        <f t="shared" si="8"/>
        <v xml:space="preserve">PENTIUM PRO 180 MZH 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6"/>
        <v>866666.66666666663</v>
      </c>
      <c r="E177" s="15">
        <f t="shared" si="7"/>
        <v>173333.33333333337</v>
      </c>
      <c r="F177" s="4" t="str">
        <f t="shared" si="8"/>
        <v xml:space="preserve">PENTIUM PRO 200 MZH 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6"/>
        <v>6666.666666666667</v>
      </c>
      <c r="E178" s="15">
        <f t="shared" si="7"/>
        <v>1333.333333333333</v>
      </c>
      <c r="F178" s="4" t="str">
        <f t="shared" si="8"/>
        <v xml:space="preserve">VENTOLINA PENTIUM 75-166 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6"/>
        <v>8333.3333333333339</v>
      </c>
      <c r="E179" s="15">
        <f t="shared" si="7"/>
        <v>1666.6666666666661</v>
      </c>
      <c r="F179" s="4" t="str">
        <f t="shared" si="8"/>
        <v xml:space="preserve">VENTOLINA PENTIUM 200 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6"/>
        <v>20000</v>
      </c>
      <c r="E180" s="15">
        <f t="shared" si="7"/>
        <v>4000</v>
      </c>
      <c r="F180" s="4" t="str">
        <f t="shared" si="8"/>
        <v xml:space="preserve">VENTOLA PER PENTIUM PRO 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6"/>
        <v>9166.6666666666661</v>
      </c>
      <c r="E181" s="15">
        <f t="shared" si="7"/>
        <v>1833.3333333333339</v>
      </c>
      <c r="F181" s="4" t="str">
        <f t="shared" si="8"/>
        <v xml:space="preserve">VENTOLINA PER IBM/CYRIX 686  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6"/>
        <v>8333.3333333333339</v>
      </c>
      <c r="E182" s="15">
        <f t="shared" si="7"/>
        <v>1666.6666666666661</v>
      </c>
      <c r="F182" s="4" t="str">
        <f t="shared" si="8"/>
        <v xml:space="preserve">VENTOLA 3 PIN per TX97  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6"/>
        <v>21666.666666666668</v>
      </c>
      <c r="E183" s="15">
        <f t="shared" si="7"/>
        <v>4333.3333333333321</v>
      </c>
      <c r="F183" s="4" t="str">
        <f t="shared" si="8"/>
        <v xml:space="preserve">VENTOLA PENTIUM II  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6"/>
        <v>0</v>
      </c>
      <c r="E184" s="15">
        <f t="shared" si="7"/>
        <v>0</v>
      </c>
      <c r="F184" s="4" t="str">
        <f t="shared" si="8"/>
        <v xml:space="preserve">TASTIERE 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6"/>
        <v>18333.333333333332</v>
      </c>
      <c r="E185" s="15">
        <f t="shared" si="7"/>
        <v>3666.6666666666679</v>
      </c>
      <c r="F185" s="4" t="str">
        <f t="shared" si="8"/>
        <v>TAST. ITA 105 TASTI WIN 95 UNIKEY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6"/>
        <v>52500</v>
      </c>
      <c r="E186" s="15">
        <f t="shared" si="7"/>
        <v>10500</v>
      </c>
      <c r="F186" s="4" t="str">
        <f t="shared" si="8"/>
        <v>TAST. ITA   79t BTC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6"/>
        <v>52500</v>
      </c>
      <c r="E187" s="15">
        <f t="shared" si="7"/>
        <v>10500</v>
      </c>
      <c r="F187" s="4" t="str">
        <f t="shared" si="8"/>
        <v>TAST. USA 79t BTC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6"/>
        <v>21666.666666666668</v>
      </c>
      <c r="E188" s="15">
        <f t="shared" si="7"/>
        <v>4333.3333333333321</v>
      </c>
      <c r="F188" s="4" t="str">
        <f t="shared" si="8"/>
        <v>TAST. USA 105 TASTI WIN95 BTC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6"/>
        <v>20833.333333333332</v>
      </c>
      <c r="E189" s="15">
        <f t="shared" si="7"/>
        <v>4166.6666666666679</v>
      </c>
      <c r="F189" s="4" t="str">
        <f t="shared" si="8"/>
        <v>TAST. ITA  105 TASTI NMB, WIN95 NMB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6"/>
        <v>20833.333333333332</v>
      </c>
      <c r="E190" s="15">
        <f t="shared" si="7"/>
        <v>4166.6666666666679</v>
      </c>
      <c r="F190" s="4" t="str">
        <f t="shared" si="8"/>
        <v>TAST. ITA  105 TASTI NMB, PS/2 WIN95 NMB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6"/>
        <v>38333.333333333336</v>
      </c>
      <c r="E191" s="15">
        <f t="shared" si="7"/>
        <v>7666.6666666666642</v>
      </c>
      <c r="F191" s="4" t="str">
        <f t="shared" si="8"/>
        <v>TAST. ITA 105 TASTI "CYPRESS"  WIN95 NMB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6"/>
        <v>0</v>
      </c>
      <c r="E192" s="15">
        <f t="shared" si="7"/>
        <v>0</v>
      </c>
      <c r="F192" s="4" t="str">
        <f t="shared" si="8"/>
        <v xml:space="preserve">SCANNER E ACCESSORI 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6"/>
        <v>30833.333333333332</v>
      </c>
      <c r="E193" s="15">
        <f t="shared" si="7"/>
        <v>6166.6666666666679</v>
      </c>
      <c r="F193" s="4" t="str">
        <f t="shared" si="8"/>
        <v>MOUSE  PILOT SERIALE LOGITECH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6"/>
        <v>30833.333333333332</v>
      </c>
      <c r="E194" s="15">
        <f t="shared" si="7"/>
        <v>6166.6666666666679</v>
      </c>
      <c r="F194" s="4" t="str">
        <f t="shared" si="8"/>
        <v>MOUSE  PILOT P/S2 LOGITECH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9">(C195*100)/120</f>
        <v>9166.6666666666661</v>
      </c>
      <c r="E195" s="15">
        <f t="shared" ref="E195:E258" si="10">C195-D195</f>
        <v>1833.3333333333339</v>
      </c>
      <c r="F195" s="4" t="str">
        <f t="shared" ref="F195:F258" si="11">CONCATENATE(A195," ",B195)</f>
        <v>MOUSE SERIALE 3 TASTI PRIMAX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9"/>
        <v>38333.333333333336</v>
      </c>
      <c r="E196" s="15">
        <f t="shared" si="10"/>
        <v>7666.6666666666642</v>
      </c>
      <c r="F196" s="4" t="str">
        <f t="shared" si="11"/>
        <v>MOUSE TRACKBALL  PRIMAX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9"/>
        <v>15833.333333333334</v>
      </c>
      <c r="E197" s="15">
        <f t="shared" si="10"/>
        <v>3166.6666666666661</v>
      </c>
      <c r="F197" s="4" t="str">
        <f t="shared" si="11"/>
        <v>MOUSE "RAINBOW" SERIALE PRIMAX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9"/>
        <v>10833.333333333334</v>
      </c>
      <c r="E198" s="15">
        <f t="shared" si="10"/>
        <v>2166.6666666666661</v>
      </c>
      <c r="F198" s="4" t="str">
        <f t="shared" si="11"/>
        <v>MOUSE  ECHO PS/2 PRIMAX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9"/>
        <v>21666.666666666668</v>
      </c>
      <c r="E199" s="15">
        <f t="shared" si="10"/>
        <v>4333.3333333333321</v>
      </c>
      <c r="F199" s="4" t="str">
        <f t="shared" si="11"/>
        <v>VENUS MOUSE SERIALE PRIMAX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9"/>
        <v>21666.666666666668</v>
      </c>
      <c r="E200" s="15">
        <f t="shared" si="10"/>
        <v>4333.3333333333321</v>
      </c>
      <c r="F200" s="4" t="str">
        <f t="shared" si="11"/>
        <v>VENUS MOUSE PS/2 PRIMAX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9"/>
        <v>16666.666666666668</v>
      </c>
      <c r="E201" s="15">
        <f t="shared" si="10"/>
        <v>3333.3333333333321</v>
      </c>
      <c r="F201" s="4" t="str">
        <f t="shared" si="11"/>
        <v>JOYSTICK DIGITALE PRIMAX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9"/>
        <v>40833.333333333336</v>
      </c>
      <c r="E202" s="15">
        <f t="shared" si="10"/>
        <v>8166.6666666666642</v>
      </c>
      <c r="F202" s="4" t="str">
        <f t="shared" si="11"/>
        <v>JOYSTICK ULTRASTRIKER PRIMAX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9"/>
        <v>27500</v>
      </c>
      <c r="E203" s="15">
        <f t="shared" si="10"/>
        <v>5500</v>
      </c>
      <c r="F203" s="4" t="str">
        <f t="shared" si="11"/>
        <v>NAVIGATOR MOUSE PRIMAX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9"/>
        <v>56666.666666666664</v>
      </c>
      <c r="E204" s="15">
        <f t="shared" si="10"/>
        <v>11333.333333333336</v>
      </c>
      <c r="F204" s="4" t="str">
        <f t="shared" si="11"/>
        <v>JOYSTICK EXCALIBUR PRIMAX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9"/>
        <v>27500</v>
      </c>
      <c r="E205" s="15">
        <f t="shared" si="10"/>
        <v>5500</v>
      </c>
      <c r="F205" s="4" t="str">
        <f t="shared" si="11"/>
        <v>GAMEPAD CONQUEROR PRIMAX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9"/>
        <v>122500</v>
      </c>
      <c r="E206" s="15">
        <f t="shared" si="10"/>
        <v>24500</v>
      </c>
      <c r="F206" s="4" t="str">
        <f t="shared" si="11"/>
        <v>COLOR HAND SCANNER PRIMAX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9"/>
        <v>125833.33333333333</v>
      </c>
      <c r="E207" s="15">
        <f t="shared" si="10"/>
        <v>25166.666666666672</v>
      </c>
      <c r="F207" s="4" t="str">
        <f t="shared" si="11"/>
        <v>SCANNER COLORADO 4800 SW + OCR  PRIMAX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9"/>
        <v>164166.66666666666</v>
      </c>
      <c r="E208" s="15">
        <f t="shared" si="10"/>
        <v>32833.333333333343</v>
      </c>
      <c r="F208" s="4" t="str">
        <f t="shared" si="11"/>
        <v>SCANNER COLORADO D600 SW + OCR  PRIMAX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9"/>
        <v>258333.33333333334</v>
      </c>
      <c r="E209" s="15">
        <f t="shared" si="10"/>
        <v>51666.666666666657</v>
      </c>
      <c r="F209" s="4" t="str">
        <f t="shared" si="11"/>
        <v>SCANNER  DIRECT 9600 SW + OCR PRIMAX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9"/>
        <v>225833.33333333334</v>
      </c>
      <c r="E210" s="15">
        <f t="shared" si="10"/>
        <v>45166.666666666657</v>
      </c>
      <c r="F210" s="4" t="str">
        <f t="shared" si="11"/>
        <v>SCANNER  JEWEL 4800 SCSI PRIMAX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9"/>
        <v>381666.66666666669</v>
      </c>
      <c r="E211" s="15">
        <f t="shared" si="10"/>
        <v>76333.333333333314</v>
      </c>
      <c r="F211" s="4" t="str">
        <f t="shared" si="11"/>
        <v>SCANNER PROFI  9600 SCSI PRIMAX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9"/>
        <v>343333.33333333331</v>
      </c>
      <c r="E212" s="15">
        <f t="shared" si="10"/>
        <v>68666.666666666686</v>
      </c>
      <c r="F212" s="4" t="str">
        <f t="shared" si="11"/>
        <v>SCANNER PHODOX U. S. 300 PRIMAX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9"/>
        <v>672500</v>
      </c>
      <c r="E213" s="15">
        <f t="shared" si="10"/>
        <v>134500</v>
      </c>
      <c r="F213" s="4" t="str">
        <f t="shared" si="11"/>
        <v>FILMSCAN-200PC EPSON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9"/>
        <v>3333.3333333333335</v>
      </c>
      <c r="E214" s="15">
        <f t="shared" si="10"/>
        <v>666.66666666666652</v>
      </c>
      <c r="F214" s="4" t="str">
        <f t="shared" si="11"/>
        <v xml:space="preserve">TAPPETINO PER MOUSE 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9"/>
        <v>67500</v>
      </c>
      <c r="E215" s="15">
        <f t="shared" si="10"/>
        <v>13500</v>
      </c>
      <c r="F215" s="4" t="str">
        <f t="shared" si="11"/>
        <v xml:space="preserve">ALIMENTATORE 200 W CE 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9"/>
        <v>104166.66666666667</v>
      </c>
      <c r="E216" s="15">
        <f t="shared" si="10"/>
        <v>20833.333333333328</v>
      </c>
      <c r="F216" s="4" t="str">
        <f t="shared" si="11"/>
        <v xml:space="preserve">ALIMENTATORE 250 W CE ATX 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9"/>
        <v>81666.666666666672</v>
      </c>
      <c r="E217" s="15">
        <f t="shared" si="10"/>
        <v>16333.333333333328</v>
      </c>
      <c r="F217" s="4" t="str">
        <f t="shared" si="11"/>
        <v xml:space="preserve">ALIMENTATORE 230 W CE ATX 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9"/>
        <v>116666.66666666667</v>
      </c>
      <c r="E218" s="15">
        <f t="shared" si="10"/>
        <v>23333.333333333328</v>
      </c>
      <c r="F218" s="4" t="str">
        <f t="shared" si="11"/>
        <v xml:space="preserve">ALIMENTATORE 300 W CE ATX 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9"/>
        <v>4166.666666666667</v>
      </c>
      <c r="E219" s="15">
        <f t="shared" si="10"/>
        <v>833.33333333333303</v>
      </c>
      <c r="F219" s="4" t="str">
        <f t="shared" si="11"/>
        <v>CAVO PARALLELO STAMP. MT 1,8 Unidirez.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9"/>
        <v>5000</v>
      </c>
      <c r="E220" s="15">
        <f t="shared" si="10"/>
        <v>1000</v>
      </c>
      <c r="F220" s="4" t="str">
        <f t="shared" si="11"/>
        <v>CAVO PARALLELO STAMP. MT 1,8 Bidirez.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9"/>
        <v>7500</v>
      </c>
      <c r="E221" s="15">
        <f t="shared" si="10"/>
        <v>1500</v>
      </c>
      <c r="F221" s="4" t="str">
        <f t="shared" si="11"/>
        <v xml:space="preserve">CAVO PARALLELO STAMP. MT 3 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9"/>
        <v>6666.666666666667</v>
      </c>
      <c r="E222" s="15">
        <f t="shared" si="10"/>
        <v>1333.333333333333</v>
      </c>
      <c r="F222" s="4" t="str">
        <f t="shared" si="11"/>
        <v>CONNETTORE MOUSE PS/2 per M/B ASUS P55T2P4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9"/>
        <v>9166.6666666666661</v>
      </c>
      <c r="E223" s="15">
        <f t="shared" si="10"/>
        <v>1833.3333333333339</v>
      </c>
      <c r="F223" s="4" t="str">
        <f t="shared" si="11"/>
        <v xml:space="preserve">CONNETTORE TASTIERA PS/2 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9"/>
        <v>17500</v>
      </c>
      <c r="E224" s="15">
        <f t="shared" si="10"/>
        <v>3500</v>
      </c>
      <c r="F224" s="4" t="str">
        <f t="shared" si="11"/>
        <v>CONNETTORE USB/MIR per M/B ASUS TX97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9"/>
        <v>11666.666666666666</v>
      </c>
      <c r="E225" s="15">
        <f t="shared" si="10"/>
        <v>2333.3333333333339</v>
      </c>
      <c r="F225" s="4" t="str">
        <f t="shared" si="11"/>
        <v>DATA-SWITCH 2/1 MANUALE PRIMAX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9"/>
        <v>19166.666666666668</v>
      </c>
      <c r="E226" s="15">
        <f t="shared" si="10"/>
        <v>3833.3333333333321</v>
      </c>
      <c r="F226" s="4" t="str">
        <f t="shared" si="11"/>
        <v>DATA-SWITCH 2/2 MANUALE PRIMAX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9"/>
        <v>42500</v>
      </c>
      <c r="E227" s="15">
        <f t="shared" si="10"/>
        <v>8500</v>
      </c>
      <c r="F227" s="4" t="str">
        <f t="shared" si="11"/>
        <v>DATA-SWITCH 2/1 BIDIREZ. PRIMAX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9"/>
        <v>0</v>
      </c>
      <c r="E228" s="15">
        <f t="shared" si="10"/>
        <v>0</v>
      </c>
      <c r="F228" s="4" t="str">
        <f t="shared" si="11"/>
        <v xml:space="preserve">SOFTWARE 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9"/>
        <v>165000</v>
      </c>
      <c r="E229" s="15">
        <f t="shared" si="10"/>
        <v>33000</v>
      </c>
      <c r="F229" s="4" t="str">
        <f t="shared" si="11"/>
        <v>COMBO DOS6.22+WIN3.11+DSK.MAN. MICROSOFT  OEM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9"/>
        <v>139166.66666666666</v>
      </c>
      <c r="E230" s="15">
        <f t="shared" si="10"/>
        <v>27833.333333333343</v>
      </c>
      <c r="F230" s="4" t="str">
        <f t="shared" si="11"/>
        <v>WINDOWS 95, MANUALI + CD MICROSOFT  OEM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9"/>
        <v>79166.666666666672</v>
      </c>
      <c r="E231" s="15">
        <f t="shared" si="10"/>
        <v>15833.333333333328</v>
      </c>
      <c r="F231" s="4" t="str">
        <f t="shared" si="11"/>
        <v>LICENZA STUDENTE SISTEMI  MICROSOFT  STUDENTE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9"/>
        <v>117500</v>
      </c>
      <c r="E232" s="15">
        <f t="shared" si="10"/>
        <v>23500</v>
      </c>
      <c r="F232" s="4" t="str">
        <f t="shared" si="11"/>
        <v>LICENZA STUDENTE APPLICAZIONI MICROSOFT  STUDENTE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9"/>
        <v>292500</v>
      </c>
      <c r="E233" s="15">
        <f t="shared" si="10"/>
        <v>58500</v>
      </c>
      <c r="F233" s="4" t="str">
        <f t="shared" si="11"/>
        <v>WIN NT WORKSTATION 4.0 MICROSOFT  OEM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9"/>
        <v>345000</v>
      </c>
      <c r="E234" s="15">
        <f t="shared" si="10"/>
        <v>69000</v>
      </c>
      <c r="F234" s="4" t="str">
        <f t="shared" si="11"/>
        <v>OFFICE SMALL BUSINESS WORD97,EXCEL97,OUTLOOK97,PUBLISHER97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9"/>
        <v>50833.333333333336</v>
      </c>
      <c r="E235" s="15">
        <f t="shared" si="10"/>
        <v>10166.666666666664</v>
      </c>
      <c r="F235" s="4" t="str">
        <f t="shared" si="11"/>
        <v>WORKS 4.5 ITA, MANUALI + CD MICROSOFT  OEM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9"/>
        <v>744166.66666666663</v>
      </c>
      <c r="E236" s="15">
        <f t="shared" si="10"/>
        <v>148833.33333333337</v>
      </c>
      <c r="F236" s="4" t="str">
        <f t="shared" si="11"/>
        <v>FIVE PACK WIN 95 MICROSOFT  OEM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9"/>
        <v>820833.33333333337</v>
      </c>
      <c r="E237" s="15">
        <f t="shared" si="10"/>
        <v>164166.66666666663</v>
      </c>
      <c r="F237" s="4" t="str">
        <f t="shared" si="11"/>
        <v>FIVE PACK COMBO WIN3.11-DOS MICROSOFT  OEM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9"/>
        <v>246666.66666666666</v>
      </c>
      <c r="E238" s="15">
        <f t="shared" si="10"/>
        <v>49333.333333333343</v>
      </c>
      <c r="F238" s="4" t="str">
        <f t="shared" si="11"/>
        <v>FIVE PACK WORKS 4.5 MICROSOFT  OEM</v>
      </c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9"/>
        <v>570833.33333333337</v>
      </c>
      <c r="E239" s="15">
        <f t="shared" si="10"/>
        <v>114166.66666666663</v>
      </c>
      <c r="F239" s="4" t="str">
        <f t="shared" si="11"/>
        <v>3-PACK  HOME ESSENTIALS 98 MICROSOFT  OEM</v>
      </c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9"/>
        <v>948333.33333333337</v>
      </c>
      <c r="E240" s="15">
        <f t="shared" si="10"/>
        <v>189666.66666666663</v>
      </c>
      <c r="F240" s="4" t="str">
        <f t="shared" si="11"/>
        <v>3-PACK WIN NT WORKSTATION 4.0 MICROSOFT  OEM</v>
      </c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9"/>
        <v>1111666.6666666667</v>
      </c>
      <c r="E241" s="15">
        <f t="shared" si="10"/>
        <v>222333.33333333326</v>
      </c>
      <c r="F241" s="4" t="str">
        <f t="shared" si="11"/>
        <v>3-PACK OFFICE SMALL BUSINESS MICROSOFT  OEM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9"/>
        <v>25000</v>
      </c>
      <c r="E242" s="15">
        <f t="shared" si="10"/>
        <v>5000</v>
      </c>
      <c r="F242" s="4" t="str">
        <f t="shared" si="11"/>
        <v xml:space="preserve">CD VIDEOGUIDA  WIN'95  </v>
      </c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9"/>
        <v>25000</v>
      </c>
      <c r="E243" s="15">
        <f t="shared" si="10"/>
        <v>5000</v>
      </c>
      <c r="F243" s="4" t="str">
        <f t="shared" si="11"/>
        <v xml:space="preserve">CD VIDEGUIDA INTERNET  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9"/>
        <v>338333.33333333331</v>
      </c>
      <c r="E244" s="15">
        <f t="shared" si="10"/>
        <v>67666.666666666686</v>
      </c>
      <c r="F244" s="4" t="str">
        <f t="shared" si="11"/>
        <v>WINDOWS 95  MICROSOFT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9"/>
        <v>164166.66666666666</v>
      </c>
      <c r="E245" s="15">
        <f t="shared" si="10"/>
        <v>32833.333333333343</v>
      </c>
      <c r="F245" s="4" t="str">
        <f t="shared" si="11"/>
        <v>WINDOWS 95 Lic. Agg. MICROSOFT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9"/>
        <v>537500</v>
      </c>
      <c r="E246" s="15">
        <f t="shared" si="10"/>
        <v>107500</v>
      </c>
      <c r="F246" s="4" t="str">
        <f t="shared" si="11"/>
        <v>EXCEL 7.0 MICROSOFT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9"/>
        <v>537500</v>
      </c>
      <c r="E247" s="15">
        <f t="shared" si="10"/>
        <v>107500</v>
      </c>
      <c r="F247" s="4" t="str">
        <f t="shared" si="11"/>
        <v>EXCEL 97 MICROSOFT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9"/>
        <v>215833.33333333334</v>
      </c>
      <c r="E248" s="15">
        <f t="shared" si="10"/>
        <v>43166.666666666657</v>
      </c>
      <c r="F248" s="4" t="str">
        <f t="shared" si="11"/>
        <v>EXCEL 97 Agg. MICROSOFT</v>
      </c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9"/>
        <v>538333.33333333337</v>
      </c>
      <c r="E249" s="15">
        <f t="shared" si="10"/>
        <v>107666.66666666663</v>
      </c>
      <c r="F249" s="4" t="str">
        <f t="shared" si="11"/>
        <v>WORD 97 MICROSOFT</v>
      </c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9"/>
        <v>215833.33333333334</v>
      </c>
      <c r="E250" s="15">
        <f t="shared" si="10"/>
        <v>43166.666666666657</v>
      </c>
      <c r="F250" s="4" t="str">
        <f t="shared" si="11"/>
        <v>WORD 97 Agg. MICROSOFT</v>
      </c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9"/>
        <v>537500</v>
      </c>
      <c r="E251" s="15">
        <f t="shared" si="10"/>
        <v>107500</v>
      </c>
      <c r="F251" s="4" t="str">
        <f t="shared" si="11"/>
        <v>ACCESS 97 MICROSOFT</v>
      </c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9"/>
        <v>732500</v>
      </c>
      <c r="E252" s="15">
        <f t="shared" si="10"/>
        <v>146500</v>
      </c>
      <c r="F252" s="4" t="str">
        <f t="shared" si="11"/>
        <v>OFFICE 97 SMALL BUSINESS MICROSOFT</v>
      </c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9"/>
        <v>215833.33333333334</v>
      </c>
      <c r="E253" s="15">
        <f t="shared" si="10"/>
        <v>43166.666666666657</v>
      </c>
      <c r="F253" s="4" t="str">
        <f t="shared" si="11"/>
        <v>HOME ESSENTIALS 98 MICROSOFT</v>
      </c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9"/>
        <v>228333.33333333334</v>
      </c>
      <c r="E254" s="15">
        <f t="shared" si="10"/>
        <v>45666.666666666657</v>
      </c>
      <c r="F254" s="4" t="str">
        <f t="shared" si="11"/>
        <v>FRONTPAGE 98 MICROSOFT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9"/>
        <v>812500</v>
      </c>
      <c r="E255" s="15">
        <f t="shared" si="10"/>
        <v>162500</v>
      </c>
      <c r="F255" s="4" t="str">
        <f t="shared" si="11"/>
        <v>OFFICE '97 MICROSOFT</v>
      </c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9"/>
        <v>400000</v>
      </c>
      <c r="E256" s="15">
        <f t="shared" si="10"/>
        <v>80000</v>
      </c>
      <c r="F256" s="4" t="str">
        <f t="shared" si="11"/>
        <v>OFFICE '97 Agg. MICROSOFT</v>
      </c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9"/>
        <v>989166.66666666663</v>
      </c>
      <c r="E257" s="15">
        <f t="shared" si="10"/>
        <v>197833.33333333337</v>
      </c>
      <c r="F257" s="4" t="str">
        <f t="shared" si="11"/>
        <v>OFFICE '97 Professional MICROSOFT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9"/>
        <v>693333.33333333337</v>
      </c>
      <c r="E258" s="15">
        <f t="shared" si="10"/>
        <v>138666.66666666663</v>
      </c>
      <c r="F258" s="4" t="str">
        <f t="shared" si="11"/>
        <v>OFFICE '97 Professional Agg. MICROSOFT</v>
      </c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12">(C259*100)/120</f>
        <v>189166.66666666666</v>
      </c>
      <c r="E259" s="15">
        <f t="shared" ref="E259:E322" si="13">C259-D259</f>
        <v>37833.333333333343</v>
      </c>
      <c r="F259" s="4" t="str">
        <f t="shared" ref="F259:F322" si="14">CONCATENATE(A259," ",B259)</f>
        <v>VISUAL BASIC 4.0 STD MICROSOFT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12"/>
        <v>81666.666666666672</v>
      </c>
      <c r="E260" s="15">
        <f t="shared" si="13"/>
        <v>16333.333333333328</v>
      </c>
      <c r="F260" s="4" t="str">
        <f t="shared" si="14"/>
        <v>VISUAL BASIC 4.0 Agg. MICROSOFT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12"/>
        <v>991666.66666666663</v>
      </c>
      <c r="E261" s="15">
        <f t="shared" si="13"/>
        <v>198333.33333333337</v>
      </c>
      <c r="F261" s="4" t="str">
        <f t="shared" si="14"/>
        <v>VISUAL BASIC 4.0 PROFESSIONAL MICROSOFT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12"/>
        <v>250000</v>
      </c>
      <c r="E262" s="15">
        <f t="shared" si="13"/>
        <v>50000</v>
      </c>
      <c r="F262" s="4" t="str">
        <f t="shared" si="14"/>
        <v>VISUAL BASIC 4.0 PROF. Agg. MICROSOFT</v>
      </c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12"/>
        <v>2005833.3333333333</v>
      </c>
      <c r="E263" s="15">
        <f t="shared" si="13"/>
        <v>401166.66666666674</v>
      </c>
      <c r="F263" s="4" t="str">
        <f t="shared" si="14"/>
        <v>VISUAL BASIC 4.0 ENTERPRICE MICROSOFT</v>
      </c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12"/>
        <v>850833.33333333337</v>
      </c>
      <c r="E264" s="15">
        <f t="shared" si="13"/>
        <v>170166.66666666663</v>
      </c>
      <c r="F264" s="4" t="str">
        <f t="shared" si="14"/>
        <v>VISUAL BASIC 4.0 ENTERPRICE Agg. MICROSOFT</v>
      </c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12"/>
        <v>538333.33333333337</v>
      </c>
      <c r="E265" s="15">
        <f t="shared" si="13"/>
        <v>107666.66666666663</v>
      </c>
      <c r="F265" s="4" t="str">
        <f t="shared" si="14"/>
        <v>POWERPOINT 97 MICROSOFT</v>
      </c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12"/>
        <v>215833.33333333334</v>
      </c>
      <c r="E266" s="15">
        <f t="shared" si="13"/>
        <v>43166.666666666657</v>
      </c>
      <c r="F266" s="4" t="str">
        <f t="shared" si="14"/>
        <v>POWERPOINT 97 Agg. MICROSOFT</v>
      </c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12"/>
        <v>160833.33333333334</v>
      </c>
      <c r="E267" s="15">
        <f t="shared" si="13"/>
        <v>32166.666666666657</v>
      </c>
      <c r="F267" s="4" t="str">
        <f t="shared" si="14"/>
        <v>PUBLISHER 3.0 MICROSOFT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12"/>
        <v>80000</v>
      </c>
      <c r="E268" s="15">
        <f t="shared" si="13"/>
        <v>16000</v>
      </c>
      <c r="F268" s="4" t="str">
        <f t="shared" si="14"/>
        <v>PUBLISHER 3.0 Agg. MICROSOFT</v>
      </c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12"/>
        <v>495000</v>
      </c>
      <c r="E269" s="15">
        <f t="shared" si="13"/>
        <v>99000</v>
      </c>
      <c r="F269" s="4" t="str">
        <f t="shared" si="14"/>
        <v>WINDOWS NT 4.0 WORKSTATION MICROSOFT</v>
      </c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12"/>
        <v>235000</v>
      </c>
      <c r="E270" s="15">
        <f t="shared" si="13"/>
        <v>47000</v>
      </c>
      <c r="F270" s="4" t="str">
        <f t="shared" si="14"/>
        <v>WINDOWS NT 4.0 Agg. WORKSTATION MICROSOFT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12"/>
        <v>1511666.6666666667</v>
      </c>
      <c r="E271" s="15">
        <f t="shared" si="13"/>
        <v>302333.33333333326</v>
      </c>
      <c r="F271" s="4" t="str">
        <f t="shared" si="14"/>
        <v>WINDOWS NT 4.0 SERVER 5 client MICROSOFT</v>
      </c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12"/>
        <v>160833.33333333334</v>
      </c>
      <c r="E272" s="15">
        <f t="shared" si="13"/>
        <v>32166.666666666657</v>
      </c>
      <c r="F272" s="4" t="str">
        <f t="shared" si="14"/>
        <v>WINDOWS 3.1 MICROSOFT</v>
      </c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12"/>
        <v>545000</v>
      </c>
      <c r="E273" s="15">
        <f t="shared" si="13"/>
        <v>109000</v>
      </c>
      <c r="F273" s="4" t="str">
        <f t="shared" si="14"/>
        <v>POWERPOINT 4.0 MICROSOFT</v>
      </c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12"/>
        <v>607500</v>
      </c>
      <c r="E274" s="15">
        <f t="shared" si="13"/>
        <v>121500</v>
      </c>
      <c r="F274" s="4" t="str">
        <f t="shared" si="14"/>
        <v>EXCEL 5.0 MICROSOFT</v>
      </c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12"/>
        <v>526666.66666666663</v>
      </c>
      <c r="E275" s="15">
        <f t="shared" si="13"/>
        <v>105333.33333333337</v>
      </c>
      <c r="F275" s="4" t="str">
        <f t="shared" si="14"/>
        <v>ACCESS 2.0 MICROSOFT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12"/>
        <v>200000</v>
      </c>
      <c r="E276" s="15">
        <f t="shared" si="13"/>
        <v>40000</v>
      </c>
      <c r="F276" s="4" t="str">
        <f t="shared" si="14"/>
        <v>ACCESS 2.0 Competitivo MICROSOFT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12"/>
        <v>795833.33333333337</v>
      </c>
      <c r="E277" s="15">
        <f t="shared" si="13"/>
        <v>159166.66666666663</v>
      </c>
      <c r="F277" s="4" t="str">
        <f t="shared" si="14"/>
        <v xml:space="preserve">OFFICE 4.2 MICROSOFT </v>
      </c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12"/>
        <v>938333.33333333337</v>
      </c>
      <c r="E278" s="15">
        <f t="shared" si="13"/>
        <v>187666.66666666663</v>
      </c>
      <c r="F278" s="4" t="str">
        <f t="shared" si="14"/>
        <v xml:space="preserve">OFFICE 4.3 PROFESSIONAL MICROSOFT </v>
      </c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12"/>
        <v>0</v>
      </c>
      <c r="E279" s="15">
        <f t="shared" si="13"/>
        <v>0</v>
      </c>
      <c r="F279" s="4" t="str">
        <f t="shared" si="14"/>
        <v xml:space="preserve">STAMPANTI </v>
      </c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12"/>
        <v>247500</v>
      </c>
      <c r="E280" s="15">
        <f t="shared" si="13"/>
        <v>49500</v>
      </c>
      <c r="F280" s="4" t="str">
        <f t="shared" si="14"/>
        <v>STAMP.EPSON LX300 9 aghi, 80 col. 220 cps. opz. colore</v>
      </c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12"/>
        <v>538333.33333333337</v>
      </c>
      <c r="E281" s="15">
        <f t="shared" si="13"/>
        <v>107666.66666666663</v>
      </c>
      <c r="F281" s="4" t="str">
        <f t="shared" si="14"/>
        <v>STAMP.EPSON LX1050+ 9 aghi, 136 col. 200 cps</v>
      </c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12"/>
        <v>595000</v>
      </c>
      <c r="E282" s="15">
        <f t="shared" si="13"/>
        <v>119000</v>
      </c>
      <c r="F282" s="4" t="str">
        <f t="shared" si="14"/>
        <v>STAMP.EPSON FX870 9 aghi, 80 col. 380 cps</v>
      </c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12"/>
        <v>672500</v>
      </c>
      <c r="E283" s="15">
        <f t="shared" si="13"/>
        <v>134500</v>
      </c>
      <c r="F283" s="4" t="str">
        <f t="shared" si="14"/>
        <v>STAMP.EPSON FX1170 9 aghi, 136 col.380 cps</v>
      </c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12"/>
        <v>492500</v>
      </c>
      <c r="E284" s="15">
        <f t="shared" si="13"/>
        <v>98500</v>
      </c>
      <c r="F284" s="4" t="str">
        <f t="shared" si="14"/>
        <v>STAMP.EPSON LQ570+ 24 aghi, 80 col. 225 cps</v>
      </c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12"/>
        <v>765000</v>
      </c>
      <c r="E285" s="15">
        <f t="shared" si="13"/>
        <v>153000</v>
      </c>
      <c r="F285" s="4" t="str">
        <f t="shared" si="14"/>
        <v>STAMP.EPSON LQ2070+ 24 aghi, 136 col. 225 cps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12"/>
        <v>1054166.6666666667</v>
      </c>
      <c r="E286" s="15">
        <f t="shared" si="13"/>
        <v>210833.33333333326</v>
      </c>
      <c r="F286" s="4" t="str">
        <f t="shared" si="14"/>
        <v>STAMP.EPSON LQ 2170 24 aghi, 136 col. 440 cps</v>
      </c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12"/>
        <v>213333.33333333334</v>
      </c>
      <c r="E287" s="15">
        <f t="shared" si="13"/>
        <v>42666.666666666657</v>
      </c>
      <c r="F287" s="4" t="str">
        <f t="shared" si="14"/>
        <v>STAMP.EPSON STYLUS 300COLOR Ink Jet A4,1ppm col.</v>
      </c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12"/>
        <v>309166.66666666669</v>
      </c>
      <c r="E288" s="15">
        <f t="shared" si="13"/>
        <v>61833.333333333314</v>
      </c>
      <c r="F288" s="4" t="str">
        <f t="shared" si="14"/>
        <v>STAMP.EPSON STYLUS 400COLOR Ink Jet A4,3ppm col.</v>
      </c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12"/>
        <v>380833.33333333331</v>
      </c>
      <c r="E289" s="15">
        <f t="shared" si="13"/>
        <v>76166.666666666686</v>
      </c>
      <c r="F289" s="4" t="str">
        <f t="shared" si="14"/>
        <v>STAMP.EPSON STYLUS 600COLOR Ink Jet A4,4ppm col.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12"/>
        <v>535000</v>
      </c>
      <c r="E290" s="15">
        <f t="shared" si="13"/>
        <v>107000</v>
      </c>
      <c r="F290" s="4" t="str">
        <f t="shared" si="14"/>
        <v>STAMP.EPSON STYLUS 800COLOR Ink Jet A4,7ppm col.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12"/>
        <v>1309166.6666666667</v>
      </c>
      <c r="E291" s="15">
        <f t="shared" si="13"/>
        <v>261833.33333333326</v>
      </c>
      <c r="F291" s="4" t="str">
        <f t="shared" si="14"/>
        <v>STAMP.EPSON STYLUS 1520COLOR Ink Jet A2,800cps draft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12"/>
        <v>630000</v>
      </c>
      <c r="E292" s="15">
        <f t="shared" si="13"/>
        <v>126000</v>
      </c>
      <c r="F292" s="4" t="str">
        <f t="shared" si="14"/>
        <v>STAMP.EPSON STYLUS 1000 Ink Jet A3,250cps draft</v>
      </c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12"/>
        <v>1309166.6666666667</v>
      </c>
      <c r="E293" s="15">
        <f t="shared" si="13"/>
        <v>261833.33333333326</v>
      </c>
      <c r="F293" s="4" t="str">
        <f t="shared" si="14"/>
        <v>STAMP.EPSON STYLUS PRO XL+ Ink Jet A4/A3</v>
      </c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12"/>
        <v>2263333.3333333335</v>
      </c>
      <c r="E294" s="15">
        <f t="shared" si="13"/>
        <v>452666.66666666651</v>
      </c>
      <c r="F294" s="4" t="str">
        <f t="shared" si="14"/>
        <v xml:space="preserve">STAMP.EPSON STYLUS  3000 Ink Jet A2 800cpc 1440*720 dpi </v>
      </c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12"/>
        <v>533333.33333333337</v>
      </c>
      <c r="E295" s="15">
        <f t="shared" si="13"/>
        <v>106666.66666666663</v>
      </c>
      <c r="F295" s="4" t="str">
        <f t="shared" si="14"/>
        <v xml:space="preserve">STAMP.EPSON STYLUS PHOTO Ink Jet A4 6 colori 2ppm 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12"/>
        <v>212500</v>
      </c>
      <c r="E296" s="15">
        <f t="shared" si="13"/>
        <v>42500</v>
      </c>
      <c r="F296" s="4" t="str">
        <f t="shared" si="14"/>
        <v>STAMP. CANON BJ-250 COLOR Ink Jet A4, 1ppm col</v>
      </c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12"/>
        <v>344166.66666666669</v>
      </c>
      <c r="E297" s="15">
        <f t="shared" si="13"/>
        <v>68833.333333333314</v>
      </c>
      <c r="F297" s="4" t="str">
        <f t="shared" si="14"/>
        <v>STAMP. CANON BJC-80 COLOR Ink jet A4, 2ppm col.</v>
      </c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12"/>
        <v>300833.33333333331</v>
      </c>
      <c r="E298" s="15">
        <f t="shared" si="13"/>
        <v>60166.666666666686</v>
      </c>
      <c r="F298" s="4" t="str">
        <f t="shared" si="14"/>
        <v>STAMP. CANON BJC-4300 COLOR Ink Jet A4, 1ppm col.</v>
      </c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12"/>
        <v>453333.33333333331</v>
      </c>
      <c r="E299" s="15">
        <f t="shared" si="13"/>
        <v>90666.666666666686</v>
      </c>
      <c r="F299" s="4" t="str">
        <f t="shared" si="14"/>
        <v>STAMP. CANON BJC-4550 COLOR Ink Jet A4/A3, 1 ppm</v>
      </c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12"/>
        <v>565000</v>
      </c>
      <c r="E300" s="15">
        <f t="shared" si="13"/>
        <v>113000</v>
      </c>
      <c r="F300" s="4" t="str">
        <f t="shared" si="14"/>
        <v>STAMP. CANON BJC-4650 COLOR Ink Jet A4/A3, 4,5 ppm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12"/>
        <v>878333.33333333337</v>
      </c>
      <c r="E301" s="15">
        <f t="shared" si="13"/>
        <v>175666.66666666663</v>
      </c>
      <c r="F301" s="4" t="str">
        <f t="shared" si="14"/>
        <v>STAMP. CANON BJC-5500 COLOR Ink Jet A3/A2 694cps</v>
      </c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12"/>
        <v>401666.66666666669</v>
      </c>
      <c r="E302" s="15">
        <f t="shared" si="13"/>
        <v>80333.333333333314</v>
      </c>
      <c r="F302" s="4" t="str">
        <f t="shared" si="14"/>
        <v>STAMP. CANON BJC-620 COLOR Ink Jet A4, 300cps</v>
      </c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12"/>
        <v>601666.66666666663</v>
      </c>
      <c r="E303" s="15">
        <f t="shared" si="13"/>
        <v>120333.33333333337</v>
      </c>
      <c r="F303" s="4" t="str">
        <f t="shared" si="14"/>
        <v>STAMP. CANON BJC-7000 COLOR Ink Jet A4,4,5ppm, 1200x600dpi</v>
      </c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12"/>
        <v>224166.66666666666</v>
      </c>
      <c r="E304" s="15">
        <f t="shared" si="13"/>
        <v>44833.333333333343</v>
      </c>
      <c r="F304" s="4" t="str">
        <f t="shared" si="14"/>
        <v>STAMP. HP 400L Ink Jet A4, 3 ppm col.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12"/>
        <v>309166.66666666669</v>
      </c>
      <c r="E305" s="15">
        <f t="shared" si="13"/>
        <v>61833.333333333314</v>
      </c>
      <c r="F305" s="4" t="str">
        <f t="shared" si="14"/>
        <v>STAMP. HP 670 Ink Jet A4, 3 ppm col.</v>
      </c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12"/>
        <v>385000</v>
      </c>
      <c r="E306" s="15">
        <f t="shared" si="13"/>
        <v>77000</v>
      </c>
      <c r="F306" s="4" t="str">
        <f t="shared" si="14"/>
        <v>STAMP. HP 690+ Ink Jet A4,  5 ppm col.</v>
      </c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12"/>
        <v>450833.33333333331</v>
      </c>
      <c r="E307" s="15">
        <f t="shared" si="13"/>
        <v>90166.666666666686</v>
      </c>
      <c r="F307" s="4" t="str">
        <f t="shared" si="14"/>
        <v>STAMP. HP 720C Ink Jet A4,  7 ppm col.</v>
      </c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12"/>
        <v>540000</v>
      </c>
      <c r="E308" s="15">
        <f t="shared" si="13"/>
        <v>108000</v>
      </c>
      <c r="F308" s="4" t="str">
        <f t="shared" si="14"/>
        <v>STAMP. HP 870 CXI Ink Jet A4,  8 ppm col.</v>
      </c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12"/>
        <v>536666.66666666663</v>
      </c>
      <c r="E309" s="15">
        <f t="shared" si="13"/>
        <v>107333.33333333337</v>
      </c>
      <c r="F309" s="4" t="str">
        <f t="shared" si="14"/>
        <v>STAMP. HP 890C Ink Jet A4,  9 ppm col.</v>
      </c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12"/>
        <v>751666.66666666663</v>
      </c>
      <c r="E310" s="15">
        <f t="shared" si="13"/>
        <v>150333.33333333337</v>
      </c>
      <c r="F310" s="4" t="str">
        <f t="shared" si="14"/>
        <v>STAMP. HP 1100C Ink Jet A3/A4,  6 ppm col., 2Mb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12"/>
        <v>601666.66666666663</v>
      </c>
      <c r="E311" s="15">
        <f t="shared" si="13"/>
        <v>120333.33333333337</v>
      </c>
      <c r="F311" s="4" t="str">
        <f t="shared" si="14"/>
        <v>STAMP. HP 6L Laser, A4 600dpi, 6ppm</v>
      </c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12"/>
        <v>1214166.6666666667</v>
      </c>
      <c r="E312" s="15">
        <f t="shared" si="13"/>
        <v>242833.33333333326</v>
      </c>
      <c r="F312" s="4" t="str">
        <f t="shared" si="14"/>
        <v>STAMP. HP 6P Laser, A4 600dpi, 6ppm</v>
      </c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12"/>
        <v>1488333.3333333333</v>
      </c>
      <c r="E313" s="15">
        <f t="shared" si="13"/>
        <v>297666.66666666674</v>
      </c>
      <c r="F313" s="4" t="str">
        <f t="shared" si="14"/>
        <v>STAMP. HP 6MP Laser, A4 600dpi, 8ppm, 3Mb</v>
      </c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12"/>
        <v>0</v>
      </c>
      <c r="E314" s="15">
        <f t="shared" si="13"/>
        <v>0</v>
      </c>
      <c r="F314" s="4" t="str">
        <f t="shared" si="14"/>
        <v xml:space="preserve">CABINATI  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12"/>
        <v>70833.333333333328</v>
      </c>
      <c r="E315" s="15">
        <f t="shared" si="13"/>
        <v>14166.666666666672</v>
      </c>
      <c r="F315" s="4" t="str">
        <f t="shared" si="14"/>
        <v>CASE DESKTOP   CE CK 131-6 P/S 200W</v>
      </c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12"/>
        <v>70000</v>
      </c>
      <c r="E316" s="15">
        <f t="shared" si="13"/>
        <v>14000</v>
      </c>
      <c r="F316" s="4" t="str">
        <f t="shared" si="14"/>
        <v>CASE MINITOWER CE CK 136-1 P/S 200W</v>
      </c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12"/>
        <v>95833.333333333328</v>
      </c>
      <c r="E317" s="15">
        <f t="shared" si="13"/>
        <v>19166.666666666672</v>
      </c>
      <c r="F317" s="4" t="str">
        <f t="shared" si="14"/>
        <v xml:space="preserve">CASE MIDITOWER CE CK 135-1 P/S 230W </v>
      </c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12"/>
        <v>126666.66666666667</v>
      </c>
      <c r="E318" s="15">
        <f t="shared" si="13"/>
        <v>25333.333333333328</v>
      </c>
      <c r="F318" s="4" t="str">
        <f t="shared" si="14"/>
        <v xml:space="preserve">CASE BIG TOWER CE   CK139-1 P/S 230W </v>
      </c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12"/>
        <v>68333.333333333328</v>
      </c>
      <c r="E319" s="15">
        <f t="shared" si="13"/>
        <v>13666.666666666672</v>
      </c>
      <c r="F319" s="4" t="str">
        <f t="shared" si="14"/>
        <v>CASE DESKTOP CE CK 131-8 P/S 200W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12"/>
        <v>70000</v>
      </c>
      <c r="E320" s="15">
        <f t="shared" si="13"/>
        <v>14000</v>
      </c>
      <c r="F320" s="4" t="str">
        <f t="shared" si="14"/>
        <v>CASE SUB-MIDITOWER CE  CK 132-3 P/S 200W</v>
      </c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12"/>
        <v>95833.333333333328</v>
      </c>
      <c r="E321" s="15">
        <f t="shared" si="13"/>
        <v>19166.666666666672</v>
      </c>
      <c r="F321" s="4" t="str">
        <f t="shared" si="14"/>
        <v>CASE  MIDITOWER CE  CK 135-2 P/S 230W</v>
      </c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12"/>
        <v>127500</v>
      </c>
      <c r="E322" s="15">
        <f t="shared" si="13"/>
        <v>25500</v>
      </c>
      <c r="F322" s="4" t="str">
        <f t="shared" si="14"/>
        <v>CASE TOWER CE CK 139-2 P/S 230W</v>
      </c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5">(C323*100)/120</f>
        <v>66666.666666666672</v>
      </c>
      <c r="E323" s="15">
        <f t="shared" ref="E323:E337" si="16">C323-D323</f>
        <v>13333.333333333328</v>
      </c>
      <c r="F323" s="4" t="str">
        <f t="shared" ref="F323:F337" si="17">CONCATENATE(A323," ",B323)</f>
        <v>CASE MIDITOWER BC VIP 432 P/S 230W</v>
      </c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5"/>
        <v>85000</v>
      </c>
      <c r="E324" s="15">
        <f t="shared" si="16"/>
        <v>17000</v>
      </c>
      <c r="F324" s="4" t="str">
        <f t="shared" si="17"/>
        <v>CASE TOWER BC VIP 730 P/S 230W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5"/>
        <v>0</v>
      </c>
      <c r="E325" s="15">
        <f t="shared" si="16"/>
        <v>0</v>
      </c>
      <c r="F325" s="4" t="str">
        <f t="shared" si="17"/>
        <v xml:space="preserve">GRUPPI DI CONTINUITA' </v>
      </c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5"/>
        <v>165000</v>
      </c>
      <c r="E326" s="15">
        <f t="shared" si="16"/>
        <v>33000</v>
      </c>
      <c r="F326" s="4" t="str">
        <f t="shared" si="17"/>
        <v>GR.CONT.REVOLUTION E300  STAND- BY</v>
      </c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5"/>
        <v>194166.66666666666</v>
      </c>
      <c r="E327" s="15">
        <f t="shared" si="16"/>
        <v>38833.333333333343</v>
      </c>
      <c r="F327" s="4" t="str">
        <f t="shared" si="17"/>
        <v>GR.CONT.REVOLUTION F450 STAND- BY</v>
      </c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5"/>
        <v>232500</v>
      </c>
      <c r="E328" s="15">
        <f t="shared" si="16"/>
        <v>46500</v>
      </c>
      <c r="F328" s="4" t="str">
        <f t="shared" si="17"/>
        <v>GR.CONT.REVOLUTION L600 STAND- BY</v>
      </c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5"/>
        <v>248333.33333333334</v>
      </c>
      <c r="E329" s="15">
        <f t="shared" si="16"/>
        <v>49666.666666666657</v>
      </c>
      <c r="F329" s="4" t="str">
        <f t="shared" si="17"/>
        <v>GR.CONT.POWER PRO 600 LINE INTERACTIVE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5"/>
        <v>398333.33333333331</v>
      </c>
      <c r="E330" s="15">
        <f t="shared" si="16"/>
        <v>79666.666666666686</v>
      </c>
      <c r="F330" s="4" t="str">
        <f t="shared" si="17"/>
        <v>GR.CONT.POWER PRO 750 LINE INTERACTIVE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5"/>
        <v>521666.66666666669</v>
      </c>
      <c r="E331" s="15">
        <f t="shared" si="16"/>
        <v>104333.33333333331</v>
      </c>
      <c r="F331" s="4" t="str">
        <f t="shared" si="17"/>
        <v>GR.CONT.POWER PRO 900 LINE INTERACTIVE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5"/>
        <v>630833.33333333337</v>
      </c>
      <c r="E332" s="15">
        <f t="shared" si="16"/>
        <v>126166.66666666663</v>
      </c>
      <c r="F332" s="4" t="str">
        <f t="shared" si="17"/>
        <v>GR.CONT.POWER PRO 1000 LINE INTERACTIVE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5"/>
        <v>940000</v>
      </c>
      <c r="E333" s="15">
        <f t="shared" si="16"/>
        <v>188000</v>
      </c>
      <c r="F333" s="4" t="str">
        <f t="shared" si="17"/>
        <v>GR.CONT.POWER PRO 1600 LINE INTERACTIVE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5"/>
        <v>1272500</v>
      </c>
      <c r="E334" s="15">
        <f t="shared" si="16"/>
        <v>254500</v>
      </c>
      <c r="F334" s="4" t="str">
        <f t="shared" si="17"/>
        <v>GR.CONT.POWER PRO 2400 LINE INTERACTIVE</v>
      </c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5"/>
        <v>3445000</v>
      </c>
      <c r="E335" s="15">
        <f t="shared" si="16"/>
        <v>689000</v>
      </c>
      <c r="F335" s="4" t="str">
        <f t="shared" si="17"/>
        <v>GR.CONT.POWERSAVE 4000 ON-LINE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5"/>
        <v>5708333.333333333</v>
      </c>
      <c r="E336" s="15">
        <f t="shared" si="16"/>
        <v>1141666.666666667</v>
      </c>
      <c r="F336" s="4" t="str">
        <f t="shared" si="17"/>
        <v>GR.CONT.POWERSAVE 7500 ON-LINE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5"/>
        <v>9760000</v>
      </c>
      <c r="E337" s="15">
        <f t="shared" si="16"/>
        <v>1952000</v>
      </c>
      <c r="F337" s="4" t="str">
        <f t="shared" si="17"/>
        <v>GR.CONT.POWERSAVE 12500 ON-LINE</v>
      </c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E3" sqref="E3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10.109375" bestFit="1" customWidth="1"/>
    <col min="6" max="6" width="9" bestFit="1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s">
        <v>576</v>
      </c>
      <c r="D1" s="4"/>
      <c r="E1" s="4" t="s">
        <v>569</v>
      </c>
      <c r="F1" s="4" t="s">
        <v>570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 t="str">
        <f>+VLOOKUP(Table_1[[#This Row],[Column2]],E:F,2,0)</f>
        <v>sufficiente</v>
      </c>
      <c r="D2" s="8"/>
      <c r="E2" s="8">
        <v>0</v>
      </c>
      <c r="F2" s="8" t="s">
        <v>572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 t="str">
        <f>+VLOOKUP(Table_1[[#This Row],[Column2]],E:F,2,0)</f>
        <v>discreto</v>
      </c>
      <c r="E3" s="8">
        <v>40</v>
      </c>
      <c r="F3" s="8" t="s">
        <v>573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 t="str">
        <f>+VLOOKUP(Table_1[[#This Row],[Column2]],E:F,2,0)</f>
        <v>discreto</v>
      </c>
      <c r="E4" s="8">
        <v>60</v>
      </c>
      <c r="F4" s="8" t="s">
        <v>574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 t="str">
        <f>+VLOOKUP(Table_1[[#This Row],[Column2]],E:F,2,0)</f>
        <v>sufficiente</v>
      </c>
      <c r="E5" s="8">
        <v>70</v>
      </c>
      <c r="F5" s="8" t="s">
        <v>575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 t="str">
        <f>+VLOOKUP(Table_1[[#This Row],[Column2]],E:F,2,0)</f>
        <v>buono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 t="str">
        <f>+VLOOKUP(Table_1[[#This Row],[Column2]],E:F,2,0)</f>
        <v>respinto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 t="str">
        <f>+VLOOKUP(Table_1[[#This Row],[Column2]],E:F,2,0)</f>
        <v>respinto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workbookViewId="0">
      <selection activeCell="F2" sqref="F2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3.88671875" customWidth="1"/>
    <col min="7" max="7" width="17.5546875" bestFit="1" customWidth="1"/>
    <col min="8" max="8" width="12.33203125" bestFit="1" customWidth="1"/>
    <col min="9" max="9" width="15.6640625" bestFit="1" customWidth="1"/>
    <col min="10" max="11" width="8.6640625" customWidth="1"/>
    <col min="12" max="12" width="27.109375" bestFit="1" customWidth="1"/>
    <col min="13" max="13" width="12.33203125" bestFit="1" customWidth="1"/>
    <col min="14" max="14" width="15.6640625" bestFit="1" customWidth="1"/>
    <col min="15" max="24" width="8.6640625" customWidth="1"/>
  </cols>
  <sheetData>
    <row r="1" spans="1:24" ht="13.5" customHeigh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9" t="s">
        <v>580</v>
      </c>
      <c r="G1" s="16" t="s">
        <v>495</v>
      </c>
      <c r="H1" s="16" t="s">
        <v>579</v>
      </c>
      <c r="I1" s="16" t="s">
        <v>580</v>
      </c>
      <c r="J1" s="11"/>
      <c r="K1" s="11"/>
      <c r="L1" s="16" t="s">
        <v>494</v>
      </c>
      <c r="M1" s="16" t="s">
        <v>579</v>
      </c>
      <c r="N1" s="16" t="s">
        <v>580</v>
      </c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3.5" customHeight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F2" s="20">
        <f>SUM(D2:E2)</f>
        <v>50016</v>
      </c>
      <c r="G2" t="s">
        <v>499</v>
      </c>
      <c r="H2">
        <f>COUNTIF(C:C,G2)</f>
        <v>11</v>
      </c>
      <c r="I2" s="18">
        <f>SUMIF(C:C,G2,F:F)</f>
        <v>611998</v>
      </c>
      <c r="L2" s="13" t="s">
        <v>498</v>
      </c>
      <c r="M2">
        <f>COUNTIF(B:B,L2)</f>
        <v>2</v>
      </c>
      <c r="N2" s="18">
        <f>SUMIF(B:B,L2,F:F)</f>
        <v>100031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F3" s="20">
        <f t="shared" ref="F3:F66" si="0">SUM(D3:E3)</f>
        <v>29999</v>
      </c>
      <c r="G3" t="s">
        <v>558</v>
      </c>
      <c r="H3">
        <f t="shared" ref="H3:H10" si="1">COUNTIF(C:C,G3)</f>
        <v>5</v>
      </c>
      <c r="I3" s="18">
        <f t="shared" ref="I3:I10" si="2">SUMIF(C:C,G3,F:F)</f>
        <v>30962</v>
      </c>
      <c r="L3" s="13" t="s">
        <v>500</v>
      </c>
      <c r="M3">
        <f t="shared" ref="M3:M66" si="3">COUNTIF(B:B,L3)</f>
        <v>1</v>
      </c>
      <c r="N3" s="18">
        <f t="shared" ref="N3:N66" si="4">SUMIF(B:B,L3,F:F)</f>
        <v>29999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F4" s="20">
        <f t="shared" si="0"/>
        <v>27581</v>
      </c>
      <c r="G4" t="s">
        <v>506</v>
      </c>
      <c r="H4">
        <f t="shared" si="1"/>
        <v>4</v>
      </c>
      <c r="I4" s="18">
        <f t="shared" si="2"/>
        <v>54074</v>
      </c>
      <c r="L4" s="13" t="s">
        <v>501</v>
      </c>
      <c r="M4">
        <f t="shared" si="3"/>
        <v>2</v>
      </c>
      <c r="N4" s="18">
        <f t="shared" si="4"/>
        <v>73489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F5" s="20">
        <f t="shared" si="0"/>
        <v>43529</v>
      </c>
      <c r="G5" t="s">
        <v>547</v>
      </c>
      <c r="H5">
        <f t="shared" si="1"/>
        <v>4</v>
      </c>
      <c r="I5" s="18">
        <f t="shared" si="2"/>
        <v>6765662</v>
      </c>
      <c r="L5" s="13" t="s">
        <v>503</v>
      </c>
      <c r="M5">
        <f t="shared" si="3"/>
        <v>3</v>
      </c>
      <c r="N5" s="18">
        <f t="shared" si="4"/>
        <v>408518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F6" s="20">
        <f t="shared" si="0"/>
        <v>13515</v>
      </c>
      <c r="G6" s="17" t="s">
        <v>502</v>
      </c>
      <c r="H6">
        <f t="shared" si="1"/>
        <v>11</v>
      </c>
      <c r="I6" s="18">
        <f t="shared" si="2"/>
        <v>444319</v>
      </c>
      <c r="L6" s="13" t="s">
        <v>505</v>
      </c>
      <c r="M6">
        <f t="shared" si="3"/>
        <v>4</v>
      </c>
      <c r="N6" s="18">
        <f t="shared" si="4"/>
        <v>54074</v>
      </c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F7" s="20">
        <f t="shared" si="0"/>
        <v>50822</v>
      </c>
      <c r="G7" s="17" t="s">
        <v>508</v>
      </c>
      <c r="H7">
        <f t="shared" si="1"/>
        <v>1</v>
      </c>
      <c r="I7" s="18">
        <f t="shared" si="2"/>
        <v>50822</v>
      </c>
      <c r="L7" s="13" t="s">
        <v>507</v>
      </c>
      <c r="M7">
        <f t="shared" si="3"/>
        <v>1</v>
      </c>
      <c r="N7" s="18">
        <f t="shared" si="4"/>
        <v>50822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F8" s="20">
        <f t="shared" si="0"/>
        <v>98471</v>
      </c>
      <c r="G8" s="17" t="s">
        <v>510</v>
      </c>
      <c r="H8">
        <f t="shared" si="1"/>
        <v>2</v>
      </c>
      <c r="I8" s="18">
        <f t="shared" si="2"/>
        <v>185945</v>
      </c>
      <c r="L8" s="13" t="s">
        <v>509</v>
      </c>
      <c r="M8">
        <f t="shared" si="3"/>
        <v>1</v>
      </c>
      <c r="N8" s="18">
        <f t="shared" si="4"/>
        <v>98471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F9" s="20">
        <f t="shared" si="0"/>
        <v>45908</v>
      </c>
      <c r="G9" s="17" t="s">
        <v>512</v>
      </c>
      <c r="H9">
        <f t="shared" si="1"/>
        <v>1</v>
      </c>
      <c r="I9" s="18">
        <f t="shared" si="2"/>
        <v>7973</v>
      </c>
      <c r="L9" s="13" t="s">
        <v>501</v>
      </c>
      <c r="M9">
        <f t="shared" si="3"/>
        <v>2</v>
      </c>
      <c r="N9" s="18">
        <f t="shared" si="4"/>
        <v>73489</v>
      </c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F10" s="20">
        <f t="shared" si="0"/>
        <v>7973</v>
      </c>
      <c r="G10" s="17" t="s">
        <v>530</v>
      </c>
      <c r="H10">
        <f t="shared" si="1"/>
        <v>7</v>
      </c>
      <c r="I10" s="18">
        <f t="shared" si="2"/>
        <v>97536</v>
      </c>
      <c r="L10" s="13" t="s">
        <v>511</v>
      </c>
      <c r="M10">
        <f t="shared" si="3"/>
        <v>1</v>
      </c>
      <c r="N10" s="18">
        <f t="shared" si="4"/>
        <v>7973</v>
      </c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F11" s="20">
        <f t="shared" si="0"/>
        <v>87474</v>
      </c>
      <c r="L11" s="13" t="s">
        <v>513</v>
      </c>
      <c r="M11">
        <f t="shared" si="3"/>
        <v>1</v>
      </c>
      <c r="N11" s="18">
        <f t="shared" si="4"/>
        <v>87474</v>
      </c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F12" s="20">
        <f t="shared" si="0"/>
        <v>295027</v>
      </c>
      <c r="L12" s="13" t="s">
        <v>514</v>
      </c>
      <c r="M12">
        <f t="shared" si="3"/>
        <v>1</v>
      </c>
      <c r="N12" s="18">
        <f t="shared" si="4"/>
        <v>295027</v>
      </c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F13" s="20">
        <f t="shared" si="0"/>
        <v>348995</v>
      </c>
      <c r="L13" s="13" t="s">
        <v>503</v>
      </c>
      <c r="M13">
        <f t="shared" si="3"/>
        <v>3</v>
      </c>
      <c r="N13" s="18">
        <f t="shared" si="4"/>
        <v>408518</v>
      </c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F14" s="20">
        <f t="shared" si="0"/>
        <v>127507</v>
      </c>
      <c r="L14" s="13" t="s">
        <v>517</v>
      </c>
      <c r="M14">
        <f t="shared" si="3"/>
        <v>2</v>
      </c>
      <c r="N14" s="18">
        <f t="shared" si="4"/>
        <v>255018</v>
      </c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F15" s="20">
        <f t="shared" si="0"/>
        <v>49413</v>
      </c>
      <c r="L15" s="13" t="s">
        <v>519</v>
      </c>
      <c r="M15">
        <f t="shared" si="3"/>
        <v>2</v>
      </c>
      <c r="N15" s="18">
        <f t="shared" si="4"/>
        <v>136731</v>
      </c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F16" s="20">
        <f t="shared" si="0"/>
        <v>201014</v>
      </c>
      <c r="L16" s="13" t="s">
        <v>520</v>
      </c>
      <c r="M16">
        <f t="shared" si="3"/>
        <v>1</v>
      </c>
      <c r="N16" s="18">
        <f t="shared" si="4"/>
        <v>201014</v>
      </c>
    </row>
    <row r="17" spans="1:14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F17" s="20">
        <f t="shared" si="0"/>
        <v>1368028</v>
      </c>
      <c r="L17" s="13" t="s">
        <v>522</v>
      </c>
      <c r="M17">
        <f t="shared" si="3"/>
        <v>1</v>
      </c>
      <c r="N17" s="18">
        <f t="shared" si="4"/>
        <v>1368028</v>
      </c>
    </row>
    <row r="18" spans="1:14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F18" s="20">
        <f t="shared" si="0"/>
        <v>36866</v>
      </c>
      <c r="L18" s="13" t="s">
        <v>523</v>
      </c>
      <c r="M18">
        <f t="shared" si="3"/>
        <v>1</v>
      </c>
      <c r="N18" s="18">
        <f t="shared" si="4"/>
        <v>36866</v>
      </c>
    </row>
    <row r="19" spans="1:14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F19" s="20">
        <f t="shared" si="0"/>
        <v>151513</v>
      </c>
      <c r="L19" s="13" t="s">
        <v>525</v>
      </c>
      <c r="M19">
        <f t="shared" si="3"/>
        <v>4</v>
      </c>
      <c r="N19" s="18">
        <f t="shared" si="4"/>
        <v>283071</v>
      </c>
    </row>
    <row r="20" spans="1:14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F20" s="20">
        <f t="shared" si="0"/>
        <v>13520</v>
      </c>
      <c r="L20" s="13" t="s">
        <v>505</v>
      </c>
      <c r="M20">
        <f t="shared" si="3"/>
        <v>4</v>
      </c>
      <c r="N20" s="18">
        <f t="shared" si="4"/>
        <v>54074</v>
      </c>
    </row>
    <row r="21" spans="1:14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F21" s="20">
        <f t="shared" si="0"/>
        <v>17018</v>
      </c>
      <c r="L21" s="13" t="s">
        <v>526</v>
      </c>
      <c r="M21">
        <f t="shared" si="3"/>
        <v>3</v>
      </c>
      <c r="N21" s="18">
        <f t="shared" si="4"/>
        <v>54051</v>
      </c>
    </row>
    <row r="22" spans="1:14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F22" s="20">
        <f t="shared" si="0"/>
        <v>35916</v>
      </c>
      <c r="L22" s="13" t="s">
        <v>528</v>
      </c>
      <c r="M22">
        <f t="shared" si="3"/>
        <v>2</v>
      </c>
      <c r="N22" s="18">
        <f t="shared" si="4"/>
        <v>107734</v>
      </c>
    </row>
    <row r="23" spans="1:14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F23" s="20">
        <f t="shared" si="0"/>
        <v>27284</v>
      </c>
      <c r="L23" s="13" t="s">
        <v>529</v>
      </c>
      <c r="M23">
        <f t="shared" si="3"/>
        <v>1</v>
      </c>
      <c r="N23" s="18">
        <f t="shared" si="4"/>
        <v>27284</v>
      </c>
    </row>
    <row r="24" spans="1:14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  <c r="F24" s="20">
        <f t="shared" si="0"/>
        <v>13414</v>
      </c>
      <c r="L24" s="13" t="s">
        <v>531</v>
      </c>
      <c r="M24">
        <f t="shared" si="3"/>
        <v>3</v>
      </c>
      <c r="N24" s="18">
        <f t="shared" si="4"/>
        <v>40395</v>
      </c>
    </row>
    <row r="25" spans="1:14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  <c r="F25" s="20">
        <f t="shared" si="0"/>
        <v>19017</v>
      </c>
      <c r="L25" s="13" t="s">
        <v>525</v>
      </c>
      <c r="M25">
        <f t="shared" si="3"/>
        <v>4</v>
      </c>
      <c r="N25" s="18">
        <f t="shared" si="4"/>
        <v>283071</v>
      </c>
    </row>
    <row r="26" spans="1:14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  <c r="F26" s="20">
        <f t="shared" si="0"/>
        <v>71818</v>
      </c>
      <c r="L26" s="13" t="s">
        <v>528</v>
      </c>
      <c r="M26">
        <f t="shared" si="3"/>
        <v>2</v>
      </c>
      <c r="N26" s="18">
        <f t="shared" si="4"/>
        <v>107734</v>
      </c>
    </row>
    <row r="27" spans="1:14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  <c r="F27" s="20">
        <f t="shared" si="0"/>
        <v>12294</v>
      </c>
      <c r="L27" s="13" t="s">
        <v>531</v>
      </c>
      <c r="M27">
        <f t="shared" si="3"/>
        <v>3</v>
      </c>
      <c r="N27" s="18">
        <f t="shared" si="4"/>
        <v>40395</v>
      </c>
    </row>
    <row r="28" spans="1:14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  <c r="F28" s="20">
        <f t="shared" si="0"/>
        <v>14687</v>
      </c>
      <c r="L28" s="13" t="s">
        <v>531</v>
      </c>
      <c r="M28">
        <f t="shared" si="3"/>
        <v>3</v>
      </c>
      <c r="N28" s="18">
        <f t="shared" si="4"/>
        <v>40395</v>
      </c>
    </row>
    <row r="29" spans="1:14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  <c r="F29" s="20">
        <f t="shared" si="0"/>
        <v>163518</v>
      </c>
      <c r="L29" s="13" t="s">
        <v>532</v>
      </c>
      <c r="M29">
        <f t="shared" si="3"/>
        <v>2</v>
      </c>
      <c r="N29" s="18">
        <f t="shared" si="4"/>
        <v>215339</v>
      </c>
    </row>
    <row r="30" spans="1:14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  <c r="F30" s="20">
        <f t="shared" si="0"/>
        <v>183926</v>
      </c>
      <c r="L30" s="13" t="s">
        <v>533</v>
      </c>
      <c r="M30">
        <f t="shared" si="3"/>
        <v>2</v>
      </c>
      <c r="N30" s="18">
        <f t="shared" si="4"/>
        <v>367844</v>
      </c>
    </row>
    <row r="31" spans="1:14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  <c r="F31" s="20">
        <f t="shared" si="0"/>
        <v>43516</v>
      </c>
      <c r="L31" s="13" t="s">
        <v>534</v>
      </c>
      <c r="M31">
        <f t="shared" si="3"/>
        <v>1</v>
      </c>
      <c r="N31" s="18">
        <f t="shared" si="4"/>
        <v>43516</v>
      </c>
    </row>
    <row r="32" spans="1:14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  <c r="F32" s="20">
        <f t="shared" si="0"/>
        <v>10747</v>
      </c>
      <c r="L32" s="13" t="s">
        <v>536</v>
      </c>
      <c r="M32">
        <f t="shared" si="3"/>
        <v>1</v>
      </c>
      <c r="N32" s="18">
        <f t="shared" si="4"/>
        <v>10747</v>
      </c>
    </row>
    <row r="33" spans="1:14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  <c r="F33" s="20">
        <f t="shared" si="0"/>
        <v>11235</v>
      </c>
      <c r="L33" s="13" t="s">
        <v>537</v>
      </c>
      <c r="M33">
        <f t="shared" si="3"/>
        <v>1</v>
      </c>
      <c r="N33" s="18">
        <f t="shared" si="4"/>
        <v>11235</v>
      </c>
    </row>
    <row r="34" spans="1:14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  <c r="F34" s="20">
        <f t="shared" si="0"/>
        <v>127970</v>
      </c>
      <c r="L34" s="13" t="s">
        <v>538</v>
      </c>
      <c r="M34">
        <f t="shared" si="3"/>
        <v>2</v>
      </c>
      <c r="N34" s="18">
        <f t="shared" si="4"/>
        <v>206525</v>
      </c>
    </row>
    <row r="35" spans="1:14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  <c r="F35" s="20">
        <f t="shared" si="0"/>
        <v>20023</v>
      </c>
      <c r="L35" s="13" t="s">
        <v>539</v>
      </c>
      <c r="M35">
        <f t="shared" si="3"/>
        <v>1</v>
      </c>
      <c r="N35" s="18">
        <f t="shared" si="4"/>
        <v>20023</v>
      </c>
    </row>
    <row r="36" spans="1:14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  <c r="F36" s="20">
        <f t="shared" si="0"/>
        <v>7875</v>
      </c>
      <c r="L36" s="13" t="s">
        <v>541</v>
      </c>
      <c r="M36">
        <f t="shared" si="3"/>
        <v>1</v>
      </c>
      <c r="N36" s="18">
        <f t="shared" si="4"/>
        <v>7875</v>
      </c>
    </row>
    <row r="37" spans="1:14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  <c r="F37" s="20">
        <f t="shared" si="0"/>
        <v>127511</v>
      </c>
      <c r="L37" s="13" t="s">
        <v>517</v>
      </c>
      <c r="M37">
        <f t="shared" si="3"/>
        <v>2</v>
      </c>
      <c r="N37" s="18">
        <f t="shared" si="4"/>
        <v>255018</v>
      </c>
    </row>
    <row r="38" spans="1:14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  <c r="F38" s="20">
        <f t="shared" si="0"/>
        <v>3967</v>
      </c>
      <c r="L38" s="13" t="s">
        <v>542</v>
      </c>
      <c r="M38">
        <f t="shared" si="3"/>
        <v>2</v>
      </c>
      <c r="N38" s="18">
        <f t="shared" si="4"/>
        <v>11989</v>
      </c>
    </row>
    <row r="39" spans="1:14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  <c r="F39" s="20">
        <f t="shared" si="0"/>
        <v>50015</v>
      </c>
      <c r="L39" s="13" t="s">
        <v>498</v>
      </c>
      <c r="M39">
        <f t="shared" si="3"/>
        <v>2</v>
      </c>
      <c r="N39" s="18">
        <f t="shared" si="4"/>
        <v>100031</v>
      </c>
    </row>
    <row r="40" spans="1:14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  <c r="F40" s="20">
        <f t="shared" si="0"/>
        <v>16674</v>
      </c>
      <c r="L40" s="13" t="s">
        <v>544</v>
      </c>
      <c r="M40">
        <f t="shared" si="3"/>
        <v>1</v>
      </c>
      <c r="N40" s="18">
        <f t="shared" si="4"/>
        <v>16674</v>
      </c>
    </row>
    <row r="41" spans="1:14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  <c r="F41" s="20">
        <f t="shared" si="0"/>
        <v>87318</v>
      </c>
      <c r="L41" s="13" t="s">
        <v>519</v>
      </c>
      <c r="M41">
        <f t="shared" si="3"/>
        <v>2</v>
      </c>
      <c r="N41" s="18">
        <f t="shared" si="4"/>
        <v>136731</v>
      </c>
    </row>
    <row r="42" spans="1:14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  <c r="F42" s="20">
        <f t="shared" si="0"/>
        <v>2425011</v>
      </c>
      <c r="L42" s="13" t="s">
        <v>546</v>
      </c>
      <c r="M42">
        <f t="shared" si="3"/>
        <v>3</v>
      </c>
      <c r="N42" s="18">
        <f t="shared" si="4"/>
        <v>6710051</v>
      </c>
    </row>
    <row r="43" spans="1:14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  <c r="F43" s="20">
        <f t="shared" si="0"/>
        <v>18251</v>
      </c>
      <c r="L43" s="13" t="s">
        <v>548</v>
      </c>
      <c r="M43">
        <f t="shared" si="3"/>
        <v>3</v>
      </c>
      <c r="N43" s="18">
        <f t="shared" si="4"/>
        <v>33573</v>
      </c>
    </row>
    <row r="44" spans="1:14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  <c r="F44" s="20">
        <f t="shared" si="0"/>
        <v>78555</v>
      </c>
      <c r="L44" s="13" t="s">
        <v>538</v>
      </c>
      <c r="M44">
        <f t="shared" si="3"/>
        <v>2</v>
      </c>
      <c r="N44" s="18">
        <f t="shared" si="4"/>
        <v>206525</v>
      </c>
    </row>
    <row r="45" spans="1:14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  <c r="F45" s="20">
        <f t="shared" si="0"/>
        <v>21018</v>
      </c>
      <c r="L45" s="13" t="s">
        <v>549</v>
      </c>
      <c r="M45">
        <f t="shared" si="3"/>
        <v>1</v>
      </c>
      <c r="N45" s="18">
        <f t="shared" si="4"/>
        <v>21018</v>
      </c>
    </row>
    <row r="46" spans="1:14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  <c r="F46" s="20">
        <f t="shared" si="0"/>
        <v>34916</v>
      </c>
      <c r="L46" s="13" t="s">
        <v>550</v>
      </c>
      <c r="M46">
        <f t="shared" si="3"/>
        <v>1</v>
      </c>
      <c r="N46" s="18">
        <f t="shared" si="4"/>
        <v>34916</v>
      </c>
    </row>
    <row r="47" spans="1:14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  <c r="F47" s="20">
        <f t="shared" si="0"/>
        <v>8022</v>
      </c>
      <c r="L47" s="13" t="s">
        <v>542</v>
      </c>
      <c r="M47">
        <f t="shared" si="3"/>
        <v>2</v>
      </c>
      <c r="N47" s="18">
        <f t="shared" si="4"/>
        <v>11989</v>
      </c>
    </row>
    <row r="48" spans="1:14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  <c r="F48" s="20">
        <f t="shared" si="0"/>
        <v>24687</v>
      </c>
      <c r="L48" s="13" t="s">
        <v>552</v>
      </c>
      <c r="M48">
        <f t="shared" si="3"/>
        <v>2</v>
      </c>
      <c r="N48" s="18">
        <f t="shared" si="4"/>
        <v>57027</v>
      </c>
    </row>
    <row r="49" spans="1:14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  <c r="F49" s="20">
        <f t="shared" si="0"/>
        <v>22468</v>
      </c>
      <c r="L49" s="13" t="s">
        <v>553</v>
      </c>
      <c r="M49">
        <f t="shared" si="3"/>
        <v>2</v>
      </c>
      <c r="N49" s="18">
        <f t="shared" si="4"/>
        <v>67438</v>
      </c>
    </row>
    <row r="50" spans="1:14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  <c r="F50" s="20">
        <f t="shared" si="0"/>
        <v>44970</v>
      </c>
      <c r="L50" s="13" t="s">
        <v>553</v>
      </c>
      <c r="M50">
        <f t="shared" si="3"/>
        <v>2</v>
      </c>
      <c r="N50" s="18">
        <f t="shared" si="4"/>
        <v>67438</v>
      </c>
    </row>
    <row r="51" spans="1:14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  <c r="F51" s="20">
        <f t="shared" si="0"/>
        <v>55611</v>
      </c>
      <c r="L51" s="13" t="s">
        <v>554</v>
      </c>
      <c r="M51">
        <f t="shared" si="3"/>
        <v>1</v>
      </c>
      <c r="N51" s="18">
        <f t="shared" si="4"/>
        <v>55611</v>
      </c>
    </row>
    <row r="52" spans="1:14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  <c r="F52" s="20">
        <f t="shared" si="0"/>
        <v>84521</v>
      </c>
      <c r="L52" s="13" t="s">
        <v>555</v>
      </c>
      <c r="M52">
        <f t="shared" si="3"/>
        <v>1</v>
      </c>
      <c r="N52" s="18">
        <f t="shared" si="4"/>
        <v>84521</v>
      </c>
    </row>
    <row r="53" spans="1:14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  <c r="F53" s="20">
        <f t="shared" si="0"/>
        <v>51821</v>
      </c>
      <c r="L53" s="13" t="s">
        <v>532</v>
      </c>
      <c r="M53">
        <f t="shared" si="3"/>
        <v>2</v>
      </c>
      <c r="N53" s="18">
        <f t="shared" si="4"/>
        <v>215339</v>
      </c>
    </row>
    <row r="54" spans="1:14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  <c r="F54" s="20">
        <f t="shared" si="0"/>
        <v>31016</v>
      </c>
      <c r="L54" s="13" t="s">
        <v>525</v>
      </c>
      <c r="M54">
        <f t="shared" si="3"/>
        <v>4</v>
      </c>
      <c r="N54" s="18">
        <f t="shared" si="4"/>
        <v>283071</v>
      </c>
    </row>
    <row r="55" spans="1:14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  <c r="F55" s="20">
        <f t="shared" si="0"/>
        <v>81525</v>
      </c>
      <c r="L55" s="13" t="s">
        <v>525</v>
      </c>
      <c r="M55">
        <f t="shared" si="3"/>
        <v>4</v>
      </c>
      <c r="N55" s="18">
        <f t="shared" si="4"/>
        <v>283071</v>
      </c>
    </row>
    <row r="56" spans="1:14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  <c r="F56" s="20">
        <f t="shared" si="0"/>
        <v>183918</v>
      </c>
      <c r="L56" s="13" t="s">
        <v>533</v>
      </c>
      <c r="M56">
        <f t="shared" si="3"/>
        <v>2</v>
      </c>
      <c r="N56" s="18">
        <f t="shared" si="4"/>
        <v>367844</v>
      </c>
    </row>
    <row r="57" spans="1:14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  <c r="F57" s="20">
        <f t="shared" si="0"/>
        <v>13518</v>
      </c>
      <c r="L57" s="13" t="s">
        <v>505</v>
      </c>
      <c r="M57">
        <f t="shared" si="3"/>
        <v>4</v>
      </c>
      <c r="N57" s="18">
        <f t="shared" si="4"/>
        <v>54074</v>
      </c>
    </row>
    <row r="58" spans="1:14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  <c r="F58" s="20">
        <f t="shared" si="0"/>
        <v>2031</v>
      </c>
      <c r="L58" s="13" t="s">
        <v>557</v>
      </c>
      <c r="M58">
        <f t="shared" si="3"/>
        <v>2</v>
      </c>
      <c r="N58" s="18">
        <f t="shared" si="4"/>
        <v>10779</v>
      </c>
    </row>
    <row r="59" spans="1:14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  <c r="F59" s="20">
        <f t="shared" si="0"/>
        <v>36323</v>
      </c>
      <c r="L59" s="13" t="s">
        <v>559</v>
      </c>
      <c r="M59">
        <f t="shared" si="3"/>
        <v>1</v>
      </c>
      <c r="N59" s="18">
        <f t="shared" si="4"/>
        <v>36323</v>
      </c>
    </row>
    <row r="60" spans="1:14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  <c r="F60" s="20">
        <f t="shared" si="0"/>
        <v>7660</v>
      </c>
      <c r="L60" s="13" t="s">
        <v>548</v>
      </c>
      <c r="M60">
        <f t="shared" si="3"/>
        <v>3</v>
      </c>
      <c r="N60" s="18">
        <f t="shared" si="4"/>
        <v>33573</v>
      </c>
    </row>
    <row r="61" spans="1:14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  <c r="F61" s="20">
        <f t="shared" si="0"/>
        <v>18021</v>
      </c>
      <c r="L61" s="13" t="s">
        <v>526</v>
      </c>
      <c r="M61">
        <f t="shared" si="3"/>
        <v>3</v>
      </c>
      <c r="N61" s="18">
        <f t="shared" si="4"/>
        <v>54051</v>
      </c>
    </row>
    <row r="62" spans="1:14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  <c r="F62" s="20">
        <f t="shared" si="0"/>
        <v>8748</v>
      </c>
      <c r="L62" s="13" t="s">
        <v>557</v>
      </c>
      <c r="M62">
        <f t="shared" si="3"/>
        <v>2</v>
      </c>
      <c r="N62" s="18">
        <f t="shared" si="4"/>
        <v>10779</v>
      </c>
    </row>
    <row r="63" spans="1:14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  <c r="F63" s="20">
        <f t="shared" si="0"/>
        <v>19012</v>
      </c>
      <c r="L63" s="13" t="s">
        <v>526</v>
      </c>
      <c r="M63">
        <f t="shared" si="3"/>
        <v>3</v>
      </c>
      <c r="N63" s="18">
        <f t="shared" si="4"/>
        <v>54051</v>
      </c>
    </row>
    <row r="64" spans="1:14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  <c r="F64" s="20">
        <f t="shared" si="0"/>
        <v>2425021</v>
      </c>
      <c r="L64" s="13" t="s">
        <v>546</v>
      </c>
      <c r="M64">
        <f t="shared" si="3"/>
        <v>3</v>
      </c>
      <c r="N64" s="18">
        <f t="shared" si="4"/>
        <v>6710051</v>
      </c>
    </row>
    <row r="65" spans="1:14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  <c r="F65" s="20">
        <f t="shared" si="0"/>
        <v>1860019</v>
      </c>
      <c r="L65" s="13" t="s">
        <v>546</v>
      </c>
      <c r="M65">
        <f t="shared" si="3"/>
        <v>3</v>
      </c>
      <c r="N65" s="18">
        <f t="shared" si="4"/>
        <v>6710051</v>
      </c>
    </row>
    <row r="66" spans="1:14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  <c r="F66" s="20">
        <f t="shared" si="0"/>
        <v>6583</v>
      </c>
      <c r="L66" s="13" t="s">
        <v>560</v>
      </c>
      <c r="M66">
        <f t="shared" si="3"/>
        <v>2</v>
      </c>
      <c r="N66" s="18">
        <f t="shared" si="4"/>
        <v>15205</v>
      </c>
    </row>
    <row r="67" spans="1:14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  <c r="F67" s="20">
        <f t="shared" ref="F67:F80" si="5">SUM(D67:E67)</f>
        <v>14016</v>
      </c>
      <c r="L67" s="13" t="s">
        <v>561</v>
      </c>
      <c r="M67">
        <f t="shared" ref="M67:M80" si="6">COUNTIF(B:B,L67)</f>
        <v>2</v>
      </c>
      <c r="N67" s="18">
        <f t="shared" ref="N67:N80" si="7">SUMIF(B:B,L67,F:F)</f>
        <v>29036</v>
      </c>
    </row>
    <row r="68" spans="1:14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  <c r="F68" s="20">
        <f t="shared" si="5"/>
        <v>29999</v>
      </c>
      <c r="L68" s="13" t="s">
        <v>563</v>
      </c>
      <c r="M68">
        <f t="shared" si="6"/>
        <v>1</v>
      </c>
      <c r="N68" s="18">
        <f t="shared" si="7"/>
        <v>29999</v>
      </c>
    </row>
    <row r="69" spans="1:14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  <c r="F69" s="20">
        <f t="shared" si="5"/>
        <v>17967</v>
      </c>
      <c r="L69" s="13" t="s">
        <v>564</v>
      </c>
      <c r="M69">
        <f t="shared" si="6"/>
        <v>1</v>
      </c>
      <c r="N69" s="18">
        <f t="shared" si="7"/>
        <v>17967</v>
      </c>
    </row>
    <row r="70" spans="1:14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  <c r="F70" s="20">
        <f t="shared" si="5"/>
        <v>32340</v>
      </c>
      <c r="L70" s="13" t="s">
        <v>552</v>
      </c>
      <c r="M70">
        <f t="shared" si="6"/>
        <v>2</v>
      </c>
      <c r="N70" s="18">
        <f t="shared" si="7"/>
        <v>57027</v>
      </c>
    </row>
    <row r="71" spans="1:14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  <c r="F71" s="20">
        <f t="shared" si="5"/>
        <v>27369</v>
      </c>
      <c r="L71" s="13" t="s">
        <v>565</v>
      </c>
      <c r="M71">
        <f t="shared" si="6"/>
        <v>1</v>
      </c>
      <c r="N71" s="18">
        <f t="shared" si="7"/>
        <v>27369</v>
      </c>
    </row>
    <row r="72" spans="1:14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  <c r="F72" s="20">
        <f t="shared" si="5"/>
        <v>15020</v>
      </c>
      <c r="L72" s="13" t="s">
        <v>561</v>
      </c>
      <c r="M72">
        <f t="shared" si="6"/>
        <v>2</v>
      </c>
      <c r="N72" s="18">
        <f t="shared" si="7"/>
        <v>29036</v>
      </c>
    </row>
    <row r="73" spans="1:14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  <c r="F73" s="20">
        <f t="shared" si="5"/>
        <v>13521</v>
      </c>
      <c r="L73" s="13" t="s">
        <v>505</v>
      </c>
      <c r="M73">
        <f t="shared" si="6"/>
        <v>4</v>
      </c>
      <c r="N73" s="18">
        <f t="shared" si="7"/>
        <v>54074</v>
      </c>
    </row>
    <row r="74" spans="1:14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  <c r="F74" s="20">
        <f t="shared" si="5"/>
        <v>8622</v>
      </c>
      <c r="L74" s="13" t="s">
        <v>560</v>
      </c>
      <c r="M74">
        <f t="shared" si="6"/>
        <v>2</v>
      </c>
      <c r="N74" s="18">
        <f t="shared" si="7"/>
        <v>15205</v>
      </c>
    </row>
    <row r="75" spans="1:14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  <c r="F75" s="20">
        <f t="shared" si="5"/>
        <v>15994</v>
      </c>
      <c r="L75" s="13" t="s">
        <v>503</v>
      </c>
      <c r="M75">
        <f t="shared" si="6"/>
        <v>3</v>
      </c>
      <c r="N75" s="18">
        <f t="shared" si="7"/>
        <v>408518</v>
      </c>
    </row>
    <row r="76" spans="1:14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  <c r="F76" s="20">
        <f t="shared" si="5"/>
        <v>7662</v>
      </c>
      <c r="L76" s="13" t="s">
        <v>548</v>
      </c>
      <c r="M76">
        <f t="shared" si="6"/>
        <v>3</v>
      </c>
      <c r="N76" s="18">
        <f t="shared" si="7"/>
        <v>33573</v>
      </c>
    </row>
    <row r="77" spans="1:14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  <c r="F77" s="20">
        <f t="shared" si="5"/>
        <v>40667</v>
      </c>
      <c r="L77" s="13" t="s">
        <v>566</v>
      </c>
      <c r="M77">
        <f t="shared" si="6"/>
        <v>1</v>
      </c>
      <c r="N77" s="18">
        <f t="shared" si="7"/>
        <v>40667</v>
      </c>
    </row>
    <row r="78" spans="1:14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  <c r="F78" s="20">
        <f t="shared" si="5"/>
        <v>50300</v>
      </c>
      <c r="L78" s="13" t="s">
        <v>567</v>
      </c>
      <c r="M78">
        <f t="shared" si="6"/>
        <v>2</v>
      </c>
      <c r="N78" s="18">
        <f t="shared" si="7"/>
        <v>51371</v>
      </c>
    </row>
    <row r="79" spans="1:14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  <c r="F79" s="20">
        <f t="shared" si="5"/>
        <v>1071</v>
      </c>
      <c r="L79" s="13" t="s">
        <v>567</v>
      </c>
      <c r="M79">
        <f t="shared" si="6"/>
        <v>2</v>
      </c>
      <c r="N79" s="18">
        <f t="shared" si="7"/>
        <v>51371</v>
      </c>
    </row>
    <row r="80" spans="1:14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  <c r="F80" s="20">
        <f t="shared" si="5"/>
        <v>4978</v>
      </c>
      <c r="L80" s="13" t="s">
        <v>568</v>
      </c>
      <c r="M80">
        <f t="shared" si="6"/>
        <v>1</v>
      </c>
      <c r="N80" s="18">
        <f t="shared" si="7"/>
        <v>4978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Andrea Sabbatini</cp:lastModifiedBy>
  <dcterms:created xsi:type="dcterms:W3CDTF">2005-04-12T12:35:30Z</dcterms:created>
  <dcterms:modified xsi:type="dcterms:W3CDTF">2024-11-07T14:12:04Z</dcterms:modified>
</cp:coreProperties>
</file>