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лабы\first_lab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H9" i="1"/>
  <c r="G9" i="1"/>
  <c r="H7" i="1"/>
  <c r="H8" i="1" s="1"/>
  <c r="G7" i="1"/>
  <c r="G8" i="1" s="1"/>
  <c r="H5" i="1"/>
  <c r="X4" i="1" s="1"/>
  <c r="H3" i="1"/>
  <c r="H2" i="1"/>
  <c r="G5" i="1"/>
  <c r="S5" i="1" s="1"/>
  <c r="G3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  <c r="H4" i="1" l="1"/>
  <c r="G4" i="1"/>
  <c r="J29" i="1"/>
  <c r="J43" i="1"/>
  <c r="J15" i="1"/>
  <c r="S49" i="1"/>
  <c r="S35" i="1"/>
  <c r="S21" i="1"/>
  <c r="S6" i="1"/>
  <c r="M49" i="1"/>
  <c r="M13" i="1"/>
  <c r="X40" i="1"/>
  <c r="M10" i="1"/>
  <c r="M48" i="1"/>
  <c r="M12" i="1"/>
  <c r="X28" i="1"/>
  <c r="M42" i="1"/>
  <c r="M37" i="1"/>
  <c r="M11" i="1"/>
  <c r="X22" i="1"/>
  <c r="X29" i="1"/>
  <c r="J27" i="1"/>
  <c r="S48" i="1"/>
  <c r="S4" i="1"/>
  <c r="J41" i="1"/>
  <c r="S18" i="1"/>
  <c r="J40" i="1"/>
  <c r="J26" i="1"/>
  <c r="J12" i="1"/>
  <c r="S46" i="1"/>
  <c r="S16" i="1"/>
  <c r="J39" i="1"/>
  <c r="J10" i="1"/>
  <c r="S45" i="1"/>
  <c r="X21" i="1"/>
  <c r="J38" i="1"/>
  <c r="J24" i="1"/>
  <c r="M35" i="1"/>
  <c r="J37" i="1"/>
  <c r="M34" i="1"/>
  <c r="S27" i="1"/>
  <c r="X46" i="1"/>
  <c r="J6" i="1"/>
  <c r="S26" i="1"/>
  <c r="H10" i="1"/>
  <c r="S25" i="1"/>
  <c r="X44" i="1"/>
  <c r="J48" i="1"/>
  <c r="J32" i="1"/>
  <c r="J18" i="1"/>
  <c r="J4" i="1"/>
  <c r="M21" i="1"/>
  <c r="S2" i="1"/>
  <c r="S38" i="1"/>
  <c r="S24" i="1"/>
  <c r="S10" i="1"/>
  <c r="X43" i="1"/>
  <c r="X6" i="1"/>
  <c r="J42" i="1"/>
  <c r="S20" i="1"/>
  <c r="S33" i="1"/>
  <c r="S3" i="1"/>
  <c r="S32" i="1"/>
  <c r="S15" i="1"/>
  <c r="J2" i="1"/>
  <c r="J8" i="1"/>
  <c r="G12" i="1"/>
  <c r="T4" i="1" s="1"/>
  <c r="S13" i="1"/>
  <c r="J36" i="1"/>
  <c r="X45" i="1"/>
  <c r="J34" i="1"/>
  <c r="J19" i="1"/>
  <c r="J5" i="1"/>
  <c r="M32" i="1"/>
  <c r="S39" i="1"/>
  <c r="S11" i="1"/>
  <c r="X7" i="1"/>
  <c r="J46" i="1"/>
  <c r="J31" i="1"/>
  <c r="J17" i="1"/>
  <c r="J3" i="1"/>
  <c r="M20" i="1"/>
  <c r="S51" i="1"/>
  <c r="S37" i="1"/>
  <c r="S23" i="1"/>
  <c r="S9" i="1"/>
  <c r="X42" i="1"/>
  <c r="X5" i="1"/>
  <c r="J28" i="1"/>
  <c r="J14" i="1"/>
  <c r="S34" i="1"/>
  <c r="J13" i="1"/>
  <c r="S47" i="1"/>
  <c r="J25" i="1"/>
  <c r="M36" i="1"/>
  <c r="S30" i="1"/>
  <c r="S44" i="1"/>
  <c r="S28" i="1"/>
  <c r="S14" i="1"/>
  <c r="X20" i="1"/>
  <c r="J51" i="1"/>
  <c r="J22" i="1"/>
  <c r="J7" i="1"/>
  <c r="S42" i="1"/>
  <c r="X19" i="1"/>
  <c r="J50" i="1"/>
  <c r="J20" i="1"/>
  <c r="M33" i="1"/>
  <c r="S40" i="1"/>
  <c r="S12" i="1"/>
  <c r="X18" i="1"/>
  <c r="J49" i="1"/>
  <c r="J44" i="1"/>
  <c r="J30" i="1"/>
  <c r="J16" i="1"/>
  <c r="M19" i="1"/>
  <c r="S50" i="1"/>
  <c r="S36" i="1"/>
  <c r="S22" i="1"/>
  <c r="S8" i="1"/>
  <c r="X41" i="1"/>
  <c r="G10" i="1"/>
  <c r="X11" i="1"/>
  <c r="X23" i="1"/>
  <c r="X35" i="1"/>
  <c r="X47" i="1"/>
  <c r="H13" i="1"/>
  <c r="M14" i="1"/>
  <c r="M26" i="1"/>
  <c r="M38" i="1"/>
  <c r="M50" i="1"/>
  <c r="X12" i="1"/>
  <c r="X24" i="1"/>
  <c r="X36" i="1"/>
  <c r="X48" i="1"/>
  <c r="H12" i="1"/>
  <c r="M3" i="1"/>
  <c r="M15" i="1"/>
  <c r="M27" i="1"/>
  <c r="M39" i="1"/>
  <c r="M51" i="1"/>
  <c r="X13" i="1"/>
  <c r="X25" i="1"/>
  <c r="X37" i="1"/>
  <c r="X49" i="1"/>
  <c r="M4" i="1"/>
  <c r="M16" i="1"/>
  <c r="M28" i="1"/>
  <c r="M40" i="1"/>
  <c r="M2" i="1"/>
  <c r="X14" i="1"/>
  <c r="X26" i="1"/>
  <c r="X38" i="1"/>
  <c r="X50" i="1"/>
  <c r="M5" i="1"/>
  <c r="M17" i="1"/>
  <c r="M29" i="1"/>
  <c r="M41" i="1"/>
  <c r="X3" i="1"/>
  <c r="X15" i="1"/>
  <c r="X27" i="1"/>
  <c r="X39" i="1"/>
  <c r="X51" i="1"/>
  <c r="M6" i="1"/>
  <c r="M18" i="1"/>
  <c r="M30" i="1"/>
  <c r="M31" i="1"/>
  <c r="X34" i="1"/>
  <c r="M46" i="1"/>
  <c r="M8" i="1"/>
  <c r="X33" i="1"/>
  <c r="M24" i="1"/>
  <c r="X32" i="1"/>
  <c r="M44" i="1"/>
  <c r="M23" i="1"/>
  <c r="T36" i="1"/>
  <c r="X31" i="1"/>
  <c r="X9" i="1"/>
  <c r="M47" i="1"/>
  <c r="M9" i="1"/>
  <c r="X17" i="1"/>
  <c r="M25" i="1"/>
  <c r="X16" i="1"/>
  <c r="M45" i="1"/>
  <c r="M7" i="1"/>
  <c r="X10" i="1"/>
  <c r="M43" i="1"/>
  <c r="M22" i="1"/>
  <c r="X2" i="1"/>
  <c r="X30" i="1"/>
  <c r="X8" i="1"/>
  <c r="J47" i="1"/>
  <c r="J35" i="1"/>
  <c r="J23" i="1"/>
  <c r="J11" i="1"/>
  <c r="G13" i="1"/>
  <c r="S43" i="1"/>
  <c r="S31" i="1"/>
  <c r="S19" i="1"/>
  <c r="S7" i="1"/>
  <c r="J45" i="1"/>
  <c r="J33" i="1"/>
  <c r="J21" i="1"/>
  <c r="J9" i="1"/>
  <c r="S41" i="1"/>
  <c r="S29" i="1"/>
  <c r="S17" i="1"/>
  <c r="T38" i="1" l="1"/>
  <c r="T49" i="1"/>
  <c r="T28" i="1"/>
  <c r="T21" i="1"/>
  <c r="T9" i="1"/>
  <c r="T14" i="1"/>
  <c r="T29" i="1"/>
  <c r="T51" i="1"/>
  <c r="T12" i="1"/>
  <c r="T35" i="1"/>
  <c r="T48" i="1"/>
  <c r="T23" i="1"/>
  <c r="T2" i="1"/>
  <c r="T8" i="1"/>
  <c r="T43" i="1"/>
  <c r="T31" i="1"/>
  <c r="T37" i="1"/>
  <c r="T10" i="1"/>
  <c r="T40" i="1"/>
  <c r="T47" i="1"/>
  <c r="T44" i="1"/>
  <c r="T26" i="1"/>
  <c r="T17" i="1"/>
  <c r="T15" i="1"/>
  <c r="T27" i="1"/>
  <c r="T11" i="1"/>
  <c r="T6" i="1"/>
  <c r="T34" i="1"/>
  <c r="T24" i="1"/>
  <c r="T19" i="1"/>
  <c r="T3" i="1"/>
  <c r="T7" i="1"/>
  <c r="T42" i="1"/>
  <c r="T45" i="1"/>
  <c r="T41" i="1"/>
  <c r="T13" i="1"/>
  <c r="T32" i="1"/>
  <c r="T30" i="1"/>
  <c r="T20" i="1"/>
  <c r="T46" i="1"/>
  <c r="T50" i="1"/>
  <c r="T18" i="1"/>
  <c r="T16" i="1"/>
  <c r="T22" i="1"/>
  <c r="K4" i="1"/>
  <c r="G6" i="1" s="1"/>
  <c r="T5" i="1"/>
  <c r="T33" i="1"/>
  <c r="T39" i="1"/>
  <c r="T25" i="1"/>
  <c r="Z3" i="1"/>
  <c r="Z15" i="1"/>
  <c r="Z27" i="1"/>
  <c r="Z39" i="1"/>
  <c r="Z51" i="1"/>
  <c r="Z4" i="1"/>
  <c r="Z16" i="1"/>
  <c r="Z28" i="1"/>
  <c r="Z40" i="1"/>
  <c r="Z2" i="1"/>
  <c r="Z5" i="1"/>
  <c r="Z17" i="1"/>
  <c r="Z29" i="1"/>
  <c r="Z41" i="1"/>
  <c r="Z6" i="1"/>
  <c r="Z18" i="1"/>
  <c r="Z30" i="1"/>
  <c r="Z42" i="1"/>
  <c r="Z7" i="1"/>
  <c r="Z19" i="1"/>
  <c r="Z31" i="1"/>
  <c r="Z43" i="1"/>
  <c r="Z8" i="1"/>
  <c r="Z25" i="1"/>
  <c r="Z47" i="1"/>
  <c r="Z32" i="1"/>
  <c r="Z11" i="1"/>
  <c r="Z50" i="1"/>
  <c r="Z34" i="1"/>
  <c r="Z13" i="1"/>
  <c r="Z36" i="1"/>
  <c r="Z37" i="1"/>
  <c r="Z44" i="1"/>
  <c r="Z23" i="1"/>
  <c r="Z46" i="1"/>
  <c r="Z9" i="1"/>
  <c r="Z26" i="1"/>
  <c r="Z48" i="1"/>
  <c r="Z10" i="1"/>
  <c r="Z49" i="1"/>
  <c r="Z33" i="1"/>
  <c r="Z12" i="1"/>
  <c r="Z35" i="1"/>
  <c r="Z14" i="1"/>
  <c r="Z20" i="1"/>
  <c r="Z21" i="1"/>
  <c r="Z38" i="1"/>
  <c r="Z22" i="1"/>
  <c r="Z45" i="1"/>
  <c r="Z24" i="1"/>
  <c r="N4" i="1"/>
  <c r="H6" i="1" s="1"/>
  <c r="U9" i="1"/>
  <c r="U21" i="1"/>
  <c r="U33" i="1"/>
  <c r="U45" i="1"/>
  <c r="U10" i="1"/>
  <c r="U22" i="1"/>
  <c r="U34" i="1"/>
  <c r="U46" i="1"/>
  <c r="U11" i="1"/>
  <c r="U23" i="1"/>
  <c r="U35" i="1"/>
  <c r="U47" i="1"/>
  <c r="U12" i="1"/>
  <c r="U24" i="1"/>
  <c r="U36" i="1"/>
  <c r="U48" i="1"/>
  <c r="U13" i="1"/>
  <c r="U25" i="1"/>
  <c r="U37" i="1"/>
  <c r="U49" i="1"/>
  <c r="U19" i="1"/>
  <c r="U41" i="1"/>
  <c r="U4" i="1"/>
  <c r="U43" i="1"/>
  <c r="U5" i="1"/>
  <c r="U44" i="1"/>
  <c r="U28" i="1"/>
  <c r="U29" i="1"/>
  <c r="U30" i="1"/>
  <c r="U14" i="1"/>
  <c r="U16" i="1"/>
  <c r="U17" i="1"/>
  <c r="U3" i="1"/>
  <c r="U20" i="1"/>
  <c r="U42" i="1"/>
  <c r="U26" i="1"/>
  <c r="U27" i="1"/>
  <c r="U6" i="1"/>
  <c r="U50" i="1"/>
  <c r="U7" i="1"/>
  <c r="U51" i="1"/>
  <c r="U8" i="1"/>
  <c r="U2" i="1"/>
  <c r="U31" i="1"/>
  <c r="U15" i="1"/>
  <c r="U32" i="1"/>
  <c r="U38" i="1"/>
  <c r="U39" i="1"/>
  <c r="U18" i="1"/>
  <c r="U40" i="1"/>
  <c r="Y13" i="1"/>
  <c r="Y25" i="1"/>
  <c r="Y37" i="1"/>
  <c r="Y49" i="1"/>
  <c r="Y14" i="1"/>
  <c r="Y26" i="1"/>
  <c r="Y38" i="1"/>
  <c r="Y50" i="1"/>
  <c r="Y3" i="1"/>
  <c r="Y15" i="1"/>
  <c r="Y27" i="1"/>
  <c r="Y39" i="1"/>
  <c r="Y51" i="1"/>
  <c r="Y4" i="1"/>
  <c r="Y16" i="1"/>
  <c r="Y28" i="1"/>
  <c r="Y40" i="1"/>
  <c r="Y2" i="1"/>
  <c r="Y5" i="1"/>
  <c r="Y17" i="1"/>
  <c r="Y29" i="1"/>
  <c r="Y41" i="1"/>
  <c r="Y19" i="1"/>
  <c r="Y36" i="1"/>
  <c r="Y44" i="1"/>
  <c r="Y7" i="1"/>
  <c r="Y46" i="1"/>
  <c r="Y20" i="1"/>
  <c r="Y42" i="1"/>
  <c r="Y21" i="1"/>
  <c r="Y43" i="1"/>
  <c r="Y22" i="1"/>
  <c r="Y6" i="1"/>
  <c r="Y23" i="1"/>
  <c r="Y45" i="1"/>
  <c r="Y24" i="1"/>
  <c r="Y8" i="1"/>
  <c r="Y30" i="1"/>
  <c r="Y47" i="1"/>
  <c r="Y9" i="1"/>
  <c r="Y31" i="1"/>
  <c r="Y48" i="1"/>
  <c r="Y10" i="1"/>
  <c r="Y32" i="1"/>
  <c r="Y11" i="1"/>
  <c r="Y33" i="1"/>
  <c r="Y12" i="1"/>
  <c r="Y34" i="1"/>
  <c r="Y18" i="1"/>
  <c r="Y35" i="1"/>
</calcChain>
</file>

<file path=xl/sharedStrings.xml><?xml version="1.0" encoding="utf-8"?>
<sst xmlns="http://schemas.openxmlformats.org/spreadsheetml/2006/main" count="24" uniqueCount="22">
  <si>
    <t>x</t>
  </si>
  <si>
    <t>y</t>
  </si>
  <si>
    <t>СЛЧИС()</t>
  </si>
  <si>
    <t>СЛУЧМЕЖДУ(…)</t>
  </si>
  <si>
    <t>для x</t>
  </si>
  <si>
    <t>для y</t>
  </si>
  <si>
    <t>СУММ</t>
  </si>
  <si>
    <t>СЧЁТ</t>
  </si>
  <si>
    <t>среднее значение</t>
  </si>
  <si>
    <t>СРЗНАЧ</t>
  </si>
  <si>
    <t>дисперсия</t>
  </si>
  <si>
    <t>ДИСП.В</t>
  </si>
  <si>
    <r>
      <t xml:space="preserve">отклонение </t>
    </r>
    <r>
      <rPr>
        <sz val="9"/>
        <color theme="1"/>
        <rFont val="Calibri"/>
        <family val="2"/>
        <charset val="204"/>
        <scheme val="minor"/>
      </rPr>
      <t>(корень)</t>
    </r>
  </si>
  <si>
    <t>СТАНДОТКЛОН.В</t>
  </si>
  <si>
    <t>коэф. вариации</t>
  </si>
  <si>
    <t>срзнач + отклон</t>
  </si>
  <si>
    <t>срзнач - отклон</t>
  </si>
  <si>
    <t>срзнач x</t>
  </si>
  <si>
    <t>"+ отклон"</t>
  </si>
  <si>
    <t>"- отклон"</t>
  </si>
  <si>
    <t>срзнач y</t>
  </si>
  <si>
    <t>для графика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</si>
</sst>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rgb="FFEDF1F9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E1E1"/>
      <color rgb="FFEDF1F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для </a:t>
            </a:r>
            <a:r>
              <a:rPr lang="en-US"/>
              <a:t>X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Лист1!$C$2:$C$51</c:f>
              <c:numCache>
                <c:formatCode>General</c:formatCode>
                <c:ptCount val="50"/>
                <c:pt idx="0">
                  <c:v>0.14131045665802311</c:v>
                </c:pt>
                <c:pt idx="1">
                  <c:v>0.24601501667115433</c:v>
                </c:pt>
                <c:pt idx="2">
                  <c:v>6.0686938306128924E-2</c:v>
                </c:pt>
                <c:pt idx="3">
                  <c:v>0.73237282783333757</c:v>
                </c:pt>
                <c:pt idx="4">
                  <c:v>0.41005742900062259</c:v>
                </c:pt>
                <c:pt idx="5">
                  <c:v>0.66230794153290362</c:v>
                </c:pt>
                <c:pt idx="6">
                  <c:v>0.52902183926462543</c:v>
                </c:pt>
                <c:pt idx="7">
                  <c:v>0.21144258929846216</c:v>
                </c:pt>
                <c:pt idx="8">
                  <c:v>0.93193259734128597</c:v>
                </c:pt>
                <c:pt idx="9">
                  <c:v>0.33442949172513103</c:v>
                </c:pt>
                <c:pt idx="10">
                  <c:v>0.63498694716462523</c:v>
                </c:pt>
                <c:pt idx="11">
                  <c:v>0.14677214887500478</c:v>
                </c:pt>
                <c:pt idx="12">
                  <c:v>1.5686970369221065E-2</c:v>
                </c:pt>
                <c:pt idx="13">
                  <c:v>0.30231974313860455</c:v>
                </c:pt>
                <c:pt idx="14">
                  <c:v>0.69760978004058405</c:v>
                </c:pt>
                <c:pt idx="15">
                  <c:v>0.54719070884881471</c:v>
                </c:pt>
                <c:pt idx="16">
                  <c:v>0.55211103711780318</c:v>
                </c:pt>
                <c:pt idx="17">
                  <c:v>0.83957372597065039</c:v>
                </c:pt>
                <c:pt idx="18">
                  <c:v>0.44716187059309964</c:v>
                </c:pt>
                <c:pt idx="19">
                  <c:v>0.40472448035281661</c:v>
                </c:pt>
                <c:pt idx="20">
                  <c:v>0.44539183930370474</c:v>
                </c:pt>
                <c:pt idx="21">
                  <c:v>0.96677051322310736</c:v>
                </c:pt>
                <c:pt idx="22">
                  <c:v>1.4337828320666768E-2</c:v>
                </c:pt>
                <c:pt idx="23">
                  <c:v>0.61178419994733291</c:v>
                </c:pt>
                <c:pt idx="24">
                  <c:v>0.70211785309010244</c:v>
                </c:pt>
                <c:pt idx="25">
                  <c:v>0.55852798739332732</c:v>
                </c:pt>
                <c:pt idx="26">
                  <c:v>0.57094127054608301</c:v>
                </c:pt>
                <c:pt idx="27">
                  <c:v>2.7519102949468355E-2</c:v>
                </c:pt>
                <c:pt idx="28">
                  <c:v>0.14881068777871831</c:v>
                </c:pt>
                <c:pt idx="29">
                  <c:v>0.1848652753543697</c:v>
                </c:pt>
                <c:pt idx="30">
                  <c:v>0.18950277142600569</c:v>
                </c:pt>
                <c:pt idx="31">
                  <c:v>0.71746954439181321</c:v>
                </c:pt>
                <c:pt idx="32">
                  <c:v>0.20713954666494427</c:v>
                </c:pt>
                <c:pt idx="33">
                  <c:v>0.11493787363949104</c:v>
                </c:pt>
                <c:pt idx="34">
                  <c:v>0.37989473171533694</c:v>
                </c:pt>
                <c:pt idx="35">
                  <c:v>0.76703448830378385</c:v>
                </c:pt>
                <c:pt idx="36">
                  <c:v>0.35660679956266905</c:v>
                </c:pt>
                <c:pt idx="37">
                  <c:v>0.49238989310815395</c:v>
                </c:pt>
                <c:pt idx="38">
                  <c:v>0.65116275505619792</c:v>
                </c:pt>
                <c:pt idx="39">
                  <c:v>0.55085734414527787</c:v>
                </c:pt>
                <c:pt idx="40">
                  <c:v>0.21878018071574479</c:v>
                </c:pt>
                <c:pt idx="41">
                  <c:v>0.12158792928216089</c:v>
                </c:pt>
                <c:pt idx="42">
                  <c:v>0.56623624231457093</c:v>
                </c:pt>
                <c:pt idx="43">
                  <c:v>0.45478844536372631</c:v>
                </c:pt>
                <c:pt idx="44">
                  <c:v>0.69202940760786391</c:v>
                </c:pt>
                <c:pt idx="45">
                  <c:v>0.39853005485696602</c:v>
                </c:pt>
                <c:pt idx="46">
                  <c:v>0.47020539555281204</c:v>
                </c:pt>
                <c:pt idx="47">
                  <c:v>0.8595434516935988</c:v>
                </c:pt>
                <c:pt idx="48">
                  <c:v>0.13874516274332793</c:v>
                </c:pt>
                <c:pt idx="49">
                  <c:v>0.46489333872440508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A-4430-8BFA-7A7D8BA57E81}"/>
            </c:ext>
          </c:extLst>
        </c:ser>
        <c:ser>
          <c:idx val="1"/>
          <c:order val="1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Лист1!$S$2:$S$51</c:f>
              <c:numCache>
                <c:formatCode>General</c:formatCode>
                <c:ptCount val="50"/>
                <c:pt idx="0">
                  <c:v>0.43782232909757268</c:v>
                </c:pt>
                <c:pt idx="1">
                  <c:v>0.43782232909757268</c:v>
                </c:pt>
                <c:pt idx="2">
                  <c:v>0.43782232909757268</c:v>
                </c:pt>
                <c:pt idx="3">
                  <c:v>0.43782232909757268</c:v>
                </c:pt>
                <c:pt idx="4">
                  <c:v>0.43782232909757268</c:v>
                </c:pt>
                <c:pt idx="5">
                  <c:v>0.43782232909757268</c:v>
                </c:pt>
                <c:pt idx="6">
                  <c:v>0.43782232909757268</c:v>
                </c:pt>
                <c:pt idx="7">
                  <c:v>0.43782232909757268</c:v>
                </c:pt>
                <c:pt idx="8">
                  <c:v>0.43782232909757268</c:v>
                </c:pt>
                <c:pt idx="9">
                  <c:v>0.43782232909757268</c:v>
                </c:pt>
                <c:pt idx="10">
                  <c:v>0.43782232909757268</c:v>
                </c:pt>
                <c:pt idx="11">
                  <c:v>0.43782232909757268</c:v>
                </c:pt>
                <c:pt idx="12">
                  <c:v>0.43782232909757268</c:v>
                </c:pt>
                <c:pt idx="13">
                  <c:v>0.43782232909757268</c:v>
                </c:pt>
                <c:pt idx="14">
                  <c:v>0.43782232909757268</c:v>
                </c:pt>
                <c:pt idx="15">
                  <c:v>0.43782232909757268</c:v>
                </c:pt>
                <c:pt idx="16">
                  <c:v>0.43782232909757268</c:v>
                </c:pt>
                <c:pt idx="17">
                  <c:v>0.43782232909757268</c:v>
                </c:pt>
                <c:pt idx="18">
                  <c:v>0.43782232909757268</c:v>
                </c:pt>
                <c:pt idx="19">
                  <c:v>0.43782232909757268</c:v>
                </c:pt>
                <c:pt idx="20">
                  <c:v>0.43782232909757268</c:v>
                </c:pt>
                <c:pt idx="21">
                  <c:v>0.43782232909757268</c:v>
                </c:pt>
                <c:pt idx="22">
                  <c:v>0.43782232909757268</c:v>
                </c:pt>
                <c:pt idx="23">
                  <c:v>0.43782232909757268</c:v>
                </c:pt>
                <c:pt idx="24">
                  <c:v>0.43782232909757268</c:v>
                </c:pt>
                <c:pt idx="25">
                  <c:v>0.43782232909757268</c:v>
                </c:pt>
                <c:pt idx="26">
                  <c:v>0.43782232909757268</c:v>
                </c:pt>
                <c:pt idx="27">
                  <c:v>0.43782232909757268</c:v>
                </c:pt>
                <c:pt idx="28">
                  <c:v>0.43782232909757268</c:v>
                </c:pt>
                <c:pt idx="29">
                  <c:v>0.43782232909757268</c:v>
                </c:pt>
                <c:pt idx="30">
                  <c:v>0.43782232909757268</c:v>
                </c:pt>
                <c:pt idx="31">
                  <c:v>0.43782232909757268</c:v>
                </c:pt>
                <c:pt idx="32">
                  <c:v>0.43782232909757268</c:v>
                </c:pt>
                <c:pt idx="33">
                  <c:v>0.43782232909757268</c:v>
                </c:pt>
                <c:pt idx="34">
                  <c:v>0.43782232909757268</c:v>
                </c:pt>
                <c:pt idx="35">
                  <c:v>0.43782232909757268</c:v>
                </c:pt>
                <c:pt idx="36">
                  <c:v>0.43782232909757268</c:v>
                </c:pt>
                <c:pt idx="37">
                  <c:v>0.43782232909757268</c:v>
                </c:pt>
                <c:pt idx="38">
                  <c:v>0.43782232909757268</c:v>
                </c:pt>
                <c:pt idx="39">
                  <c:v>0.43782232909757268</c:v>
                </c:pt>
                <c:pt idx="40">
                  <c:v>0.43782232909757268</c:v>
                </c:pt>
                <c:pt idx="41">
                  <c:v>0.43782232909757268</c:v>
                </c:pt>
                <c:pt idx="42">
                  <c:v>0.43782232909757268</c:v>
                </c:pt>
                <c:pt idx="43">
                  <c:v>0.43782232909757268</c:v>
                </c:pt>
                <c:pt idx="44">
                  <c:v>0.43782232909757268</c:v>
                </c:pt>
                <c:pt idx="45">
                  <c:v>0.43782232909757268</c:v>
                </c:pt>
                <c:pt idx="46">
                  <c:v>0.43782232909757268</c:v>
                </c:pt>
                <c:pt idx="47">
                  <c:v>0.43782232909757268</c:v>
                </c:pt>
                <c:pt idx="48">
                  <c:v>0.43782232909757268</c:v>
                </c:pt>
                <c:pt idx="49">
                  <c:v>0.43782232909757268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A-4430-8BFA-7A7D8BA57E81}"/>
            </c:ext>
          </c:extLst>
        </c:ser>
        <c:ser>
          <c:idx val="2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Лист1!$T$2:$T$51</c:f>
              <c:numCache>
                <c:formatCode>General</c:formatCode>
                <c:ptCount val="50"/>
                <c:pt idx="0">
                  <c:v>0.69252900875461454</c:v>
                </c:pt>
                <c:pt idx="1">
                  <c:v>0.69252900875461454</c:v>
                </c:pt>
                <c:pt idx="2">
                  <c:v>0.69252900875461454</c:v>
                </c:pt>
                <c:pt idx="3">
                  <c:v>0.69252900875461454</c:v>
                </c:pt>
                <c:pt idx="4">
                  <c:v>0.69252900875461454</c:v>
                </c:pt>
                <c:pt idx="5">
                  <c:v>0.69252900875461454</c:v>
                </c:pt>
                <c:pt idx="6">
                  <c:v>0.69252900875461454</c:v>
                </c:pt>
                <c:pt idx="7">
                  <c:v>0.69252900875461454</c:v>
                </c:pt>
                <c:pt idx="8">
                  <c:v>0.69252900875461454</c:v>
                </c:pt>
                <c:pt idx="9">
                  <c:v>0.69252900875461454</c:v>
                </c:pt>
                <c:pt idx="10">
                  <c:v>0.69252900875461454</c:v>
                </c:pt>
                <c:pt idx="11">
                  <c:v>0.69252900875461454</c:v>
                </c:pt>
                <c:pt idx="12">
                  <c:v>0.69252900875461454</c:v>
                </c:pt>
                <c:pt idx="13">
                  <c:v>0.69252900875461454</c:v>
                </c:pt>
                <c:pt idx="14">
                  <c:v>0.69252900875461454</c:v>
                </c:pt>
                <c:pt idx="15">
                  <c:v>0.69252900875461454</c:v>
                </c:pt>
                <c:pt idx="16">
                  <c:v>0.69252900875461454</c:v>
                </c:pt>
                <c:pt idx="17">
                  <c:v>0.69252900875461454</c:v>
                </c:pt>
                <c:pt idx="18">
                  <c:v>0.69252900875461454</c:v>
                </c:pt>
                <c:pt idx="19">
                  <c:v>0.69252900875461454</c:v>
                </c:pt>
                <c:pt idx="20">
                  <c:v>0.69252900875461454</c:v>
                </c:pt>
                <c:pt idx="21">
                  <c:v>0.69252900875461454</c:v>
                </c:pt>
                <c:pt idx="22">
                  <c:v>0.69252900875461454</c:v>
                </c:pt>
                <c:pt idx="23">
                  <c:v>0.69252900875461454</c:v>
                </c:pt>
                <c:pt idx="24">
                  <c:v>0.69252900875461454</c:v>
                </c:pt>
                <c:pt idx="25">
                  <c:v>0.69252900875461454</c:v>
                </c:pt>
                <c:pt idx="26">
                  <c:v>0.69252900875461454</c:v>
                </c:pt>
                <c:pt idx="27">
                  <c:v>0.69252900875461454</c:v>
                </c:pt>
                <c:pt idx="28">
                  <c:v>0.69252900875461454</c:v>
                </c:pt>
                <c:pt idx="29">
                  <c:v>0.69252900875461454</c:v>
                </c:pt>
                <c:pt idx="30">
                  <c:v>0.69252900875461454</c:v>
                </c:pt>
                <c:pt idx="31">
                  <c:v>0.69252900875461454</c:v>
                </c:pt>
                <c:pt idx="32">
                  <c:v>0.69252900875461454</c:v>
                </c:pt>
                <c:pt idx="33">
                  <c:v>0.69252900875461454</c:v>
                </c:pt>
                <c:pt idx="34">
                  <c:v>0.69252900875461454</c:v>
                </c:pt>
                <c:pt idx="35">
                  <c:v>0.69252900875461454</c:v>
                </c:pt>
                <c:pt idx="36">
                  <c:v>0.69252900875461454</c:v>
                </c:pt>
                <c:pt idx="37">
                  <c:v>0.69252900875461454</c:v>
                </c:pt>
                <c:pt idx="38">
                  <c:v>0.69252900875461454</c:v>
                </c:pt>
                <c:pt idx="39">
                  <c:v>0.69252900875461454</c:v>
                </c:pt>
                <c:pt idx="40">
                  <c:v>0.69252900875461454</c:v>
                </c:pt>
                <c:pt idx="41">
                  <c:v>0.69252900875461454</c:v>
                </c:pt>
                <c:pt idx="42">
                  <c:v>0.69252900875461454</c:v>
                </c:pt>
                <c:pt idx="43">
                  <c:v>0.69252900875461454</c:v>
                </c:pt>
                <c:pt idx="44">
                  <c:v>0.69252900875461454</c:v>
                </c:pt>
                <c:pt idx="45">
                  <c:v>0.69252900875461454</c:v>
                </c:pt>
                <c:pt idx="46">
                  <c:v>0.69252900875461454</c:v>
                </c:pt>
                <c:pt idx="47">
                  <c:v>0.69252900875461454</c:v>
                </c:pt>
                <c:pt idx="48">
                  <c:v>0.69252900875461454</c:v>
                </c:pt>
                <c:pt idx="49">
                  <c:v>0.69252900875461454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A-4430-8BFA-7A7D8BA57E81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Лист1!$U$2:$U$51</c:f>
              <c:numCache>
                <c:formatCode>General</c:formatCode>
                <c:ptCount val="50"/>
                <c:pt idx="0">
                  <c:v>0.18311564944053077</c:v>
                </c:pt>
                <c:pt idx="1">
                  <c:v>0.18311564944053077</c:v>
                </c:pt>
                <c:pt idx="2">
                  <c:v>0.18311564944053077</c:v>
                </c:pt>
                <c:pt idx="3">
                  <c:v>0.18311564944053077</c:v>
                </c:pt>
                <c:pt idx="4">
                  <c:v>0.18311564944053077</c:v>
                </c:pt>
                <c:pt idx="5">
                  <c:v>0.18311564944053077</c:v>
                </c:pt>
                <c:pt idx="6">
                  <c:v>0.18311564944053077</c:v>
                </c:pt>
                <c:pt idx="7">
                  <c:v>0.18311564944053077</c:v>
                </c:pt>
                <c:pt idx="8">
                  <c:v>0.18311564944053077</c:v>
                </c:pt>
                <c:pt idx="9">
                  <c:v>0.18311564944053077</c:v>
                </c:pt>
                <c:pt idx="10">
                  <c:v>0.18311564944053077</c:v>
                </c:pt>
                <c:pt idx="11">
                  <c:v>0.18311564944053077</c:v>
                </c:pt>
                <c:pt idx="12">
                  <c:v>0.18311564944053077</c:v>
                </c:pt>
                <c:pt idx="13">
                  <c:v>0.18311564944053077</c:v>
                </c:pt>
                <c:pt idx="14">
                  <c:v>0.18311564944053077</c:v>
                </c:pt>
                <c:pt idx="15">
                  <c:v>0.18311564944053077</c:v>
                </c:pt>
                <c:pt idx="16">
                  <c:v>0.18311564944053077</c:v>
                </c:pt>
                <c:pt idx="17">
                  <c:v>0.18311564944053077</c:v>
                </c:pt>
                <c:pt idx="18">
                  <c:v>0.18311564944053077</c:v>
                </c:pt>
                <c:pt idx="19">
                  <c:v>0.18311564944053077</c:v>
                </c:pt>
                <c:pt idx="20">
                  <c:v>0.18311564944053077</c:v>
                </c:pt>
                <c:pt idx="21">
                  <c:v>0.18311564944053077</c:v>
                </c:pt>
                <c:pt idx="22">
                  <c:v>0.18311564944053077</c:v>
                </c:pt>
                <c:pt idx="23">
                  <c:v>0.18311564944053077</c:v>
                </c:pt>
                <c:pt idx="24">
                  <c:v>0.18311564944053077</c:v>
                </c:pt>
                <c:pt idx="25">
                  <c:v>0.18311564944053077</c:v>
                </c:pt>
                <c:pt idx="26">
                  <c:v>0.18311564944053077</c:v>
                </c:pt>
                <c:pt idx="27">
                  <c:v>0.18311564944053077</c:v>
                </c:pt>
                <c:pt idx="28">
                  <c:v>0.18311564944053077</c:v>
                </c:pt>
                <c:pt idx="29">
                  <c:v>0.18311564944053077</c:v>
                </c:pt>
                <c:pt idx="30">
                  <c:v>0.18311564944053077</c:v>
                </c:pt>
                <c:pt idx="31">
                  <c:v>0.18311564944053077</c:v>
                </c:pt>
                <c:pt idx="32">
                  <c:v>0.18311564944053077</c:v>
                </c:pt>
                <c:pt idx="33">
                  <c:v>0.18311564944053077</c:v>
                </c:pt>
                <c:pt idx="34">
                  <c:v>0.18311564944053077</c:v>
                </c:pt>
                <c:pt idx="35">
                  <c:v>0.18311564944053077</c:v>
                </c:pt>
                <c:pt idx="36">
                  <c:v>0.18311564944053077</c:v>
                </c:pt>
                <c:pt idx="37">
                  <c:v>0.18311564944053077</c:v>
                </c:pt>
                <c:pt idx="38">
                  <c:v>0.18311564944053077</c:v>
                </c:pt>
                <c:pt idx="39">
                  <c:v>0.18311564944053077</c:v>
                </c:pt>
                <c:pt idx="40">
                  <c:v>0.18311564944053077</c:v>
                </c:pt>
                <c:pt idx="41">
                  <c:v>0.18311564944053077</c:v>
                </c:pt>
                <c:pt idx="42">
                  <c:v>0.18311564944053077</c:v>
                </c:pt>
                <c:pt idx="43">
                  <c:v>0.18311564944053077</c:v>
                </c:pt>
                <c:pt idx="44">
                  <c:v>0.18311564944053077</c:v>
                </c:pt>
                <c:pt idx="45">
                  <c:v>0.18311564944053077</c:v>
                </c:pt>
                <c:pt idx="46">
                  <c:v>0.18311564944053077</c:v>
                </c:pt>
                <c:pt idx="47">
                  <c:v>0.18311564944053077</c:v>
                </c:pt>
                <c:pt idx="48">
                  <c:v>0.18311564944053077</c:v>
                </c:pt>
                <c:pt idx="49">
                  <c:v>0.18311564944053077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BA-4430-8BFA-7A7D8BA5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84864"/>
        <c:axId val="194985192"/>
      </c:lineChart>
      <c:catAx>
        <c:axId val="19498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985192"/>
        <c:crosses val="autoZero"/>
        <c:auto val="1"/>
        <c:lblAlgn val="ctr"/>
        <c:lblOffset val="100"/>
        <c:noMultiLvlLbl val="0"/>
      </c:catAx>
      <c:valAx>
        <c:axId val="19498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98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График</a:t>
            </a:r>
            <a:r>
              <a:rPr lang="ru-RU" baseline="0">
                <a:solidFill>
                  <a:schemeClr val="tx1"/>
                </a:solidFill>
              </a:rPr>
              <a:t> для </a:t>
            </a:r>
            <a:r>
              <a:rPr lang="en-US" baseline="0">
                <a:solidFill>
                  <a:schemeClr val="tx1"/>
                </a:solidFill>
              </a:rPr>
              <a:t>Y</a:t>
            </a:r>
            <a:endParaRPr lang="ru-RU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Лист1!$D$2:$D$51</c:f>
              <c:numCache>
                <c:formatCode>General</c:formatCode>
                <c:ptCount val="50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  <c:pt idx="5">
                  <c:v>8</c:v>
                </c:pt>
                <c:pt idx="6">
                  <c:v>5</c:v>
                </c:pt>
                <c:pt idx="7">
                  <c:v>1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1</c:v>
                </c:pt>
                <c:pt idx="12">
                  <c:v>3</c:v>
                </c:pt>
                <c:pt idx="13">
                  <c:v>10</c:v>
                </c:pt>
                <c:pt idx="14">
                  <c:v>7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5</c:v>
                </c:pt>
                <c:pt idx="19">
                  <c:v>5</c:v>
                </c:pt>
                <c:pt idx="20">
                  <c:v>3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8</c:v>
                </c:pt>
                <c:pt idx="25">
                  <c:v>10</c:v>
                </c:pt>
                <c:pt idx="26">
                  <c:v>6</c:v>
                </c:pt>
                <c:pt idx="27">
                  <c:v>9</c:v>
                </c:pt>
                <c:pt idx="28">
                  <c:v>4</c:v>
                </c:pt>
                <c:pt idx="29">
                  <c:v>7</c:v>
                </c:pt>
                <c:pt idx="30">
                  <c:v>8</c:v>
                </c:pt>
                <c:pt idx="31">
                  <c:v>5</c:v>
                </c:pt>
                <c:pt idx="32">
                  <c:v>2</c:v>
                </c:pt>
                <c:pt idx="33">
                  <c:v>9</c:v>
                </c:pt>
                <c:pt idx="34">
                  <c:v>2</c:v>
                </c:pt>
                <c:pt idx="35">
                  <c:v>1</c:v>
                </c:pt>
                <c:pt idx="36">
                  <c:v>9</c:v>
                </c:pt>
                <c:pt idx="37">
                  <c:v>4</c:v>
                </c:pt>
                <c:pt idx="38">
                  <c:v>9</c:v>
                </c:pt>
                <c:pt idx="39">
                  <c:v>1</c:v>
                </c:pt>
                <c:pt idx="40">
                  <c:v>10</c:v>
                </c:pt>
                <c:pt idx="41">
                  <c:v>9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8</c:v>
                </c:pt>
                <c:pt idx="46">
                  <c:v>10</c:v>
                </c:pt>
                <c:pt idx="47">
                  <c:v>7</c:v>
                </c:pt>
                <c:pt idx="48">
                  <c:v>9</c:v>
                </c:pt>
                <c:pt idx="4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9-4992-B733-9EACD8B1D127}"/>
            </c:ext>
          </c:extLst>
        </c:ser>
        <c:ser>
          <c:idx val="1"/>
          <c:order val="1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Лист1!$X$2:$X$52</c:f>
              <c:numCache>
                <c:formatCode>General</c:formatCode>
                <c:ptCount val="51"/>
                <c:pt idx="0">
                  <c:v>5.96</c:v>
                </c:pt>
                <c:pt idx="1">
                  <c:v>5.96</c:v>
                </c:pt>
                <c:pt idx="2">
                  <c:v>5.96</c:v>
                </c:pt>
                <c:pt idx="3">
                  <c:v>5.96</c:v>
                </c:pt>
                <c:pt idx="4">
                  <c:v>5.96</c:v>
                </c:pt>
                <c:pt idx="5">
                  <c:v>5.96</c:v>
                </c:pt>
                <c:pt idx="6">
                  <c:v>5.96</c:v>
                </c:pt>
                <c:pt idx="7">
                  <c:v>5.96</c:v>
                </c:pt>
                <c:pt idx="8">
                  <c:v>5.96</c:v>
                </c:pt>
                <c:pt idx="9">
                  <c:v>5.96</c:v>
                </c:pt>
                <c:pt idx="10">
                  <c:v>5.96</c:v>
                </c:pt>
                <c:pt idx="11">
                  <c:v>5.96</c:v>
                </c:pt>
                <c:pt idx="12">
                  <c:v>5.96</c:v>
                </c:pt>
                <c:pt idx="13">
                  <c:v>5.96</c:v>
                </c:pt>
                <c:pt idx="14">
                  <c:v>5.96</c:v>
                </c:pt>
                <c:pt idx="15">
                  <c:v>5.96</c:v>
                </c:pt>
                <c:pt idx="16">
                  <c:v>5.96</c:v>
                </c:pt>
                <c:pt idx="17">
                  <c:v>5.96</c:v>
                </c:pt>
                <c:pt idx="18">
                  <c:v>5.96</c:v>
                </c:pt>
                <c:pt idx="19">
                  <c:v>5.96</c:v>
                </c:pt>
                <c:pt idx="20">
                  <c:v>5.96</c:v>
                </c:pt>
                <c:pt idx="21">
                  <c:v>5.96</c:v>
                </c:pt>
                <c:pt idx="22">
                  <c:v>5.96</c:v>
                </c:pt>
                <c:pt idx="23">
                  <c:v>5.96</c:v>
                </c:pt>
                <c:pt idx="24">
                  <c:v>5.96</c:v>
                </c:pt>
                <c:pt idx="25">
                  <c:v>5.96</c:v>
                </c:pt>
                <c:pt idx="26">
                  <c:v>5.96</c:v>
                </c:pt>
                <c:pt idx="27">
                  <c:v>5.96</c:v>
                </c:pt>
                <c:pt idx="28">
                  <c:v>5.96</c:v>
                </c:pt>
                <c:pt idx="29">
                  <c:v>5.96</c:v>
                </c:pt>
                <c:pt idx="30">
                  <c:v>5.96</c:v>
                </c:pt>
                <c:pt idx="31">
                  <c:v>5.96</c:v>
                </c:pt>
                <c:pt idx="32">
                  <c:v>5.96</c:v>
                </c:pt>
                <c:pt idx="33">
                  <c:v>5.96</c:v>
                </c:pt>
                <c:pt idx="34">
                  <c:v>5.96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5.96</c:v>
                </c:pt>
                <c:pt idx="40">
                  <c:v>5.96</c:v>
                </c:pt>
                <c:pt idx="41">
                  <c:v>5.96</c:v>
                </c:pt>
                <c:pt idx="42">
                  <c:v>5.96</c:v>
                </c:pt>
                <c:pt idx="43">
                  <c:v>5.96</c:v>
                </c:pt>
                <c:pt idx="44">
                  <c:v>5.96</c:v>
                </c:pt>
                <c:pt idx="45">
                  <c:v>5.96</c:v>
                </c:pt>
                <c:pt idx="46">
                  <c:v>5.96</c:v>
                </c:pt>
                <c:pt idx="47">
                  <c:v>5.96</c:v>
                </c:pt>
                <c:pt idx="48">
                  <c:v>5.96</c:v>
                </c:pt>
                <c:pt idx="49">
                  <c:v>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9-4992-B733-9EACD8B1D127}"/>
            </c:ext>
          </c:extLst>
        </c:ser>
        <c:ser>
          <c:idx val="2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Лист1!$Y$2:$Y$51</c:f>
              <c:numCache>
                <c:formatCode>General</c:formatCode>
                <c:ptCount val="50"/>
                <c:pt idx="0">
                  <c:v>9.0633885364490325</c:v>
                </c:pt>
                <c:pt idx="1">
                  <c:v>9.0633885364490325</c:v>
                </c:pt>
                <c:pt idx="2">
                  <c:v>9.0633885364490325</c:v>
                </c:pt>
                <c:pt idx="3">
                  <c:v>9.0633885364490325</c:v>
                </c:pt>
                <c:pt idx="4">
                  <c:v>9.0633885364490325</c:v>
                </c:pt>
                <c:pt idx="5">
                  <c:v>9.0633885364490325</c:v>
                </c:pt>
                <c:pt idx="6">
                  <c:v>9.0633885364490325</c:v>
                </c:pt>
                <c:pt idx="7">
                  <c:v>9.0633885364490325</c:v>
                </c:pt>
                <c:pt idx="8">
                  <c:v>9.0633885364490325</c:v>
                </c:pt>
                <c:pt idx="9">
                  <c:v>9.0633885364490325</c:v>
                </c:pt>
                <c:pt idx="10">
                  <c:v>9.0633885364490325</c:v>
                </c:pt>
                <c:pt idx="11">
                  <c:v>9.0633885364490325</c:v>
                </c:pt>
                <c:pt idx="12">
                  <c:v>9.0633885364490325</c:v>
                </c:pt>
                <c:pt idx="13">
                  <c:v>9.0633885364490325</c:v>
                </c:pt>
                <c:pt idx="14">
                  <c:v>9.0633885364490325</c:v>
                </c:pt>
                <c:pt idx="15">
                  <c:v>9.0633885364490325</c:v>
                </c:pt>
                <c:pt idx="16">
                  <c:v>9.0633885364490325</c:v>
                </c:pt>
                <c:pt idx="17">
                  <c:v>9.0633885364490325</c:v>
                </c:pt>
                <c:pt idx="18">
                  <c:v>9.0633885364490325</c:v>
                </c:pt>
                <c:pt idx="19">
                  <c:v>9.0633885364490325</c:v>
                </c:pt>
                <c:pt idx="20">
                  <c:v>9.0633885364490325</c:v>
                </c:pt>
                <c:pt idx="21">
                  <c:v>9.0633885364490325</c:v>
                </c:pt>
                <c:pt idx="22">
                  <c:v>9.0633885364490325</c:v>
                </c:pt>
                <c:pt idx="23">
                  <c:v>9.0633885364490325</c:v>
                </c:pt>
                <c:pt idx="24">
                  <c:v>9.0633885364490325</c:v>
                </c:pt>
                <c:pt idx="25">
                  <c:v>9.0633885364490325</c:v>
                </c:pt>
                <c:pt idx="26">
                  <c:v>9.0633885364490325</c:v>
                </c:pt>
                <c:pt idx="27">
                  <c:v>9.0633885364490325</c:v>
                </c:pt>
                <c:pt idx="28">
                  <c:v>9.0633885364490325</c:v>
                </c:pt>
                <c:pt idx="29">
                  <c:v>9.0633885364490325</c:v>
                </c:pt>
                <c:pt idx="30">
                  <c:v>9.0633885364490325</c:v>
                </c:pt>
                <c:pt idx="31">
                  <c:v>9.0633885364490325</c:v>
                </c:pt>
                <c:pt idx="32">
                  <c:v>9.0633885364490325</c:v>
                </c:pt>
                <c:pt idx="33">
                  <c:v>9.0633885364490325</c:v>
                </c:pt>
                <c:pt idx="34">
                  <c:v>9.0633885364490325</c:v>
                </c:pt>
                <c:pt idx="35">
                  <c:v>9.0633885364490325</c:v>
                </c:pt>
                <c:pt idx="36">
                  <c:v>9.0633885364490325</c:v>
                </c:pt>
                <c:pt idx="37">
                  <c:v>9.0633885364490325</c:v>
                </c:pt>
                <c:pt idx="38">
                  <c:v>9.0633885364490325</c:v>
                </c:pt>
                <c:pt idx="39">
                  <c:v>9.0633885364490325</c:v>
                </c:pt>
                <c:pt idx="40">
                  <c:v>9.0633885364490325</c:v>
                </c:pt>
                <c:pt idx="41">
                  <c:v>9.0633885364490325</c:v>
                </c:pt>
                <c:pt idx="42">
                  <c:v>9.0633885364490325</c:v>
                </c:pt>
                <c:pt idx="43">
                  <c:v>9.0633885364490325</c:v>
                </c:pt>
                <c:pt idx="44">
                  <c:v>9.0633885364490325</c:v>
                </c:pt>
                <c:pt idx="45">
                  <c:v>9.0633885364490325</c:v>
                </c:pt>
                <c:pt idx="46">
                  <c:v>9.0633885364490325</c:v>
                </c:pt>
                <c:pt idx="47">
                  <c:v>9.0633885364490325</c:v>
                </c:pt>
                <c:pt idx="48">
                  <c:v>9.0633885364490325</c:v>
                </c:pt>
                <c:pt idx="49">
                  <c:v>9.0633885364490325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9-4992-B733-9EACD8B1D127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Лист1!$Z$2:$Z$51</c:f>
              <c:numCache>
                <c:formatCode>General</c:formatCode>
                <c:ptCount val="50"/>
                <c:pt idx="0">
                  <c:v>2.8566114635509678</c:v>
                </c:pt>
                <c:pt idx="1">
                  <c:v>2.8566114635509678</c:v>
                </c:pt>
                <c:pt idx="2">
                  <c:v>2.8566114635509678</c:v>
                </c:pt>
                <c:pt idx="3">
                  <c:v>2.8566114635509678</c:v>
                </c:pt>
                <c:pt idx="4">
                  <c:v>2.8566114635509678</c:v>
                </c:pt>
                <c:pt idx="5">
                  <c:v>2.8566114635509678</c:v>
                </c:pt>
                <c:pt idx="6">
                  <c:v>2.8566114635509678</c:v>
                </c:pt>
                <c:pt idx="7">
                  <c:v>2.8566114635509678</c:v>
                </c:pt>
                <c:pt idx="8">
                  <c:v>2.8566114635509678</c:v>
                </c:pt>
                <c:pt idx="9">
                  <c:v>2.8566114635509678</c:v>
                </c:pt>
                <c:pt idx="10">
                  <c:v>2.8566114635509678</c:v>
                </c:pt>
                <c:pt idx="11">
                  <c:v>2.8566114635509678</c:v>
                </c:pt>
                <c:pt idx="12">
                  <c:v>2.8566114635509678</c:v>
                </c:pt>
                <c:pt idx="13">
                  <c:v>2.8566114635509678</c:v>
                </c:pt>
                <c:pt idx="14">
                  <c:v>2.8566114635509678</c:v>
                </c:pt>
                <c:pt idx="15">
                  <c:v>2.8566114635509678</c:v>
                </c:pt>
                <c:pt idx="16">
                  <c:v>2.8566114635509678</c:v>
                </c:pt>
                <c:pt idx="17">
                  <c:v>2.8566114635509678</c:v>
                </c:pt>
                <c:pt idx="18">
                  <c:v>2.8566114635509678</c:v>
                </c:pt>
                <c:pt idx="19">
                  <c:v>2.8566114635509678</c:v>
                </c:pt>
                <c:pt idx="20">
                  <c:v>2.8566114635509678</c:v>
                </c:pt>
                <c:pt idx="21">
                  <c:v>2.8566114635509678</c:v>
                </c:pt>
                <c:pt idx="22">
                  <c:v>2.8566114635509678</c:v>
                </c:pt>
                <c:pt idx="23">
                  <c:v>2.8566114635509678</c:v>
                </c:pt>
                <c:pt idx="24">
                  <c:v>2.8566114635509678</c:v>
                </c:pt>
                <c:pt idx="25">
                  <c:v>2.8566114635509678</c:v>
                </c:pt>
                <c:pt idx="26">
                  <c:v>2.8566114635509678</c:v>
                </c:pt>
                <c:pt idx="27">
                  <c:v>2.8566114635509678</c:v>
                </c:pt>
                <c:pt idx="28">
                  <c:v>2.8566114635509678</c:v>
                </c:pt>
                <c:pt idx="29">
                  <c:v>2.8566114635509678</c:v>
                </c:pt>
                <c:pt idx="30">
                  <c:v>2.8566114635509678</c:v>
                </c:pt>
                <c:pt idx="31">
                  <c:v>2.8566114635509678</c:v>
                </c:pt>
                <c:pt idx="32">
                  <c:v>2.8566114635509678</c:v>
                </c:pt>
                <c:pt idx="33">
                  <c:v>2.8566114635509678</c:v>
                </c:pt>
                <c:pt idx="34">
                  <c:v>2.8566114635509678</c:v>
                </c:pt>
                <c:pt idx="35">
                  <c:v>2.8566114635509678</c:v>
                </c:pt>
                <c:pt idx="36">
                  <c:v>2.8566114635509678</c:v>
                </c:pt>
                <c:pt idx="37">
                  <c:v>2.8566114635509678</c:v>
                </c:pt>
                <c:pt idx="38">
                  <c:v>2.8566114635509678</c:v>
                </c:pt>
                <c:pt idx="39">
                  <c:v>2.8566114635509678</c:v>
                </c:pt>
                <c:pt idx="40">
                  <c:v>2.8566114635509678</c:v>
                </c:pt>
                <c:pt idx="41">
                  <c:v>2.8566114635509678</c:v>
                </c:pt>
                <c:pt idx="42">
                  <c:v>2.8566114635509678</c:v>
                </c:pt>
                <c:pt idx="43">
                  <c:v>2.8566114635509678</c:v>
                </c:pt>
                <c:pt idx="44">
                  <c:v>2.8566114635509678</c:v>
                </c:pt>
                <c:pt idx="45">
                  <c:v>2.8566114635509678</c:v>
                </c:pt>
                <c:pt idx="46">
                  <c:v>2.8566114635509678</c:v>
                </c:pt>
                <c:pt idx="47">
                  <c:v>2.8566114635509678</c:v>
                </c:pt>
                <c:pt idx="48">
                  <c:v>2.8566114635509678</c:v>
                </c:pt>
                <c:pt idx="49">
                  <c:v>2.8566114635509678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9-4992-B733-9EACD8B1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900680"/>
        <c:axId val="613899696"/>
      </c:lineChart>
      <c:catAx>
        <c:axId val="613900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899696"/>
        <c:crosses val="autoZero"/>
        <c:auto val="1"/>
        <c:lblAlgn val="ctr"/>
        <c:lblOffset val="100"/>
        <c:noMultiLvlLbl val="0"/>
      </c:catAx>
      <c:valAx>
        <c:axId val="6138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90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314281</xdr:colOff>
      <xdr:row>0</xdr:row>
      <xdr:rowOff>4916</xdr:rowOff>
    </xdr:from>
    <xdr:ext cx="5183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282E35E-4886-1205-CF55-943E403F7EFE}"/>
                </a:ext>
              </a:extLst>
            </xdr:cNvPr>
            <xdr:cNvSpPr txBox="1"/>
          </xdr:nvSpPr>
          <xdr:spPr>
            <a:xfrm>
              <a:off x="9237055" y="4916"/>
              <a:ext cx="5183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282E35E-4886-1205-CF55-943E403F7EFE}"/>
                </a:ext>
              </a:extLst>
            </xdr:cNvPr>
            <xdr:cNvSpPr txBox="1"/>
          </xdr:nvSpPr>
          <xdr:spPr>
            <a:xfrm>
              <a:off x="9237055" y="4916"/>
              <a:ext cx="5183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𝑖−𝑥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198120</xdr:colOff>
      <xdr:row>0</xdr:row>
      <xdr:rowOff>34290</xdr:rowOff>
    </xdr:from>
    <xdr:ext cx="906780" cy="4327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3D69724-5EA3-248A-F27A-F27AF5FD8596}"/>
                </a:ext>
              </a:extLst>
            </xdr:cNvPr>
            <xdr:cNvSpPr txBox="1"/>
          </xdr:nvSpPr>
          <xdr:spPr>
            <a:xfrm>
              <a:off x="10210800" y="34290"/>
              <a:ext cx="906780" cy="432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0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0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sSup>
                          <m:sSupPr>
                            <m:ctrlPr>
                              <a:rPr lang="ru-RU" sz="10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0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ru-RU" sz="10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0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0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sz="1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0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ru-RU" sz="10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3D69724-5EA3-248A-F27A-F27AF5FD8596}"/>
                </a:ext>
              </a:extLst>
            </xdr:cNvPr>
            <xdr:cNvSpPr txBox="1"/>
          </xdr:nvSpPr>
          <xdr:spPr>
            <a:xfrm>
              <a:off x="10210800" y="34290"/>
              <a:ext cx="906780" cy="432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000" i="0">
                  <a:latin typeface="Cambria Math" panose="02040503050406030204" pitchFamily="18" charset="0"/>
                </a:rPr>
                <a:t>∑24_(</a:t>
              </a:r>
              <a:r>
                <a:rPr lang="en-US" sz="1000" b="0" i="0">
                  <a:latin typeface="Cambria Math" panose="02040503050406030204" pitchFamily="18" charset="0"/>
                </a:rPr>
                <a:t>𝑖=1</a:t>
              </a:r>
              <a:r>
                <a:rPr lang="ru-RU" sz="1000" b="0" i="0">
                  <a:latin typeface="Cambria Math" panose="02040503050406030204" pitchFamily="18" charset="0"/>
                </a:rPr>
                <a:t>)^</a:t>
              </a:r>
              <a:r>
                <a:rPr lang="en-US" sz="1000" b="0" i="0">
                  <a:latin typeface="Cambria Math" panose="02040503050406030204" pitchFamily="18" charset="0"/>
                </a:rPr>
                <a:t>𝑁</a:t>
              </a:r>
              <a:r>
                <a:rPr lang="ru-RU" sz="1000" b="0" i="0">
                  <a:latin typeface="Cambria Math" panose="02040503050406030204" pitchFamily="18" charset="0"/>
                </a:rPr>
                <a:t>▒(</a:t>
              </a:r>
              <a:r>
                <a:rPr lang="en-US" sz="1000" b="0" i="0">
                  <a:latin typeface="Cambria Math" panose="02040503050406030204" pitchFamily="18" charset="0"/>
                </a:rPr>
                <a:t>𝑥</a:t>
              </a:r>
              <a:r>
                <a:rPr lang="ru-RU" sz="1000" b="0" i="0">
                  <a:latin typeface="Cambria Math" panose="02040503050406030204" pitchFamily="18" charset="0"/>
                </a:rPr>
                <a:t>_</a:t>
              </a:r>
              <a:r>
                <a:rPr lang="en-US" sz="1000" b="0" i="0">
                  <a:latin typeface="Cambria Math" panose="02040503050406030204" pitchFamily="18" charset="0"/>
                </a:rPr>
                <a:t>𝑖−𝑥 ̅</a:t>
              </a:r>
              <a:r>
                <a:rPr lang="ru-RU" sz="1000" b="0" i="0">
                  <a:latin typeface="Cambria Math" panose="02040503050406030204" pitchFamily="18" charset="0"/>
                </a:rPr>
                <a:t> )^</a:t>
              </a:r>
              <a:r>
                <a:rPr lang="en-US" sz="1000" b="0" i="0">
                  <a:latin typeface="Cambria Math" panose="02040503050406030204" pitchFamily="18" charset="0"/>
                </a:rPr>
                <a:t>2</a:t>
              </a:r>
              <a:r>
                <a:rPr lang="ru-RU" sz="1000" b="0" i="0">
                  <a:latin typeface="Cambria Math" panose="02040503050406030204" pitchFamily="18" charset="0"/>
                </a:rPr>
                <a:t> </a:t>
              </a:r>
              <a:endParaRPr lang="ru-RU" sz="1000"/>
            </a:p>
          </xdr:txBody>
        </xdr:sp>
      </mc:Fallback>
    </mc:AlternateContent>
    <xdr:clientData/>
  </xdr:oneCellAnchor>
  <xdr:oneCellAnchor>
    <xdr:from>
      <xdr:col>12</xdr:col>
      <xdr:colOff>298795</xdr:colOff>
      <xdr:row>0</xdr:row>
      <xdr:rowOff>0</xdr:rowOff>
    </xdr:from>
    <xdr:ext cx="5175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E60C1B1-F27A-4E59-B53B-43C2945FF39C}"/>
                </a:ext>
              </a:extLst>
            </xdr:cNvPr>
            <xdr:cNvSpPr txBox="1"/>
          </xdr:nvSpPr>
          <xdr:spPr>
            <a:xfrm>
              <a:off x="11530675" y="0"/>
              <a:ext cx="5175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E60C1B1-F27A-4E59-B53B-43C2945FF39C}"/>
                </a:ext>
              </a:extLst>
            </xdr:cNvPr>
            <xdr:cNvSpPr txBox="1"/>
          </xdr:nvSpPr>
          <xdr:spPr>
            <a:xfrm>
              <a:off x="11530675" y="0"/>
              <a:ext cx="5175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205740</xdr:colOff>
      <xdr:row>0</xdr:row>
      <xdr:rowOff>57150</xdr:rowOff>
    </xdr:from>
    <xdr:ext cx="899160" cy="4327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8A95AC1-568D-46D0-9FB6-A03BCD297A0D}"/>
                </a:ext>
              </a:extLst>
            </xdr:cNvPr>
            <xdr:cNvSpPr txBox="1"/>
          </xdr:nvSpPr>
          <xdr:spPr>
            <a:xfrm>
              <a:off x="12519660" y="57150"/>
              <a:ext cx="899160" cy="432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0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0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sSup>
                          <m:sSupPr>
                            <m:ctrlPr>
                              <a:rPr lang="ru-RU" sz="10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0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ru-RU" sz="10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0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sz="10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sz="1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0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ru-RU" sz="10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8A95AC1-568D-46D0-9FB6-A03BCD297A0D}"/>
                </a:ext>
              </a:extLst>
            </xdr:cNvPr>
            <xdr:cNvSpPr txBox="1"/>
          </xdr:nvSpPr>
          <xdr:spPr>
            <a:xfrm>
              <a:off x="12519660" y="57150"/>
              <a:ext cx="899160" cy="432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000" i="0">
                  <a:latin typeface="Cambria Math" panose="02040503050406030204" pitchFamily="18" charset="0"/>
                </a:rPr>
                <a:t>∑24_(</a:t>
              </a:r>
              <a:r>
                <a:rPr lang="en-US" sz="1000" b="0" i="0">
                  <a:latin typeface="Cambria Math" panose="02040503050406030204" pitchFamily="18" charset="0"/>
                </a:rPr>
                <a:t>𝑖=1</a:t>
              </a:r>
              <a:r>
                <a:rPr lang="ru-RU" sz="1000" b="0" i="0">
                  <a:latin typeface="Cambria Math" panose="02040503050406030204" pitchFamily="18" charset="0"/>
                </a:rPr>
                <a:t>)^</a:t>
              </a:r>
              <a:r>
                <a:rPr lang="en-US" sz="1000" b="0" i="0">
                  <a:latin typeface="Cambria Math" panose="02040503050406030204" pitchFamily="18" charset="0"/>
                </a:rPr>
                <a:t>𝑁</a:t>
              </a:r>
              <a:r>
                <a:rPr lang="ru-RU" sz="1000" b="0" i="0">
                  <a:latin typeface="Cambria Math" panose="02040503050406030204" pitchFamily="18" charset="0"/>
                </a:rPr>
                <a:t>▒(</a:t>
              </a:r>
              <a:r>
                <a:rPr lang="en-US" sz="1000" b="0" i="0">
                  <a:latin typeface="Cambria Math" panose="02040503050406030204" pitchFamily="18" charset="0"/>
                </a:rPr>
                <a:t>𝑦</a:t>
              </a:r>
              <a:r>
                <a:rPr lang="ru-RU" sz="1000" b="0" i="0">
                  <a:latin typeface="Cambria Math" panose="02040503050406030204" pitchFamily="18" charset="0"/>
                </a:rPr>
                <a:t>_</a:t>
              </a:r>
              <a:r>
                <a:rPr lang="en-US" sz="1000" b="0" i="0">
                  <a:latin typeface="Cambria Math" panose="02040503050406030204" pitchFamily="18" charset="0"/>
                </a:rPr>
                <a:t>𝑖−𝑦 ̅</a:t>
              </a:r>
              <a:r>
                <a:rPr lang="ru-RU" sz="1000" b="0" i="0">
                  <a:latin typeface="Cambria Math" panose="02040503050406030204" pitchFamily="18" charset="0"/>
                </a:rPr>
                <a:t> )^</a:t>
              </a:r>
              <a:r>
                <a:rPr lang="en-US" sz="1000" b="0" i="0">
                  <a:latin typeface="Cambria Math" panose="02040503050406030204" pitchFamily="18" charset="0"/>
                </a:rPr>
                <a:t>2</a:t>
              </a:r>
              <a:r>
                <a:rPr lang="ru-RU" sz="1000" b="0" i="0">
                  <a:latin typeface="Cambria Math" panose="02040503050406030204" pitchFamily="18" charset="0"/>
                </a:rPr>
                <a:t> </a:t>
              </a:r>
              <a:endParaRPr lang="ru-RU" sz="1000"/>
            </a:p>
          </xdr:txBody>
        </xdr:sp>
      </mc:Fallback>
    </mc:AlternateContent>
    <xdr:clientData/>
  </xdr:oneCellAnchor>
  <xdr:twoCellAnchor>
    <xdr:from>
      <xdr:col>4</xdr:col>
      <xdr:colOff>239485</xdr:colOff>
      <xdr:row>14</xdr:row>
      <xdr:rowOff>0</xdr:rowOff>
    </xdr:from>
    <xdr:to>
      <xdr:col>8</xdr:col>
      <xdr:colOff>337457</xdr:colOff>
      <xdr:row>28</xdr:row>
      <xdr:rowOff>152400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C365CAC-A0DB-206F-E868-21595DC07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239486</xdr:colOff>
      <xdr:row>30</xdr:row>
      <xdr:rowOff>10885</xdr:rowOff>
    </xdr:from>
    <xdr:to>
      <xdr:col>8</xdr:col>
      <xdr:colOff>348343</xdr:colOff>
      <xdr:row>44</xdr:row>
      <xdr:rowOff>163285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6D1D896-61AC-F6EA-FC5F-2A6DFE8F4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topLeftCell="A2" zoomScale="85" zoomScaleNormal="85" workbookViewId="0">
      <selection activeCell="D2" sqref="D2:D51"/>
    </sheetView>
  </sheetViews>
  <sheetFormatPr defaultRowHeight="15" x14ac:dyDescent="0.25"/>
  <cols>
    <col min="1" max="4" width="15.7109375" style="1" customWidth="1"/>
    <col min="6" max="6" width="17.7109375" style="1" customWidth="1"/>
    <col min="7" max="8" width="15.7109375" style="1" customWidth="1"/>
    <col min="10" max="10" width="15.7109375" style="1" customWidth="1"/>
    <col min="13" max="13" width="15.7109375" customWidth="1"/>
    <col min="17" max="17" width="12.7109375" style="1" customWidth="1"/>
    <col min="18" max="18" width="8.85546875" style="1"/>
    <col min="19" max="21" width="15.7109375" style="1" customWidth="1"/>
    <col min="23" max="23" width="8.85546875" style="1"/>
    <col min="24" max="26" width="15.7109375" style="1" customWidth="1"/>
  </cols>
  <sheetData>
    <row r="1" spans="1:26" x14ac:dyDescent="0.25">
      <c r="A1" s="7" t="s">
        <v>2</v>
      </c>
      <c r="B1" s="8" t="s">
        <v>3</v>
      </c>
      <c r="C1" s="5" t="s">
        <v>0</v>
      </c>
      <c r="D1" s="6" t="s">
        <v>1</v>
      </c>
      <c r="G1" s="12" t="s">
        <v>4</v>
      </c>
      <c r="H1" s="12" t="s">
        <v>5</v>
      </c>
      <c r="J1" s="11"/>
      <c r="K1" s="22"/>
      <c r="L1" s="23"/>
      <c r="M1" s="9"/>
      <c r="N1" s="24"/>
      <c r="O1" s="24"/>
      <c r="P1" s="1"/>
      <c r="Q1" s="19" t="s">
        <v>21</v>
      </c>
      <c r="S1" s="16" t="s">
        <v>17</v>
      </c>
      <c r="T1" s="16" t="s">
        <v>18</v>
      </c>
      <c r="U1" s="16" t="s">
        <v>19</v>
      </c>
      <c r="V1" s="17"/>
      <c r="W1" s="16"/>
      <c r="X1" s="16" t="s">
        <v>20</v>
      </c>
      <c r="Y1" s="16" t="s">
        <v>18</v>
      </c>
      <c r="Z1" s="18" t="s">
        <v>19</v>
      </c>
    </row>
    <row r="2" spans="1:26" x14ac:dyDescent="0.25">
      <c r="A2" s="1">
        <f ca="1">RAND()</f>
        <v>0.42813739426885589</v>
      </c>
      <c r="B2" s="2">
        <f ca="1">RANDBETWEEN(1,10)</f>
        <v>5</v>
      </c>
      <c r="C2" s="1">
        <v>0.14131045665802311</v>
      </c>
      <c r="D2" s="2">
        <v>8</v>
      </c>
      <c r="F2" s="13" t="s">
        <v>6</v>
      </c>
      <c r="G2" s="9">
        <f>SUM(C2:C51)</f>
        <v>21.891116454878635</v>
      </c>
      <c r="H2" s="9">
        <f>SUM(D2:D51)</f>
        <v>298</v>
      </c>
      <c r="J2" s="9">
        <f>(C2-$G$5)^2</f>
        <v>8.7919290497607716E-2</v>
      </c>
      <c r="K2" s="22"/>
      <c r="L2" s="23"/>
      <c r="M2" s="9">
        <f>(D2-$H$5)^2</f>
        <v>4.1616</v>
      </c>
      <c r="N2" s="24"/>
      <c r="O2" s="24"/>
      <c r="P2" s="1"/>
      <c r="Q2" s="19"/>
      <c r="R2" s="1">
        <v>1</v>
      </c>
      <c r="S2" s="1">
        <f>$G$5</f>
        <v>0.43782232909757268</v>
      </c>
      <c r="T2" s="1">
        <f>$G$12</f>
        <v>0.69252900875461454</v>
      </c>
      <c r="U2" s="1">
        <f>$G$13</f>
        <v>0.18311564944053077</v>
      </c>
      <c r="W2" s="1">
        <v>1</v>
      </c>
      <c r="X2" s="1">
        <f>$H$5</f>
        <v>5.96</v>
      </c>
      <c r="Y2" s="1">
        <f>$H$12</f>
        <v>9.0633885364490325</v>
      </c>
      <c r="Z2" s="2">
        <f>$H$13</f>
        <v>2.8566114635509678</v>
      </c>
    </row>
    <row r="3" spans="1:26" x14ac:dyDescent="0.25">
      <c r="A3" s="1">
        <f t="shared" ref="A3:C51" ca="1" si="0">RAND()</f>
        <v>0.33054009120848182</v>
      </c>
      <c r="B3" s="2">
        <f t="shared" ref="B3:D51" ca="1" si="1">RANDBETWEEN(1,10)</f>
        <v>4</v>
      </c>
      <c r="C3" s="1">
        <v>0.24601501667115433</v>
      </c>
      <c r="D3" s="2">
        <v>4</v>
      </c>
      <c r="F3" s="13" t="s">
        <v>7</v>
      </c>
      <c r="G3" s="9">
        <f>COUNT(C2:C51)</f>
        <v>50</v>
      </c>
      <c r="H3" s="9">
        <f>COUNT(D2:D51)</f>
        <v>50</v>
      </c>
      <c r="J3" s="9">
        <f t="shared" ref="J3:J51" si="2">(C3-$G$5)^2</f>
        <v>3.6790045100245659E-2</v>
      </c>
      <c r="K3" s="22"/>
      <c r="L3" s="23"/>
      <c r="M3" s="9">
        <f t="shared" ref="M3:M51" si="3">(D3-$H$5)^2</f>
        <v>3.8415999999999997</v>
      </c>
      <c r="N3" s="24"/>
      <c r="O3" s="24"/>
      <c r="P3" s="1"/>
      <c r="Q3" s="19"/>
      <c r="R3" s="1">
        <v>2</v>
      </c>
      <c r="S3" s="1">
        <f t="shared" ref="S3:S51" si="4">$G$5</f>
        <v>0.43782232909757268</v>
      </c>
      <c r="T3" s="1">
        <f t="shared" ref="T3:T51" si="5">$G$12</f>
        <v>0.69252900875461454</v>
      </c>
      <c r="U3" s="1">
        <f t="shared" ref="U3:U51" si="6">$G$13</f>
        <v>0.18311564944053077</v>
      </c>
      <c r="W3" s="1">
        <v>2</v>
      </c>
      <c r="X3" s="1">
        <f t="shared" ref="X3:X51" si="7">$H$5</f>
        <v>5.96</v>
      </c>
      <c r="Y3" s="1">
        <f t="shared" ref="Y3:Y51" si="8">$H$12</f>
        <v>9.0633885364490325</v>
      </c>
      <c r="Z3" s="2">
        <f t="shared" ref="Z3:Z51" si="9">$H$13</f>
        <v>2.8566114635509678</v>
      </c>
    </row>
    <row r="4" spans="1:26" x14ac:dyDescent="0.25">
      <c r="A4" s="1">
        <f t="shared" ca="1" si="0"/>
        <v>0.39704516802666867</v>
      </c>
      <c r="B4" s="2">
        <f t="shared" ca="1" si="1"/>
        <v>8</v>
      </c>
      <c r="C4" s="1">
        <v>6.0686938306128924E-2</v>
      </c>
      <c r="D4" s="2">
        <v>4</v>
      </c>
      <c r="F4" s="13" t="s">
        <v>8</v>
      </c>
      <c r="G4" s="10">
        <f>G2/G3</f>
        <v>0.43782232909757268</v>
      </c>
      <c r="H4" s="10">
        <f>H2/H3</f>
        <v>5.96</v>
      </c>
      <c r="J4" s="9">
        <f t="shared" si="2"/>
        <v>0.14223110298741501</v>
      </c>
      <c r="K4" s="24">
        <f>SUM(J2:J51)</f>
        <v>3.1788991404338423</v>
      </c>
      <c r="L4" s="24"/>
      <c r="M4" s="9">
        <f t="shared" si="3"/>
        <v>3.8415999999999997</v>
      </c>
      <c r="N4" s="25">
        <f>SUM(M2:M51)</f>
        <v>471.92</v>
      </c>
      <c r="O4" s="26"/>
      <c r="P4" s="1"/>
      <c r="Q4" s="19"/>
      <c r="R4" s="1">
        <v>3</v>
      </c>
      <c r="S4" s="1">
        <f t="shared" si="4"/>
        <v>0.43782232909757268</v>
      </c>
      <c r="T4" s="1">
        <f t="shared" si="5"/>
        <v>0.69252900875461454</v>
      </c>
      <c r="U4" s="1">
        <f t="shared" si="6"/>
        <v>0.18311564944053077</v>
      </c>
      <c r="W4" s="1">
        <v>3</v>
      </c>
      <c r="X4" s="1">
        <f t="shared" si="7"/>
        <v>5.96</v>
      </c>
      <c r="Y4" s="1">
        <f t="shared" si="8"/>
        <v>9.0633885364490325</v>
      </c>
      <c r="Z4" s="2">
        <f t="shared" si="9"/>
        <v>2.8566114635509678</v>
      </c>
    </row>
    <row r="5" spans="1:26" x14ac:dyDescent="0.25">
      <c r="A5" s="1">
        <f t="shared" ca="1" si="0"/>
        <v>0.69308200156464372</v>
      </c>
      <c r="B5" s="2">
        <f t="shared" ca="1" si="1"/>
        <v>7</v>
      </c>
      <c r="C5" s="1">
        <v>0.73237282783333757</v>
      </c>
      <c r="D5" s="2">
        <v>4</v>
      </c>
      <c r="F5" s="12" t="s">
        <v>9</v>
      </c>
      <c r="G5" s="14">
        <f>AVERAGE(C2:C51)</f>
        <v>0.43782232909757268</v>
      </c>
      <c r="H5" s="14">
        <f>AVERAGE(D2:D51)</f>
        <v>5.96</v>
      </c>
      <c r="J5" s="9">
        <f t="shared" si="2"/>
        <v>8.6759996305487835E-2</v>
      </c>
      <c r="M5" s="9">
        <f t="shared" si="3"/>
        <v>3.8415999999999997</v>
      </c>
      <c r="Q5" s="19"/>
      <c r="R5" s="1">
        <v>4</v>
      </c>
      <c r="S5" s="1">
        <f t="shared" si="4"/>
        <v>0.43782232909757268</v>
      </c>
      <c r="T5" s="1">
        <f t="shared" si="5"/>
        <v>0.69252900875461454</v>
      </c>
      <c r="U5" s="1">
        <f t="shared" si="6"/>
        <v>0.18311564944053077</v>
      </c>
      <c r="W5" s="1">
        <v>4</v>
      </c>
      <c r="X5" s="1">
        <f t="shared" si="7"/>
        <v>5.96</v>
      </c>
      <c r="Y5" s="1">
        <f t="shared" si="8"/>
        <v>9.0633885364490325</v>
      </c>
      <c r="Z5" s="2">
        <f t="shared" si="9"/>
        <v>2.8566114635509678</v>
      </c>
    </row>
    <row r="6" spans="1:26" x14ac:dyDescent="0.25">
      <c r="A6" s="1">
        <f t="shared" ca="1" si="0"/>
        <v>0.82382400784927845</v>
      </c>
      <c r="B6" s="2">
        <f t="shared" ca="1" si="1"/>
        <v>7</v>
      </c>
      <c r="C6" s="1">
        <v>0.41005742900062259</v>
      </c>
      <c r="D6" s="2">
        <v>10</v>
      </c>
      <c r="F6" s="15" t="s">
        <v>10</v>
      </c>
      <c r="G6" s="10">
        <f>K4/(G3-1)</f>
        <v>6.4875492661915155E-2</v>
      </c>
      <c r="H6" s="10">
        <f>N4/(H3-1)</f>
        <v>9.6310204081632662</v>
      </c>
      <c r="J6" s="9">
        <f t="shared" si="2"/>
        <v>7.7088967739361947E-4</v>
      </c>
      <c r="M6" s="9">
        <f t="shared" si="3"/>
        <v>16.3216</v>
      </c>
      <c r="Q6" s="19"/>
      <c r="R6" s="1">
        <v>5</v>
      </c>
      <c r="S6" s="1">
        <f t="shared" si="4"/>
        <v>0.43782232909757268</v>
      </c>
      <c r="T6" s="1">
        <f t="shared" si="5"/>
        <v>0.69252900875461454</v>
      </c>
      <c r="U6" s="1">
        <f t="shared" si="6"/>
        <v>0.18311564944053077</v>
      </c>
      <c r="W6" s="1">
        <v>5</v>
      </c>
      <c r="X6" s="1">
        <f t="shared" si="7"/>
        <v>5.96</v>
      </c>
      <c r="Y6" s="1">
        <f t="shared" si="8"/>
        <v>9.0633885364490325</v>
      </c>
      <c r="Z6" s="2">
        <f t="shared" si="9"/>
        <v>2.8566114635509678</v>
      </c>
    </row>
    <row r="7" spans="1:26" x14ac:dyDescent="0.25">
      <c r="A7" s="1">
        <f t="shared" ca="1" si="0"/>
        <v>0.52912428810884637</v>
      </c>
      <c r="B7" s="2">
        <f t="shared" ca="1" si="1"/>
        <v>7</v>
      </c>
      <c r="C7" s="1">
        <v>0.66230794153290362</v>
      </c>
      <c r="D7" s="2">
        <v>8</v>
      </c>
      <c r="F7" s="12" t="s">
        <v>11</v>
      </c>
      <c r="G7" s="14">
        <f>_xlfn.VAR.S(C2:C51)</f>
        <v>6.487549266191496E-2</v>
      </c>
      <c r="H7" s="14">
        <f>_xlfn.VAR.S(D2:D51)</f>
        <v>9.6310204081632662</v>
      </c>
      <c r="J7" s="9">
        <f t="shared" si="2"/>
        <v>5.0393790190465609E-2</v>
      </c>
      <c r="M7" s="9">
        <f t="shared" si="3"/>
        <v>4.1616</v>
      </c>
      <c r="Q7" s="19"/>
      <c r="R7" s="1">
        <v>6</v>
      </c>
      <c r="S7" s="1">
        <f t="shared" si="4"/>
        <v>0.43782232909757268</v>
      </c>
      <c r="T7" s="1">
        <f t="shared" si="5"/>
        <v>0.69252900875461454</v>
      </c>
      <c r="U7" s="1">
        <f t="shared" si="6"/>
        <v>0.18311564944053077</v>
      </c>
      <c r="W7" s="1">
        <v>6</v>
      </c>
      <c r="X7" s="1">
        <f t="shared" si="7"/>
        <v>5.96</v>
      </c>
      <c r="Y7" s="1">
        <f t="shared" si="8"/>
        <v>9.0633885364490325</v>
      </c>
      <c r="Z7" s="2">
        <f t="shared" si="9"/>
        <v>2.8566114635509678</v>
      </c>
    </row>
    <row r="8" spans="1:26" x14ac:dyDescent="0.25">
      <c r="A8" s="1">
        <f t="shared" ca="1" si="0"/>
        <v>0.84359497678413908</v>
      </c>
      <c r="B8" s="2">
        <f t="shared" ca="1" si="1"/>
        <v>5</v>
      </c>
      <c r="C8" s="1">
        <v>0.52902183926462543</v>
      </c>
      <c r="D8" s="2">
        <v>5</v>
      </c>
      <c r="F8" s="13" t="s">
        <v>12</v>
      </c>
      <c r="G8" s="10">
        <f>SQRT(G7)</f>
        <v>0.25470667965704191</v>
      </c>
      <c r="H8" s="10">
        <f>SQRT(H7)</f>
        <v>3.1033885364490321</v>
      </c>
      <c r="J8" s="9">
        <f t="shared" si="2"/>
        <v>8.3173506547103565E-3</v>
      </c>
      <c r="M8" s="9">
        <f t="shared" si="3"/>
        <v>0.92159999999999997</v>
      </c>
      <c r="Q8" s="19"/>
      <c r="R8" s="1">
        <v>7</v>
      </c>
      <c r="S8" s="1">
        <f t="shared" si="4"/>
        <v>0.43782232909757268</v>
      </c>
      <c r="T8" s="1">
        <f t="shared" si="5"/>
        <v>0.69252900875461454</v>
      </c>
      <c r="U8" s="1">
        <f t="shared" si="6"/>
        <v>0.18311564944053077</v>
      </c>
      <c r="W8" s="1">
        <v>7</v>
      </c>
      <c r="X8" s="1">
        <f t="shared" si="7"/>
        <v>5.96</v>
      </c>
      <c r="Y8" s="1">
        <f t="shared" si="8"/>
        <v>9.0633885364490325</v>
      </c>
      <c r="Z8" s="2">
        <f t="shared" si="9"/>
        <v>2.8566114635509678</v>
      </c>
    </row>
    <row r="9" spans="1:26" x14ac:dyDescent="0.25">
      <c r="A9" s="1">
        <f t="shared" ca="1" si="0"/>
        <v>0.82454954488240051</v>
      </c>
      <c r="B9" s="2">
        <f t="shared" ca="1" si="1"/>
        <v>8</v>
      </c>
      <c r="C9" s="1">
        <v>0.21144258929846216</v>
      </c>
      <c r="D9" s="2">
        <v>1</v>
      </c>
      <c r="F9" s="12" t="s">
        <v>13</v>
      </c>
      <c r="G9" s="14">
        <f>_xlfn.STDEV.S(C2:C51)</f>
        <v>0.25470667965704191</v>
      </c>
      <c r="H9" s="14">
        <f>_xlfn.STDEV.S(D2:D51)</f>
        <v>3.1033885364490321</v>
      </c>
      <c r="J9" s="9">
        <f t="shared" si="2"/>
        <v>5.1247786591512988E-2</v>
      </c>
      <c r="M9" s="9">
        <f t="shared" si="3"/>
        <v>24.601600000000001</v>
      </c>
      <c r="Q9" s="19"/>
      <c r="R9" s="1">
        <v>8</v>
      </c>
      <c r="S9" s="1">
        <f t="shared" si="4"/>
        <v>0.43782232909757268</v>
      </c>
      <c r="T9" s="1">
        <f t="shared" si="5"/>
        <v>0.69252900875461454</v>
      </c>
      <c r="U9" s="1">
        <f t="shared" si="6"/>
        <v>0.18311564944053077</v>
      </c>
      <c r="W9" s="1">
        <v>8</v>
      </c>
      <c r="X9" s="1">
        <f t="shared" si="7"/>
        <v>5.96</v>
      </c>
      <c r="Y9" s="1">
        <f t="shared" si="8"/>
        <v>9.0633885364490325</v>
      </c>
      <c r="Z9" s="2">
        <f t="shared" si="9"/>
        <v>2.8566114635509678</v>
      </c>
    </row>
    <row r="10" spans="1:26" x14ac:dyDescent="0.25">
      <c r="A10" s="1">
        <f t="shared" ca="1" si="0"/>
        <v>0.48624553757342193</v>
      </c>
      <c r="B10" s="2">
        <f t="shared" ca="1" si="1"/>
        <v>3</v>
      </c>
      <c r="C10" s="1">
        <v>0.93193259734128597</v>
      </c>
      <c r="D10" s="2">
        <v>5</v>
      </c>
      <c r="F10" s="12" t="s">
        <v>14</v>
      </c>
      <c r="G10" s="14">
        <f>G9/G5</f>
        <v>0.5817580847967172</v>
      </c>
      <c r="H10" s="14">
        <f>H9/H5</f>
        <v>0.52070277457198522</v>
      </c>
      <c r="J10" s="9">
        <f t="shared" si="2"/>
        <v>0.2441449571838743</v>
      </c>
      <c r="M10" s="9">
        <f t="shared" si="3"/>
        <v>0.92159999999999997</v>
      </c>
      <c r="Q10" s="19"/>
      <c r="R10" s="1">
        <v>9</v>
      </c>
      <c r="S10" s="1">
        <f t="shared" si="4"/>
        <v>0.43782232909757268</v>
      </c>
      <c r="T10" s="1">
        <f t="shared" si="5"/>
        <v>0.69252900875461454</v>
      </c>
      <c r="U10" s="1">
        <f t="shared" si="6"/>
        <v>0.18311564944053077</v>
      </c>
      <c r="W10" s="1">
        <v>9</v>
      </c>
      <c r="X10" s="1">
        <f t="shared" si="7"/>
        <v>5.96</v>
      </c>
      <c r="Y10" s="1">
        <f t="shared" si="8"/>
        <v>9.0633885364490325</v>
      </c>
      <c r="Z10" s="2">
        <f t="shared" si="9"/>
        <v>2.8566114635509678</v>
      </c>
    </row>
    <row r="11" spans="1:26" x14ac:dyDescent="0.25">
      <c r="A11" s="1">
        <f t="shared" ca="1" si="0"/>
        <v>0.42103014966800822</v>
      </c>
      <c r="B11" s="2">
        <f t="shared" ca="1" si="1"/>
        <v>1</v>
      </c>
      <c r="C11" s="1">
        <v>0.33442949172513103</v>
      </c>
      <c r="D11" s="2">
        <v>7</v>
      </c>
      <c r="J11" s="9">
        <f t="shared" si="2"/>
        <v>1.0690078819924167E-2</v>
      </c>
      <c r="M11" s="9">
        <f t="shared" si="3"/>
        <v>1.0816000000000001</v>
      </c>
      <c r="Q11" s="19"/>
      <c r="R11" s="1">
        <v>10</v>
      </c>
      <c r="S11" s="1">
        <f t="shared" si="4"/>
        <v>0.43782232909757268</v>
      </c>
      <c r="T11" s="1">
        <f t="shared" si="5"/>
        <v>0.69252900875461454</v>
      </c>
      <c r="U11" s="1">
        <f t="shared" si="6"/>
        <v>0.18311564944053077</v>
      </c>
      <c r="W11" s="1">
        <v>10</v>
      </c>
      <c r="X11" s="1">
        <f t="shared" si="7"/>
        <v>5.96</v>
      </c>
      <c r="Y11" s="1">
        <f t="shared" si="8"/>
        <v>9.0633885364490325</v>
      </c>
      <c r="Z11" s="2">
        <f t="shared" si="9"/>
        <v>2.8566114635509678</v>
      </c>
    </row>
    <row r="12" spans="1:26" x14ac:dyDescent="0.25">
      <c r="A12" s="1">
        <f t="shared" ca="1" si="0"/>
        <v>9.4681363186566503E-2</v>
      </c>
      <c r="B12" s="2">
        <f t="shared" ca="1" si="1"/>
        <v>6</v>
      </c>
      <c r="C12" s="1">
        <v>0.63498694716462523</v>
      </c>
      <c r="D12" s="2">
        <v>8</v>
      </c>
      <c r="F12" s="9" t="s">
        <v>15</v>
      </c>
      <c r="G12" s="9">
        <f>G5+G9</f>
        <v>0.69252900875461454</v>
      </c>
      <c r="H12" s="9">
        <f>H5+H9</f>
        <v>9.0633885364490325</v>
      </c>
      <c r="J12" s="9">
        <f t="shared" si="2"/>
        <v>3.88738866175267E-2</v>
      </c>
      <c r="M12" s="9">
        <f t="shared" si="3"/>
        <v>4.1616</v>
      </c>
      <c r="Q12" s="19"/>
      <c r="R12" s="1">
        <v>11</v>
      </c>
      <c r="S12" s="1">
        <f t="shared" si="4"/>
        <v>0.43782232909757268</v>
      </c>
      <c r="T12" s="1">
        <f t="shared" si="5"/>
        <v>0.69252900875461454</v>
      </c>
      <c r="U12" s="1">
        <f t="shared" si="6"/>
        <v>0.18311564944053077</v>
      </c>
      <c r="W12" s="1">
        <v>11</v>
      </c>
      <c r="X12" s="1">
        <f t="shared" si="7"/>
        <v>5.96</v>
      </c>
      <c r="Y12" s="1">
        <f t="shared" si="8"/>
        <v>9.0633885364490325</v>
      </c>
      <c r="Z12" s="2">
        <f t="shared" si="9"/>
        <v>2.8566114635509678</v>
      </c>
    </row>
    <row r="13" spans="1:26" x14ac:dyDescent="0.25">
      <c r="A13" s="1">
        <f t="shared" ca="1" si="0"/>
        <v>0.21269227772524391</v>
      </c>
      <c r="B13" s="2">
        <f t="shared" ca="1" si="1"/>
        <v>7</v>
      </c>
      <c r="C13" s="1">
        <v>0.14677214887500478</v>
      </c>
      <c r="D13" s="2">
        <v>1</v>
      </c>
      <c r="F13" s="9" t="s">
        <v>16</v>
      </c>
      <c r="G13" s="9">
        <f>G5-G9</f>
        <v>0.18311564944053077</v>
      </c>
      <c r="H13" s="9">
        <f>H5-H9</f>
        <v>2.8566114635509678</v>
      </c>
      <c r="J13" s="9">
        <f t="shared" si="2"/>
        <v>8.471020740758925E-2</v>
      </c>
      <c r="M13" s="9">
        <f t="shared" si="3"/>
        <v>24.601600000000001</v>
      </c>
      <c r="Q13" s="19"/>
      <c r="R13" s="1">
        <v>12</v>
      </c>
      <c r="S13" s="1">
        <f t="shared" si="4"/>
        <v>0.43782232909757268</v>
      </c>
      <c r="T13" s="1">
        <f t="shared" si="5"/>
        <v>0.69252900875461454</v>
      </c>
      <c r="U13" s="1">
        <f t="shared" si="6"/>
        <v>0.18311564944053077</v>
      </c>
      <c r="W13" s="1">
        <v>12</v>
      </c>
      <c r="X13" s="1">
        <f t="shared" si="7"/>
        <v>5.96</v>
      </c>
      <c r="Y13" s="1">
        <f t="shared" si="8"/>
        <v>9.0633885364490325</v>
      </c>
      <c r="Z13" s="2">
        <f t="shared" si="9"/>
        <v>2.8566114635509678</v>
      </c>
    </row>
    <row r="14" spans="1:26" x14ac:dyDescent="0.25">
      <c r="A14" s="1">
        <f t="shared" ca="1" si="0"/>
        <v>0.24110826222782433</v>
      </c>
      <c r="B14" s="2">
        <f t="shared" ca="1" si="1"/>
        <v>9</v>
      </c>
      <c r="C14" s="1">
        <v>1.5686970369221065E-2</v>
      </c>
      <c r="D14" s="2">
        <v>3</v>
      </c>
      <c r="J14" s="9">
        <f t="shared" si="2"/>
        <v>0.17819826108871412</v>
      </c>
      <c r="M14" s="9">
        <f t="shared" si="3"/>
        <v>8.7615999999999996</v>
      </c>
      <c r="Q14" s="19"/>
      <c r="R14" s="1">
        <v>13</v>
      </c>
      <c r="S14" s="1">
        <f t="shared" si="4"/>
        <v>0.43782232909757268</v>
      </c>
      <c r="T14" s="1">
        <f t="shared" si="5"/>
        <v>0.69252900875461454</v>
      </c>
      <c r="U14" s="1">
        <f t="shared" si="6"/>
        <v>0.18311564944053077</v>
      </c>
      <c r="W14" s="1">
        <v>13</v>
      </c>
      <c r="X14" s="1">
        <f t="shared" si="7"/>
        <v>5.96</v>
      </c>
      <c r="Y14" s="1">
        <f t="shared" si="8"/>
        <v>9.0633885364490325</v>
      </c>
      <c r="Z14" s="2">
        <f t="shared" si="9"/>
        <v>2.8566114635509678</v>
      </c>
    </row>
    <row r="15" spans="1:26" x14ac:dyDescent="0.25">
      <c r="A15" s="1">
        <f t="shared" ca="1" si="0"/>
        <v>0.90734971863977343</v>
      </c>
      <c r="B15" s="2">
        <f t="shared" ca="1" si="1"/>
        <v>4</v>
      </c>
      <c r="C15" s="1">
        <v>0.30231974313860455</v>
      </c>
      <c r="D15" s="2">
        <v>10</v>
      </c>
      <c r="J15" s="9">
        <f t="shared" si="2"/>
        <v>1.8360950801567549E-2</v>
      </c>
      <c r="M15" s="9">
        <f t="shared" si="3"/>
        <v>16.3216</v>
      </c>
      <c r="Q15" s="19"/>
      <c r="R15" s="1">
        <v>14</v>
      </c>
      <c r="S15" s="1">
        <f t="shared" si="4"/>
        <v>0.43782232909757268</v>
      </c>
      <c r="T15" s="1">
        <f t="shared" si="5"/>
        <v>0.69252900875461454</v>
      </c>
      <c r="U15" s="1">
        <f t="shared" si="6"/>
        <v>0.18311564944053077</v>
      </c>
      <c r="W15" s="1">
        <v>14</v>
      </c>
      <c r="X15" s="1">
        <f t="shared" si="7"/>
        <v>5.96</v>
      </c>
      <c r="Y15" s="1">
        <f t="shared" si="8"/>
        <v>9.0633885364490325</v>
      </c>
      <c r="Z15" s="2">
        <f t="shared" si="9"/>
        <v>2.8566114635509678</v>
      </c>
    </row>
    <row r="16" spans="1:26" x14ac:dyDescent="0.25">
      <c r="A16" s="1">
        <f t="shared" ca="1" si="0"/>
        <v>0.3162007812377321</v>
      </c>
      <c r="B16" s="2">
        <f t="shared" ca="1" si="1"/>
        <v>9</v>
      </c>
      <c r="C16" s="1">
        <v>0.69760978004058405</v>
      </c>
      <c r="D16" s="2">
        <v>7</v>
      </c>
      <c r="J16" s="9">
        <f t="shared" si="2"/>
        <v>6.7489519667467537E-2</v>
      </c>
      <c r="M16" s="9">
        <f t="shared" si="3"/>
        <v>1.0816000000000001</v>
      </c>
      <c r="Q16" s="19"/>
      <c r="R16" s="1">
        <v>15</v>
      </c>
      <c r="S16" s="1">
        <f t="shared" si="4"/>
        <v>0.43782232909757268</v>
      </c>
      <c r="T16" s="1">
        <f t="shared" si="5"/>
        <v>0.69252900875461454</v>
      </c>
      <c r="U16" s="1">
        <f t="shared" si="6"/>
        <v>0.18311564944053077</v>
      </c>
      <c r="W16" s="1">
        <v>15</v>
      </c>
      <c r="X16" s="1">
        <f t="shared" si="7"/>
        <v>5.96</v>
      </c>
      <c r="Y16" s="1">
        <f t="shared" si="8"/>
        <v>9.0633885364490325</v>
      </c>
      <c r="Z16" s="2">
        <f t="shared" si="9"/>
        <v>2.8566114635509678</v>
      </c>
    </row>
    <row r="17" spans="1:26" x14ac:dyDescent="0.25">
      <c r="A17" s="1">
        <f t="shared" ca="1" si="0"/>
        <v>0.60833528282339167</v>
      </c>
      <c r="B17" s="2">
        <f t="shared" ca="1" si="1"/>
        <v>8</v>
      </c>
      <c r="C17" s="1">
        <v>0.54719070884881471</v>
      </c>
      <c r="D17" s="2">
        <v>8</v>
      </c>
      <c r="J17" s="9">
        <f t="shared" si="2"/>
        <v>1.1961442489411887E-2</v>
      </c>
      <c r="M17" s="9">
        <f t="shared" si="3"/>
        <v>4.1616</v>
      </c>
      <c r="Q17" s="19"/>
      <c r="R17" s="1">
        <v>16</v>
      </c>
      <c r="S17" s="1">
        <f t="shared" si="4"/>
        <v>0.43782232909757268</v>
      </c>
      <c r="T17" s="1">
        <f t="shared" si="5"/>
        <v>0.69252900875461454</v>
      </c>
      <c r="U17" s="1">
        <f t="shared" si="6"/>
        <v>0.18311564944053077</v>
      </c>
      <c r="W17" s="1">
        <v>16</v>
      </c>
      <c r="X17" s="1">
        <f t="shared" si="7"/>
        <v>5.96</v>
      </c>
      <c r="Y17" s="1">
        <f t="shared" si="8"/>
        <v>9.0633885364490325</v>
      </c>
      <c r="Z17" s="2">
        <f t="shared" si="9"/>
        <v>2.8566114635509678</v>
      </c>
    </row>
    <row r="18" spans="1:26" x14ac:dyDescent="0.25">
      <c r="A18" s="1">
        <f t="shared" ca="1" si="0"/>
        <v>0.37178512875461966</v>
      </c>
      <c r="B18" s="2">
        <f t="shared" ca="1" si="1"/>
        <v>2</v>
      </c>
      <c r="C18" s="1">
        <v>0.55211103711780318</v>
      </c>
      <c r="D18" s="2">
        <v>10</v>
      </c>
      <c r="J18" s="9">
        <f t="shared" si="2"/>
        <v>1.3061908780933499E-2</v>
      </c>
      <c r="M18" s="9">
        <f t="shared" si="3"/>
        <v>16.3216</v>
      </c>
      <c r="Q18" s="19"/>
      <c r="R18" s="1">
        <v>17</v>
      </c>
      <c r="S18" s="1">
        <f t="shared" si="4"/>
        <v>0.43782232909757268</v>
      </c>
      <c r="T18" s="1">
        <f t="shared" si="5"/>
        <v>0.69252900875461454</v>
      </c>
      <c r="U18" s="1">
        <f t="shared" si="6"/>
        <v>0.18311564944053077</v>
      </c>
      <c r="W18" s="1">
        <v>17</v>
      </c>
      <c r="X18" s="1">
        <f t="shared" si="7"/>
        <v>5.96</v>
      </c>
      <c r="Y18" s="1">
        <f t="shared" si="8"/>
        <v>9.0633885364490325</v>
      </c>
      <c r="Z18" s="2">
        <f t="shared" si="9"/>
        <v>2.8566114635509678</v>
      </c>
    </row>
    <row r="19" spans="1:26" x14ac:dyDescent="0.25">
      <c r="A19" s="1">
        <f t="shared" ca="1" si="0"/>
        <v>4.2779525234911686E-2</v>
      </c>
      <c r="B19" s="2">
        <f t="shared" ca="1" si="1"/>
        <v>5</v>
      </c>
      <c r="C19" s="1">
        <v>0.83957372597065039</v>
      </c>
      <c r="D19" s="2">
        <v>10</v>
      </c>
      <c r="J19" s="9">
        <f t="shared" si="2"/>
        <v>0.1614041848894692</v>
      </c>
      <c r="M19" s="9">
        <f t="shared" si="3"/>
        <v>16.3216</v>
      </c>
      <c r="Q19" s="19"/>
      <c r="R19" s="1">
        <v>18</v>
      </c>
      <c r="S19" s="1">
        <f t="shared" si="4"/>
        <v>0.43782232909757268</v>
      </c>
      <c r="T19" s="1">
        <f t="shared" si="5"/>
        <v>0.69252900875461454</v>
      </c>
      <c r="U19" s="1">
        <f t="shared" si="6"/>
        <v>0.18311564944053077</v>
      </c>
      <c r="W19" s="1">
        <v>18</v>
      </c>
      <c r="X19" s="1">
        <f t="shared" si="7"/>
        <v>5.96</v>
      </c>
      <c r="Y19" s="1">
        <f t="shared" si="8"/>
        <v>9.0633885364490325</v>
      </c>
      <c r="Z19" s="2">
        <f t="shared" si="9"/>
        <v>2.8566114635509678</v>
      </c>
    </row>
    <row r="20" spans="1:26" x14ac:dyDescent="0.25">
      <c r="A20" s="1">
        <f t="shared" ca="1" si="0"/>
        <v>0.47121892091875539</v>
      </c>
      <c r="B20" s="2">
        <f t="shared" ca="1" si="1"/>
        <v>5</v>
      </c>
      <c r="C20" s="1">
        <v>0.44716187059309964</v>
      </c>
      <c r="D20" s="2">
        <v>5</v>
      </c>
      <c r="J20" s="9">
        <f t="shared" si="2"/>
        <v>8.7227035346669951E-5</v>
      </c>
      <c r="M20" s="9">
        <f t="shared" si="3"/>
        <v>0.92159999999999997</v>
      </c>
      <c r="Q20" s="19"/>
      <c r="R20" s="1">
        <v>19</v>
      </c>
      <c r="S20" s="1">
        <f t="shared" si="4"/>
        <v>0.43782232909757268</v>
      </c>
      <c r="T20" s="1">
        <f t="shared" si="5"/>
        <v>0.69252900875461454</v>
      </c>
      <c r="U20" s="1">
        <f t="shared" si="6"/>
        <v>0.18311564944053077</v>
      </c>
      <c r="W20" s="1">
        <v>19</v>
      </c>
      <c r="X20" s="1">
        <f t="shared" si="7"/>
        <v>5.96</v>
      </c>
      <c r="Y20" s="1">
        <f t="shared" si="8"/>
        <v>9.0633885364490325</v>
      </c>
      <c r="Z20" s="2">
        <f t="shared" si="9"/>
        <v>2.8566114635509678</v>
      </c>
    </row>
    <row r="21" spans="1:26" x14ac:dyDescent="0.25">
      <c r="A21" s="1">
        <f t="shared" ca="1" si="0"/>
        <v>4.1145337984914709E-3</v>
      </c>
      <c r="B21" s="2">
        <f t="shared" ca="1" si="1"/>
        <v>7</v>
      </c>
      <c r="C21" s="1">
        <v>0.40472448035281661</v>
      </c>
      <c r="D21" s="2">
        <v>5</v>
      </c>
      <c r="J21" s="9">
        <f t="shared" si="2"/>
        <v>1.0954675915307514E-3</v>
      </c>
      <c r="M21" s="9">
        <f t="shared" si="3"/>
        <v>0.92159999999999997</v>
      </c>
      <c r="Q21" s="19"/>
      <c r="R21" s="1">
        <v>20</v>
      </c>
      <c r="S21" s="1">
        <f t="shared" si="4"/>
        <v>0.43782232909757268</v>
      </c>
      <c r="T21" s="1">
        <f t="shared" si="5"/>
        <v>0.69252900875461454</v>
      </c>
      <c r="U21" s="1">
        <f t="shared" si="6"/>
        <v>0.18311564944053077</v>
      </c>
      <c r="W21" s="1">
        <v>20</v>
      </c>
      <c r="X21" s="1">
        <f t="shared" si="7"/>
        <v>5.96</v>
      </c>
      <c r="Y21" s="1">
        <f t="shared" si="8"/>
        <v>9.0633885364490325</v>
      </c>
      <c r="Z21" s="2">
        <f t="shared" si="9"/>
        <v>2.8566114635509678</v>
      </c>
    </row>
    <row r="22" spans="1:26" x14ac:dyDescent="0.25">
      <c r="A22" s="1">
        <f t="shared" ca="1" si="0"/>
        <v>0.22638833519590373</v>
      </c>
      <c r="B22" s="2">
        <f t="shared" ca="1" si="1"/>
        <v>8</v>
      </c>
      <c r="C22" s="1">
        <v>0.44539183930370474</v>
      </c>
      <c r="D22" s="2">
        <v>3</v>
      </c>
      <c r="J22" s="9">
        <f t="shared" si="2"/>
        <v>5.7297484760737381E-5</v>
      </c>
      <c r="M22" s="9">
        <f t="shared" si="3"/>
        <v>8.7615999999999996</v>
      </c>
      <c r="Q22" s="19"/>
      <c r="R22" s="1">
        <v>21</v>
      </c>
      <c r="S22" s="1">
        <f t="shared" si="4"/>
        <v>0.43782232909757268</v>
      </c>
      <c r="T22" s="1">
        <f t="shared" si="5"/>
        <v>0.69252900875461454</v>
      </c>
      <c r="U22" s="1">
        <f t="shared" si="6"/>
        <v>0.18311564944053077</v>
      </c>
      <c r="W22" s="1">
        <v>21</v>
      </c>
      <c r="X22" s="1">
        <f t="shared" si="7"/>
        <v>5.96</v>
      </c>
      <c r="Y22" s="1">
        <f t="shared" si="8"/>
        <v>9.0633885364490325</v>
      </c>
      <c r="Z22" s="2">
        <f t="shared" si="9"/>
        <v>2.8566114635509678</v>
      </c>
    </row>
    <row r="23" spans="1:26" x14ac:dyDescent="0.25">
      <c r="A23" s="1">
        <f t="shared" ca="1" si="0"/>
        <v>0.51359549259981674</v>
      </c>
      <c r="B23" s="2">
        <f t="shared" ca="1" si="1"/>
        <v>2</v>
      </c>
      <c r="C23" s="1">
        <v>0.96677051322310736</v>
      </c>
      <c r="D23" s="2">
        <v>4</v>
      </c>
      <c r="J23" s="9">
        <f t="shared" si="2"/>
        <v>0.27978618148970053</v>
      </c>
      <c r="M23" s="9">
        <f t="shared" si="3"/>
        <v>3.8415999999999997</v>
      </c>
      <c r="Q23" s="19"/>
      <c r="R23" s="1">
        <v>22</v>
      </c>
      <c r="S23" s="1">
        <f t="shared" si="4"/>
        <v>0.43782232909757268</v>
      </c>
      <c r="T23" s="1">
        <f t="shared" si="5"/>
        <v>0.69252900875461454</v>
      </c>
      <c r="U23" s="1">
        <f t="shared" si="6"/>
        <v>0.18311564944053077</v>
      </c>
      <c r="W23" s="1">
        <v>22</v>
      </c>
      <c r="X23" s="1">
        <f t="shared" si="7"/>
        <v>5.96</v>
      </c>
      <c r="Y23" s="1">
        <f t="shared" si="8"/>
        <v>9.0633885364490325</v>
      </c>
      <c r="Z23" s="2">
        <f t="shared" si="9"/>
        <v>2.8566114635509678</v>
      </c>
    </row>
    <row r="24" spans="1:26" x14ac:dyDescent="0.25">
      <c r="A24" s="1">
        <f t="shared" ca="1" si="0"/>
        <v>0.96856635943199054</v>
      </c>
      <c r="B24" s="2">
        <f t="shared" ca="1" si="1"/>
        <v>1</v>
      </c>
      <c r="C24" s="1">
        <v>1.4337828320666768E-2</v>
      </c>
      <c r="D24" s="2">
        <v>2</v>
      </c>
      <c r="J24" s="9">
        <f t="shared" si="2"/>
        <v>0.17933912239826522</v>
      </c>
      <c r="M24" s="9">
        <f t="shared" si="3"/>
        <v>15.6816</v>
      </c>
      <c r="Q24" s="19"/>
      <c r="R24" s="1">
        <v>23</v>
      </c>
      <c r="S24" s="1">
        <f t="shared" si="4"/>
        <v>0.43782232909757268</v>
      </c>
      <c r="T24" s="1">
        <f t="shared" si="5"/>
        <v>0.69252900875461454</v>
      </c>
      <c r="U24" s="1">
        <f t="shared" si="6"/>
        <v>0.18311564944053077</v>
      </c>
      <c r="W24" s="1">
        <v>23</v>
      </c>
      <c r="X24" s="1">
        <f t="shared" si="7"/>
        <v>5.96</v>
      </c>
      <c r="Y24" s="1">
        <f t="shared" si="8"/>
        <v>9.0633885364490325</v>
      </c>
      <c r="Z24" s="2">
        <f t="shared" si="9"/>
        <v>2.8566114635509678</v>
      </c>
    </row>
    <row r="25" spans="1:26" x14ac:dyDescent="0.25">
      <c r="A25" s="1">
        <f t="shared" ca="1" si="0"/>
        <v>0.65031009440812571</v>
      </c>
      <c r="B25" s="2">
        <f t="shared" ca="1" si="1"/>
        <v>8</v>
      </c>
      <c r="C25" s="1">
        <v>0.61178419994733291</v>
      </c>
      <c r="D25" s="2">
        <v>1</v>
      </c>
      <c r="J25" s="9">
        <f t="shared" si="2"/>
        <v>3.0262732509548657E-2</v>
      </c>
      <c r="M25" s="9">
        <f t="shared" si="3"/>
        <v>24.601600000000001</v>
      </c>
      <c r="Q25" s="19"/>
      <c r="R25" s="1">
        <v>24</v>
      </c>
      <c r="S25" s="1">
        <f t="shared" si="4"/>
        <v>0.43782232909757268</v>
      </c>
      <c r="T25" s="1">
        <f t="shared" si="5"/>
        <v>0.69252900875461454</v>
      </c>
      <c r="U25" s="1">
        <f t="shared" si="6"/>
        <v>0.18311564944053077</v>
      </c>
      <c r="W25" s="1">
        <v>24</v>
      </c>
      <c r="X25" s="1">
        <f t="shared" si="7"/>
        <v>5.96</v>
      </c>
      <c r="Y25" s="1">
        <f t="shared" si="8"/>
        <v>9.0633885364490325</v>
      </c>
      <c r="Z25" s="2">
        <f t="shared" si="9"/>
        <v>2.8566114635509678</v>
      </c>
    </row>
    <row r="26" spans="1:26" x14ac:dyDescent="0.25">
      <c r="A26" s="1">
        <f t="shared" ca="1" si="0"/>
        <v>0.67141809790260132</v>
      </c>
      <c r="B26" s="2">
        <f t="shared" ca="1" si="1"/>
        <v>9</v>
      </c>
      <c r="C26" s="1">
        <v>0.70211785309010244</v>
      </c>
      <c r="D26" s="2">
        <v>8</v>
      </c>
      <c r="J26" s="9">
        <f t="shared" si="2"/>
        <v>6.9852124002485874E-2</v>
      </c>
      <c r="M26" s="9">
        <f t="shared" si="3"/>
        <v>4.1616</v>
      </c>
      <c r="Q26" s="19"/>
      <c r="R26" s="1">
        <v>25</v>
      </c>
      <c r="S26" s="1">
        <f t="shared" si="4"/>
        <v>0.43782232909757268</v>
      </c>
      <c r="T26" s="1">
        <f t="shared" si="5"/>
        <v>0.69252900875461454</v>
      </c>
      <c r="U26" s="1">
        <f t="shared" si="6"/>
        <v>0.18311564944053077</v>
      </c>
      <c r="W26" s="1">
        <v>25</v>
      </c>
      <c r="X26" s="1">
        <f t="shared" si="7"/>
        <v>5.96</v>
      </c>
      <c r="Y26" s="1">
        <f t="shared" si="8"/>
        <v>9.0633885364490325</v>
      </c>
      <c r="Z26" s="2">
        <f t="shared" si="9"/>
        <v>2.8566114635509678</v>
      </c>
    </row>
    <row r="27" spans="1:26" x14ac:dyDescent="0.25">
      <c r="A27" s="1">
        <f t="shared" ca="1" si="0"/>
        <v>0.23897245586354132</v>
      </c>
      <c r="B27" s="2">
        <f t="shared" ca="1" si="1"/>
        <v>8</v>
      </c>
      <c r="C27" s="1">
        <v>0.55852798739332732</v>
      </c>
      <c r="D27" s="2">
        <v>10</v>
      </c>
      <c r="J27" s="9">
        <f t="shared" si="2"/>
        <v>1.4569855944611481E-2</v>
      </c>
      <c r="M27" s="9">
        <f t="shared" si="3"/>
        <v>16.3216</v>
      </c>
      <c r="Q27" s="19"/>
      <c r="R27" s="1">
        <v>26</v>
      </c>
      <c r="S27" s="1">
        <f t="shared" si="4"/>
        <v>0.43782232909757268</v>
      </c>
      <c r="T27" s="1">
        <f t="shared" si="5"/>
        <v>0.69252900875461454</v>
      </c>
      <c r="U27" s="1">
        <f t="shared" si="6"/>
        <v>0.18311564944053077</v>
      </c>
      <c r="W27" s="1">
        <v>26</v>
      </c>
      <c r="X27" s="1">
        <f t="shared" si="7"/>
        <v>5.96</v>
      </c>
      <c r="Y27" s="1">
        <f t="shared" si="8"/>
        <v>9.0633885364490325</v>
      </c>
      <c r="Z27" s="2">
        <f t="shared" si="9"/>
        <v>2.8566114635509678</v>
      </c>
    </row>
    <row r="28" spans="1:26" x14ac:dyDescent="0.25">
      <c r="A28" s="1">
        <f t="shared" ca="1" si="0"/>
        <v>0.88015112116518224</v>
      </c>
      <c r="B28" s="2">
        <f t="shared" ca="1" si="1"/>
        <v>6</v>
      </c>
      <c r="C28" s="1">
        <v>0.57094127054608301</v>
      </c>
      <c r="D28" s="2">
        <v>6</v>
      </c>
      <c r="J28" s="9">
        <f t="shared" si="2"/>
        <v>1.7720652572371921E-2</v>
      </c>
      <c r="M28" s="9">
        <f t="shared" si="3"/>
        <v>1.6000000000000029E-3</v>
      </c>
      <c r="Q28" s="19"/>
      <c r="R28" s="1">
        <v>27</v>
      </c>
      <c r="S28" s="1">
        <f t="shared" si="4"/>
        <v>0.43782232909757268</v>
      </c>
      <c r="T28" s="1">
        <f t="shared" si="5"/>
        <v>0.69252900875461454</v>
      </c>
      <c r="U28" s="1">
        <f t="shared" si="6"/>
        <v>0.18311564944053077</v>
      </c>
      <c r="W28" s="1">
        <v>27</v>
      </c>
      <c r="X28" s="1">
        <f t="shared" si="7"/>
        <v>5.96</v>
      </c>
      <c r="Y28" s="1">
        <f t="shared" si="8"/>
        <v>9.0633885364490325</v>
      </c>
      <c r="Z28" s="2">
        <f t="shared" si="9"/>
        <v>2.8566114635509678</v>
      </c>
    </row>
    <row r="29" spans="1:26" x14ac:dyDescent="0.25">
      <c r="A29" s="1">
        <f t="shared" ca="1" si="0"/>
        <v>0.13135301198838512</v>
      </c>
      <c r="B29" s="2">
        <f t="shared" ca="1" si="1"/>
        <v>8</v>
      </c>
      <c r="C29" s="1">
        <v>2.7519102949468355E-2</v>
      </c>
      <c r="D29" s="2">
        <v>9</v>
      </c>
      <c r="J29" s="9">
        <f t="shared" si="2"/>
        <v>0.16834873738754244</v>
      </c>
      <c r="M29" s="9">
        <f t="shared" si="3"/>
        <v>9.2416</v>
      </c>
      <c r="Q29" s="19"/>
      <c r="R29" s="1">
        <v>28</v>
      </c>
      <c r="S29" s="1">
        <f t="shared" si="4"/>
        <v>0.43782232909757268</v>
      </c>
      <c r="T29" s="1">
        <f t="shared" si="5"/>
        <v>0.69252900875461454</v>
      </c>
      <c r="U29" s="1">
        <f t="shared" si="6"/>
        <v>0.18311564944053077</v>
      </c>
      <c r="W29" s="1">
        <v>28</v>
      </c>
      <c r="X29" s="1">
        <f t="shared" si="7"/>
        <v>5.96</v>
      </c>
      <c r="Y29" s="1">
        <f t="shared" si="8"/>
        <v>9.0633885364490325</v>
      </c>
      <c r="Z29" s="2">
        <f t="shared" si="9"/>
        <v>2.8566114635509678</v>
      </c>
    </row>
    <row r="30" spans="1:26" x14ac:dyDescent="0.25">
      <c r="A30" s="1">
        <f t="shared" ca="1" si="0"/>
        <v>5.7817694773069528E-2</v>
      </c>
      <c r="B30" s="2">
        <f t="shared" ca="1" si="1"/>
        <v>5</v>
      </c>
      <c r="C30" s="1">
        <v>0.14881068777871831</v>
      </c>
      <c r="D30" s="2">
        <v>4</v>
      </c>
      <c r="J30" s="9">
        <f t="shared" si="2"/>
        <v>8.3527728817818128E-2</v>
      </c>
      <c r="M30" s="9">
        <f t="shared" si="3"/>
        <v>3.8415999999999997</v>
      </c>
      <c r="Q30" s="19"/>
      <c r="R30" s="1">
        <v>29</v>
      </c>
      <c r="S30" s="1">
        <f t="shared" si="4"/>
        <v>0.43782232909757268</v>
      </c>
      <c r="T30" s="1">
        <f t="shared" si="5"/>
        <v>0.69252900875461454</v>
      </c>
      <c r="U30" s="1">
        <f t="shared" si="6"/>
        <v>0.18311564944053077</v>
      </c>
      <c r="W30" s="1">
        <v>29</v>
      </c>
      <c r="X30" s="1">
        <f t="shared" si="7"/>
        <v>5.96</v>
      </c>
      <c r="Y30" s="1">
        <f t="shared" si="8"/>
        <v>9.0633885364490325</v>
      </c>
      <c r="Z30" s="2">
        <f t="shared" si="9"/>
        <v>2.8566114635509678</v>
      </c>
    </row>
    <row r="31" spans="1:26" x14ac:dyDescent="0.25">
      <c r="A31" s="1">
        <f t="shared" ca="1" si="0"/>
        <v>0.71071748562731085</v>
      </c>
      <c r="B31" s="2">
        <f t="shared" ca="1" si="1"/>
        <v>1</v>
      </c>
      <c r="C31" s="1">
        <v>0.1848652753543697</v>
      </c>
      <c r="D31" s="2">
        <v>7</v>
      </c>
      <c r="J31" s="9">
        <f t="shared" si="2"/>
        <v>6.3987271038441679E-2</v>
      </c>
      <c r="M31" s="9">
        <f t="shared" si="3"/>
        <v>1.0816000000000001</v>
      </c>
      <c r="Q31" s="19"/>
      <c r="R31" s="1">
        <v>30</v>
      </c>
      <c r="S31" s="1">
        <f t="shared" si="4"/>
        <v>0.43782232909757268</v>
      </c>
      <c r="T31" s="1">
        <f t="shared" si="5"/>
        <v>0.69252900875461454</v>
      </c>
      <c r="U31" s="1">
        <f t="shared" si="6"/>
        <v>0.18311564944053077</v>
      </c>
      <c r="W31" s="1">
        <v>30</v>
      </c>
      <c r="X31" s="1">
        <f t="shared" si="7"/>
        <v>5.96</v>
      </c>
      <c r="Y31" s="1">
        <f t="shared" si="8"/>
        <v>9.0633885364490325</v>
      </c>
      <c r="Z31" s="2">
        <f t="shared" si="9"/>
        <v>2.8566114635509678</v>
      </c>
    </row>
    <row r="32" spans="1:26" x14ac:dyDescent="0.25">
      <c r="A32" s="1">
        <f t="shared" ca="1" si="0"/>
        <v>0.53955607380637893</v>
      </c>
      <c r="B32" s="2">
        <f t="shared" ca="1" si="1"/>
        <v>9</v>
      </c>
      <c r="C32" s="1">
        <v>0.18950277142600569</v>
      </c>
      <c r="D32" s="2">
        <v>8</v>
      </c>
      <c r="J32" s="9">
        <f t="shared" si="2"/>
        <v>6.1662602722202683E-2</v>
      </c>
      <c r="M32" s="9">
        <f t="shared" si="3"/>
        <v>4.1616</v>
      </c>
      <c r="Q32" s="19"/>
      <c r="R32" s="1">
        <v>31</v>
      </c>
      <c r="S32" s="1">
        <f t="shared" si="4"/>
        <v>0.43782232909757268</v>
      </c>
      <c r="T32" s="1">
        <f t="shared" si="5"/>
        <v>0.69252900875461454</v>
      </c>
      <c r="U32" s="1">
        <f t="shared" si="6"/>
        <v>0.18311564944053077</v>
      </c>
      <c r="W32" s="1">
        <v>31</v>
      </c>
      <c r="X32" s="1">
        <f t="shared" si="7"/>
        <v>5.96</v>
      </c>
      <c r="Y32" s="1">
        <f t="shared" si="8"/>
        <v>9.0633885364490325</v>
      </c>
      <c r="Z32" s="2">
        <f t="shared" si="9"/>
        <v>2.8566114635509678</v>
      </c>
    </row>
    <row r="33" spans="1:26" x14ac:dyDescent="0.25">
      <c r="A33" s="1">
        <f t="shared" ca="1" si="0"/>
        <v>4.7352028591874373E-2</v>
      </c>
      <c r="B33" s="2">
        <f t="shared" ca="1" si="1"/>
        <v>1</v>
      </c>
      <c r="C33" s="1">
        <v>0.71746954439181321</v>
      </c>
      <c r="D33" s="2">
        <v>5</v>
      </c>
      <c r="J33" s="9">
        <f t="shared" si="2"/>
        <v>7.8202565021823309E-2</v>
      </c>
      <c r="M33" s="9">
        <f t="shared" si="3"/>
        <v>0.92159999999999997</v>
      </c>
      <c r="Q33" s="19"/>
      <c r="R33" s="1">
        <v>32</v>
      </c>
      <c r="S33" s="1">
        <f t="shared" si="4"/>
        <v>0.43782232909757268</v>
      </c>
      <c r="T33" s="1">
        <f t="shared" si="5"/>
        <v>0.69252900875461454</v>
      </c>
      <c r="U33" s="1">
        <f t="shared" si="6"/>
        <v>0.18311564944053077</v>
      </c>
      <c r="W33" s="1">
        <v>32</v>
      </c>
      <c r="X33" s="1">
        <f t="shared" si="7"/>
        <v>5.96</v>
      </c>
      <c r="Y33" s="1">
        <f t="shared" si="8"/>
        <v>9.0633885364490325</v>
      </c>
      <c r="Z33" s="2">
        <f t="shared" si="9"/>
        <v>2.8566114635509678</v>
      </c>
    </row>
    <row r="34" spans="1:26" x14ac:dyDescent="0.25">
      <c r="A34" s="1">
        <f t="shared" ca="1" si="0"/>
        <v>0.34352769830668972</v>
      </c>
      <c r="B34" s="2">
        <f t="shared" ca="1" si="1"/>
        <v>10</v>
      </c>
      <c r="C34" s="1">
        <v>0.20713954666494427</v>
      </c>
      <c r="D34" s="2">
        <v>2</v>
      </c>
      <c r="J34" s="9">
        <f t="shared" si="2"/>
        <v>5.3214546110859372E-2</v>
      </c>
      <c r="M34" s="9">
        <f t="shared" si="3"/>
        <v>15.6816</v>
      </c>
      <c r="Q34" s="19"/>
      <c r="R34" s="1">
        <v>33</v>
      </c>
      <c r="S34" s="1">
        <f t="shared" si="4"/>
        <v>0.43782232909757268</v>
      </c>
      <c r="T34" s="1">
        <f t="shared" si="5"/>
        <v>0.69252900875461454</v>
      </c>
      <c r="U34" s="1">
        <f t="shared" si="6"/>
        <v>0.18311564944053077</v>
      </c>
      <c r="W34" s="1">
        <v>33</v>
      </c>
      <c r="X34" s="1">
        <f t="shared" si="7"/>
        <v>5.96</v>
      </c>
      <c r="Y34" s="1">
        <f t="shared" si="8"/>
        <v>9.0633885364490325</v>
      </c>
      <c r="Z34" s="2">
        <f t="shared" si="9"/>
        <v>2.8566114635509678</v>
      </c>
    </row>
    <row r="35" spans="1:26" x14ac:dyDescent="0.25">
      <c r="A35" s="1">
        <f t="shared" ca="1" si="0"/>
        <v>0.19499519894409456</v>
      </c>
      <c r="B35" s="2">
        <f t="shared" ca="1" si="1"/>
        <v>9</v>
      </c>
      <c r="C35" s="1">
        <v>0.11493787363949104</v>
      </c>
      <c r="D35" s="2">
        <v>9</v>
      </c>
      <c r="J35" s="9">
        <f t="shared" si="2"/>
        <v>0.1042543715764619</v>
      </c>
      <c r="M35" s="9">
        <f t="shared" si="3"/>
        <v>9.2416</v>
      </c>
      <c r="Q35" s="19"/>
      <c r="R35" s="1">
        <v>34</v>
      </c>
      <c r="S35" s="1">
        <f t="shared" si="4"/>
        <v>0.43782232909757268</v>
      </c>
      <c r="T35" s="1">
        <f t="shared" si="5"/>
        <v>0.69252900875461454</v>
      </c>
      <c r="U35" s="1">
        <f t="shared" si="6"/>
        <v>0.18311564944053077</v>
      </c>
      <c r="W35" s="1">
        <v>34</v>
      </c>
      <c r="X35" s="1">
        <f t="shared" si="7"/>
        <v>5.96</v>
      </c>
      <c r="Y35" s="1">
        <f t="shared" si="8"/>
        <v>9.0633885364490325</v>
      </c>
      <c r="Z35" s="2">
        <f t="shared" si="9"/>
        <v>2.8566114635509678</v>
      </c>
    </row>
    <row r="36" spans="1:26" x14ac:dyDescent="0.25">
      <c r="A36" s="1">
        <f t="shared" ca="1" si="0"/>
        <v>0.37784780098342641</v>
      </c>
      <c r="B36" s="2">
        <f t="shared" ca="1" si="1"/>
        <v>4</v>
      </c>
      <c r="C36" s="1">
        <v>0.37989473171533694</v>
      </c>
      <c r="D36" s="2">
        <v>2</v>
      </c>
      <c r="J36" s="9">
        <f t="shared" si="2"/>
        <v>3.3556065384784048E-3</v>
      </c>
      <c r="M36" s="9">
        <f t="shared" si="3"/>
        <v>15.6816</v>
      </c>
      <c r="Q36" s="19"/>
      <c r="R36" s="1">
        <v>35</v>
      </c>
      <c r="S36" s="1">
        <f t="shared" si="4"/>
        <v>0.43782232909757268</v>
      </c>
      <c r="T36" s="1">
        <f t="shared" si="5"/>
        <v>0.69252900875461454</v>
      </c>
      <c r="U36" s="1">
        <f t="shared" si="6"/>
        <v>0.18311564944053077</v>
      </c>
      <c r="W36" s="1">
        <v>35</v>
      </c>
      <c r="X36" s="1">
        <f t="shared" si="7"/>
        <v>5.96</v>
      </c>
      <c r="Y36" s="1">
        <f t="shared" si="8"/>
        <v>9.0633885364490325</v>
      </c>
      <c r="Z36" s="2">
        <f t="shared" si="9"/>
        <v>2.8566114635509678</v>
      </c>
    </row>
    <row r="37" spans="1:26" x14ac:dyDescent="0.25">
      <c r="A37" s="1">
        <f t="shared" ca="1" si="0"/>
        <v>0.2119683343675014</v>
      </c>
      <c r="B37" s="2">
        <f t="shared" ca="1" si="1"/>
        <v>5</v>
      </c>
      <c r="C37" s="1">
        <v>0.76703448830378385</v>
      </c>
      <c r="D37" s="2">
        <v>1</v>
      </c>
      <c r="J37" s="9">
        <f t="shared" si="2"/>
        <v>0.10838064576921573</v>
      </c>
      <c r="M37" s="9">
        <f t="shared" si="3"/>
        <v>24.601600000000001</v>
      </c>
      <c r="Q37" s="19"/>
      <c r="R37" s="1">
        <v>36</v>
      </c>
      <c r="S37" s="1">
        <f t="shared" si="4"/>
        <v>0.43782232909757268</v>
      </c>
      <c r="T37" s="1">
        <f t="shared" si="5"/>
        <v>0.69252900875461454</v>
      </c>
      <c r="U37" s="1">
        <f t="shared" si="6"/>
        <v>0.18311564944053077</v>
      </c>
      <c r="W37" s="1">
        <v>36</v>
      </c>
      <c r="X37" s="1">
        <f t="shared" si="7"/>
        <v>5.96</v>
      </c>
      <c r="Y37" s="1">
        <f t="shared" si="8"/>
        <v>9.0633885364490325</v>
      </c>
      <c r="Z37" s="2">
        <f t="shared" si="9"/>
        <v>2.8566114635509678</v>
      </c>
    </row>
    <row r="38" spans="1:26" x14ac:dyDescent="0.25">
      <c r="A38" s="1">
        <f t="shared" ca="1" si="0"/>
        <v>0.76978542872223932</v>
      </c>
      <c r="B38" s="2">
        <f t="shared" ca="1" si="1"/>
        <v>6</v>
      </c>
      <c r="C38" s="1">
        <v>0.35660679956266905</v>
      </c>
      <c r="D38" s="2">
        <v>9</v>
      </c>
      <c r="J38" s="9">
        <f t="shared" si="2"/>
        <v>6.5959622376348037E-3</v>
      </c>
      <c r="M38" s="9">
        <f t="shared" si="3"/>
        <v>9.2416</v>
      </c>
      <c r="Q38" s="19"/>
      <c r="R38" s="1">
        <v>37</v>
      </c>
      <c r="S38" s="1">
        <f t="shared" si="4"/>
        <v>0.43782232909757268</v>
      </c>
      <c r="T38" s="1">
        <f t="shared" si="5"/>
        <v>0.69252900875461454</v>
      </c>
      <c r="U38" s="1">
        <f t="shared" si="6"/>
        <v>0.18311564944053077</v>
      </c>
      <c r="W38" s="1">
        <v>37</v>
      </c>
      <c r="X38" s="1">
        <f t="shared" si="7"/>
        <v>5.96</v>
      </c>
      <c r="Y38" s="1">
        <f t="shared" si="8"/>
        <v>9.0633885364490325</v>
      </c>
      <c r="Z38" s="2">
        <f t="shared" si="9"/>
        <v>2.8566114635509678</v>
      </c>
    </row>
    <row r="39" spans="1:26" x14ac:dyDescent="0.25">
      <c r="A39" s="1">
        <f t="shared" ca="1" si="0"/>
        <v>0.43924804933458528</v>
      </c>
      <c r="B39" s="2">
        <f t="shared" ca="1" si="1"/>
        <v>9</v>
      </c>
      <c r="C39" s="1">
        <v>0.49238989310815395</v>
      </c>
      <c r="D39" s="2">
        <v>4</v>
      </c>
      <c r="J39" s="9">
        <f t="shared" si="2"/>
        <v>2.9776190420488843E-3</v>
      </c>
      <c r="M39" s="9">
        <f t="shared" si="3"/>
        <v>3.8415999999999997</v>
      </c>
      <c r="Q39" s="19"/>
      <c r="R39" s="1">
        <v>38</v>
      </c>
      <c r="S39" s="1">
        <f t="shared" si="4"/>
        <v>0.43782232909757268</v>
      </c>
      <c r="T39" s="1">
        <f t="shared" si="5"/>
        <v>0.69252900875461454</v>
      </c>
      <c r="U39" s="1">
        <f t="shared" si="6"/>
        <v>0.18311564944053077</v>
      </c>
      <c r="W39" s="1">
        <v>38</v>
      </c>
      <c r="X39" s="1">
        <f t="shared" si="7"/>
        <v>5.96</v>
      </c>
      <c r="Y39" s="1">
        <f t="shared" si="8"/>
        <v>9.0633885364490325</v>
      </c>
      <c r="Z39" s="2">
        <f t="shared" si="9"/>
        <v>2.8566114635509678</v>
      </c>
    </row>
    <row r="40" spans="1:26" x14ac:dyDescent="0.25">
      <c r="A40" s="1">
        <f t="shared" ca="1" si="0"/>
        <v>0.70310804549602623</v>
      </c>
      <c r="B40" s="2">
        <f t="shared" ca="1" si="1"/>
        <v>10</v>
      </c>
      <c r="C40" s="1">
        <v>0.65116275505619792</v>
      </c>
      <c r="D40" s="2">
        <v>9</v>
      </c>
      <c r="J40" s="9">
        <f t="shared" si="2"/>
        <v>4.5514137348207653E-2</v>
      </c>
      <c r="M40" s="9">
        <f t="shared" si="3"/>
        <v>9.2416</v>
      </c>
      <c r="Q40" s="19"/>
      <c r="R40" s="1">
        <v>39</v>
      </c>
      <c r="S40" s="1">
        <f t="shared" si="4"/>
        <v>0.43782232909757268</v>
      </c>
      <c r="T40" s="1">
        <f t="shared" si="5"/>
        <v>0.69252900875461454</v>
      </c>
      <c r="U40" s="1">
        <f t="shared" si="6"/>
        <v>0.18311564944053077</v>
      </c>
      <c r="W40" s="1">
        <v>39</v>
      </c>
      <c r="X40" s="1">
        <f t="shared" si="7"/>
        <v>5.96</v>
      </c>
      <c r="Y40" s="1">
        <f t="shared" si="8"/>
        <v>9.0633885364490325</v>
      </c>
      <c r="Z40" s="2">
        <f t="shared" si="9"/>
        <v>2.8566114635509678</v>
      </c>
    </row>
    <row r="41" spans="1:26" x14ac:dyDescent="0.25">
      <c r="A41" s="1">
        <f t="shared" ca="1" si="0"/>
        <v>0.22054184341688787</v>
      </c>
      <c r="B41" s="2">
        <f t="shared" ca="1" si="1"/>
        <v>1</v>
      </c>
      <c r="C41" s="1">
        <v>0.55085734414527787</v>
      </c>
      <c r="D41" s="2">
        <v>1</v>
      </c>
      <c r="J41" s="9">
        <f t="shared" si="2"/>
        <v>1.2776914626834938E-2</v>
      </c>
      <c r="M41" s="9">
        <f t="shared" si="3"/>
        <v>24.601600000000001</v>
      </c>
      <c r="Q41" s="19"/>
      <c r="R41" s="1">
        <v>40</v>
      </c>
      <c r="S41" s="1">
        <f t="shared" si="4"/>
        <v>0.43782232909757268</v>
      </c>
      <c r="T41" s="1">
        <f t="shared" si="5"/>
        <v>0.69252900875461454</v>
      </c>
      <c r="U41" s="1">
        <f t="shared" si="6"/>
        <v>0.18311564944053077</v>
      </c>
      <c r="W41" s="1">
        <v>40</v>
      </c>
      <c r="X41" s="1">
        <f t="shared" si="7"/>
        <v>5.96</v>
      </c>
      <c r="Y41" s="1">
        <f t="shared" si="8"/>
        <v>9.0633885364490325</v>
      </c>
      <c r="Z41" s="2">
        <f t="shared" si="9"/>
        <v>2.8566114635509678</v>
      </c>
    </row>
    <row r="42" spans="1:26" x14ac:dyDescent="0.25">
      <c r="A42" s="1">
        <f t="shared" ca="1" si="0"/>
        <v>0.99357071641783934</v>
      </c>
      <c r="B42" s="2">
        <f t="shared" ca="1" si="1"/>
        <v>10</v>
      </c>
      <c r="C42" s="1">
        <v>0.21878018071574479</v>
      </c>
      <c r="D42" s="2">
        <v>10</v>
      </c>
      <c r="J42" s="9">
        <f t="shared" si="2"/>
        <v>4.7979462767726709E-2</v>
      </c>
      <c r="M42" s="9">
        <f t="shared" si="3"/>
        <v>16.3216</v>
      </c>
      <c r="Q42" s="19"/>
      <c r="R42" s="1">
        <v>41</v>
      </c>
      <c r="S42" s="1">
        <f t="shared" si="4"/>
        <v>0.43782232909757268</v>
      </c>
      <c r="T42" s="1">
        <f t="shared" si="5"/>
        <v>0.69252900875461454</v>
      </c>
      <c r="U42" s="1">
        <f t="shared" si="6"/>
        <v>0.18311564944053077</v>
      </c>
      <c r="W42" s="1">
        <v>41</v>
      </c>
      <c r="X42" s="1">
        <f t="shared" si="7"/>
        <v>5.96</v>
      </c>
      <c r="Y42" s="1">
        <f t="shared" si="8"/>
        <v>9.0633885364490325</v>
      </c>
      <c r="Z42" s="2">
        <f t="shared" si="9"/>
        <v>2.8566114635509678</v>
      </c>
    </row>
    <row r="43" spans="1:26" x14ac:dyDescent="0.25">
      <c r="A43" s="1">
        <f t="shared" ca="1" si="0"/>
        <v>0.7061652216604275</v>
      </c>
      <c r="B43" s="2">
        <f t="shared" ca="1" si="1"/>
        <v>10</v>
      </c>
      <c r="C43" s="1">
        <v>0.12158792928216089</v>
      </c>
      <c r="D43" s="2">
        <v>9</v>
      </c>
      <c r="J43" s="9">
        <f t="shared" si="2"/>
        <v>0.10000419562661372</v>
      </c>
      <c r="M43" s="9">
        <f t="shared" si="3"/>
        <v>9.2416</v>
      </c>
      <c r="Q43" s="19"/>
      <c r="R43" s="1">
        <v>42</v>
      </c>
      <c r="S43" s="1">
        <f t="shared" si="4"/>
        <v>0.43782232909757268</v>
      </c>
      <c r="T43" s="1">
        <f t="shared" si="5"/>
        <v>0.69252900875461454</v>
      </c>
      <c r="U43" s="1">
        <f t="shared" si="6"/>
        <v>0.18311564944053077</v>
      </c>
      <c r="W43" s="1">
        <v>42</v>
      </c>
      <c r="X43" s="1">
        <f t="shared" si="7"/>
        <v>5.96</v>
      </c>
      <c r="Y43" s="1">
        <f t="shared" si="8"/>
        <v>9.0633885364490325</v>
      </c>
      <c r="Z43" s="2">
        <f t="shared" si="9"/>
        <v>2.8566114635509678</v>
      </c>
    </row>
    <row r="44" spans="1:26" x14ac:dyDescent="0.25">
      <c r="A44" s="1">
        <f t="shared" ca="1" si="0"/>
        <v>0.49675575254600834</v>
      </c>
      <c r="B44" s="2">
        <f t="shared" ca="1" si="1"/>
        <v>1</v>
      </c>
      <c r="C44" s="1">
        <v>0.56623624231457093</v>
      </c>
      <c r="D44" s="2">
        <v>4</v>
      </c>
      <c r="J44" s="9">
        <f t="shared" si="2"/>
        <v>1.6490133107702757E-2</v>
      </c>
      <c r="M44" s="9">
        <f t="shared" si="3"/>
        <v>3.8415999999999997</v>
      </c>
      <c r="Q44" s="19"/>
      <c r="R44" s="1">
        <v>43</v>
      </c>
      <c r="S44" s="1">
        <f t="shared" si="4"/>
        <v>0.43782232909757268</v>
      </c>
      <c r="T44" s="1">
        <f t="shared" si="5"/>
        <v>0.69252900875461454</v>
      </c>
      <c r="U44" s="1">
        <f t="shared" si="6"/>
        <v>0.18311564944053077</v>
      </c>
      <c r="W44" s="1">
        <v>43</v>
      </c>
      <c r="X44" s="1">
        <f t="shared" si="7"/>
        <v>5.96</v>
      </c>
      <c r="Y44" s="1">
        <f t="shared" si="8"/>
        <v>9.0633885364490325</v>
      </c>
      <c r="Z44" s="2">
        <f t="shared" si="9"/>
        <v>2.8566114635509678</v>
      </c>
    </row>
    <row r="45" spans="1:26" x14ac:dyDescent="0.25">
      <c r="A45" s="1">
        <f t="shared" ca="1" si="0"/>
        <v>0.72183783097696252</v>
      </c>
      <c r="B45" s="2">
        <f t="shared" ca="1" si="1"/>
        <v>2</v>
      </c>
      <c r="C45" s="1">
        <v>0.45478844536372631</v>
      </c>
      <c r="D45" s="2">
        <v>3</v>
      </c>
      <c r="J45" s="9">
        <f t="shared" si="2"/>
        <v>2.8784910115664281E-4</v>
      </c>
      <c r="M45" s="9">
        <f t="shared" si="3"/>
        <v>8.7615999999999996</v>
      </c>
      <c r="Q45" s="19"/>
      <c r="R45" s="1">
        <v>44</v>
      </c>
      <c r="S45" s="1">
        <f t="shared" si="4"/>
        <v>0.43782232909757268</v>
      </c>
      <c r="T45" s="1">
        <f t="shared" si="5"/>
        <v>0.69252900875461454</v>
      </c>
      <c r="U45" s="1">
        <f t="shared" si="6"/>
        <v>0.18311564944053077</v>
      </c>
      <c r="W45" s="1">
        <v>44</v>
      </c>
      <c r="X45" s="1">
        <f t="shared" si="7"/>
        <v>5.96</v>
      </c>
      <c r="Y45" s="1">
        <f t="shared" si="8"/>
        <v>9.0633885364490325</v>
      </c>
      <c r="Z45" s="2">
        <f t="shared" si="9"/>
        <v>2.8566114635509678</v>
      </c>
    </row>
    <row r="46" spans="1:26" x14ac:dyDescent="0.25">
      <c r="A46" s="1">
        <f t="shared" ca="1" si="0"/>
        <v>5.1218461067652488E-3</v>
      </c>
      <c r="B46" s="2">
        <f t="shared" ca="1" si="1"/>
        <v>9</v>
      </c>
      <c r="C46" s="1">
        <v>0.69202940760786391</v>
      </c>
      <c r="D46" s="2">
        <v>1</v>
      </c>
      <c r="J46" s="9">
        <f t="shared" si="2"/>
        <v>6.4621238764737368E-2</v>
      </c>
      <c r="M46" s="9">
        <f t="shared" si="3"/>
        <v>24.601600000000001</v>
      </c>
      <c r="Q46" s="19"/>
      <c r="R46" s="1">
        <v>45</v>
      </c>
      <c r="S46" s="1">
        <f t="shared" si="4"/>
        <v>0.43782232909757268</v>
      </c>
      <c r="T46" s="1">
        <f t="shared" si="5"/>
        <v>0.69252900875461454</v>
      </c>
      <c r="U46" s="1">
        <f t="shared" si="6"/>
        <v>0.18311564944053077</v>
      </c>
      <c r="W46" s="1">
        <v>45</v>
      </c>
      <c r="X46" s="1">
        <f t="shared" si="7"/>
        <v>5.96</v>
      </c>
      <c r="Y46" s="1">
        <f t="shared" si="8"/>
        <v>9.0633885364490325</v>
      </c>
      <c r="Z46" s="2">
        <f t="shared" si="9"/>
        <v>2.8566114635509678</v>
      </c>
    </row>
    <row r="47" spans="1:26" x14ac:dyDescent="0.25">
      <c r="A47" s="1">
        <f t="shared" ca="1" si="0"/>
        <v>0.10626862888661492</v>
      </c>
      <c r="B47" s="2">
        <f t="shared" ca="1" si="1"/>
        <v>8</v>
      </c>
      <c r="C47" s="1">
        <v>0.39853005485696602</v>
      </c>
      <c r="D47" s="2">
        <v>8</v>
      </c>
      <c r="J47" s="9">
        <f t="shared" si="2"/>
        <v>1.5438828149990419E-3</v>
      </c>
      <c r="M47" s="9">
        <f t="shared" si="3"/>
        <v>4.1616</v>
      </c>
      <c r="Q47" s="19"/>
      <c r="R47" s="1">
        <v>46</v>
      </c>
      <c r="S47" s="1">
        <f t="shared" si="4"/>
        <v>0.43782232909757268</v>
      </c>
      <c r="T47" s="1">
        <f t="shared" si="5"/>
        <v>0.69252900875461454</v>
      </c>
      <c r="U47" s="1">
        <f t="shared" si="6"/>
        <v>0.18311564944053077</v>
      </c>
      <c r="W47" s="1">
        <v>46</v>
      </c>
      <c r="X47" s="1">
        <f t="shared" si="7"/>
        <v>5.96</v>
      </c>
      <c r="Y47" s="1">
        <f t="shared" si="8"/>
        <v>9.0633885364490325</v>
      </c>
      <c r="Z47" s="2">
        <f t="shared" si="9"/>
        <v>2.8566114635509678</v>
      </c>
    </row>
    <row r="48" spans="1:26" x14ac:dyDescent="0.25">
      <c r="A48" s="1">
        <f t="shared" ca="1" si="0"/>
        <v>0.51937808408143527</v>
      </c>
      <c r="B48" s="2">
        <f t="shared" ca="1" si="1"/>
        <v>3</v>
      </c>
      <c r="C48" s="1">
        <v>0.47020539555281204</v>
      </c>
      <c r="D48" s="2">
        <v>10</v>
      </c>
      <c r="J48" s="9">
        <f t="shared" si="2"/>
        <v>1.0486629930444489E-3</v>
      </c>
      <c r="M48" s="9">
        <f t="shared" si="3"/>
        <v>16.3216</v>
      </c>
      <c r="Q48" s="19"/>
      <c r="R48" s="1">
        <v>47</v>
      </c>
      <c r="S48" s="1">
        <f t="shared" si="4"/>
        <v>0.43782232909757268</v>
      </c>
      <c r="T48" s="1">
        <f t="shared" si="5"/>
        <v>0.69252900875461454</v>
      </c>
      <c r="U48" s="1">
        <f t="shared" si="6"/>
        <v>0.18311564944053077</v>
      </c>
      <c r="W48" s="1">
        <v>47</v>
      </c>
      <c r="X48" s="1">
        <f t="shared" si="7"/>
        <v>5.96</v>
      </c>
      <c r="Y48" s="1">
        <f t="shared" si="8"/>
        <v>9.0633885364490325</v>
      </c>
      <c r="Z48" s="2">
        <f t="shared" si="9"/>
        <v>2.8566114635509678</v>
      </c>
    </row>
    <row r="49" spans="1:26" x14ac:dyDescent="0.25">
      <c r="A49" s="1">
        <f t="shared" ca="1" si="0"/>
        <v>0.80830599403139369</v>
      </c>
      <c r="B49" s="2">
        <f t="shared" ca="1" si="1"/>
        <v>10</v>
      </c>
      <c r="C49" s="1">
        <v>0.8595434516935988</v>
      </c>
      <c r="D49" s="2">
        <v>7</v>
      </c>
      <c r="J49" s="9">
        <f t="shared" si="2"/>
        <v>0.17784870524365248</v>
      </c>
      <c r="M49" s="9">
        <f t="shared" si="3"/>
        <v>1.0816000000000001</v>
      </c>
      <c r="Q49" s="19"/>
      <c r="R49" s="1">
        <v>48</v>
      </c>
      <c r="S49" s="1">
        <f t="shared" si="4"/>
        <v>0.43782232909757268</v>
      </c>
      <c r="T49" s="1">
        <f t="shared" si="5"/>
        <v>0.69252900875461454</v>
      </c>
      <c r="U49" s="1">
        <f t="shared" si="6"/>
        <v>0.18311564944053077</v>
      </c>
      <c r="W49" s="1">
        <v>48</v>
      </c>
      <c r="X49" s="1">
        <f t="shared" si="7"/>
        <v>5.96</v>
      </c>
      <c r="Y49" s="1">
        <f t="shared" si="8"/>
        <v>9.0633885364490325</v>
      </c>
      <c r="Z49" s="2">
        <f t="shared" si="9"/>
        <v>2.8566114635509678</v>
      </c>
    </row>
    <row r="50" spans="1:26" x14ac:dyDescent="0.25">
      <c r="A50" s="1">
        <f t="shared" ca="1" si="0"/>
        <v>0.27003458150998538</v>
      </c>
      <c r="B50" s="2">
        <f t="shared" ca="1" si="1"/>
        <v>7</v>
      </c>
      <c r="C50" s="1">
        <v>0.13874516274332793</v>
      </c>
      <c r="D50" s="2">
        <v>9</v>
      </c>
      <c r="J50" s="9">
        <f t="shared" si="2"/>
        <v>8.944715143448459E-2</v>
      </c>
      <c r="M50" s="9">
        <f t="shared" si="3"/>
        <v>9.2416</v>
      </c>
      <c r="Q50" s="19"/>
      <c r="R50" s="1">
        <v>49</v>
      </c>
      <c r="S50" s="1">
        <f t="shared" si="4"/>
        <v>0.43782232909757268</v>
      </c>
      <c r="T50" s="1">
        <f t="shared" si="5"/>
        <v>0.69252900875461454</v>
      </c>
      <c r="U50" s="1">
        <f t="shared" si="6"/>
        <v>0.18311564944053077</v>
      </c>
      <c r="W50" s="1">
        <v>49</v>
      </c>
      <c r="X50" s="1">
        <f t="shared" si="7"/>
        <v>5.96</v>
      </c>
      <c r="Y50" s="1">
        <f t="shared" si="8"/>
        <v>9.0633885364490325</v>
      </c>
      <c r="Z50" s="2">
        <f t="shared" si="9"/>
        <v>2.8566114635509678</v>
      </c>
    </row>
    <row r="51" spans="1:26" x14ac:dyDescent="0.25">
      <c r="A51" s="3">
        <f t="shared" ca="1" si="0"/>
        <v>0.89109482608812651</v>
      </c>
      <c r="B51" s="4">
        <f t="shared" ca="1" si="1"/>
        <v>9</v>
      </c>
      <c r="C51" s="3">
        <v>0.46489333872440508</v>
      </c>
      <c r="D51" s="4">
        <v>10</v>
      </c>
      <c r="J51" s="9">
        <f t="shared" si="2"/>
        <v>7.3283956221605235E-4</v>
      </c>
      <c r="M51" s="9">
        <f t="shared" si="3"/>
        <v>16.3216</v>
      </c>
      <c r="Q51" s="20"/>
      <c r="R51" s="3">
        <v>50</v>
      </c>
      <c r="S51" s="3">
        <f t="shared" si="4"/>
        <v>0.43782232909757268</v>
      </c>
      <c r="T51" s="3">
        <f t="shared" si="5"/>
        <v>0.69252900875461454</v>
      </c>
      <c r="U51" s="3">
        <f t="shared" si="6"/>
        <v>0.18311564944053077</v>
      </c>
      <c r="V51" s="21"/>
      <c r="W51" s="3">
        <v>50</v>
      </c>
      <c r="X51" s="3">
        <f t="shared" si="7"/>
        <v>5.96</v>
      </c>
      <c r="Y51" s="3">
        <f t="shared" si="8"/>
        <v>9.0633885364490325</v>
      </c>
      <c r="Z51" s="4">
        <f t="shared" si="9"/>
        <v>2.8566114635509678</v>
      </c>
    </row>
  </sheetData>
  <mergeCells count="4">
    <mergeCell ref="K1:L3"/>
    <mergeCell ref="K4:L4"/>
    <mergeCell ref="N1:O3"/>
    <mergeCell ref="N4:O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Oksana</dc:creator>
  <cp:lastModifiedBy>Кулагин Андрей Андреевич</cp:lastModifiedBy>
  <dcterms:created xsi:type="dcterms:W3CDTF">2022-09-22T12:05:38Z</dcterms:created>
  <dcterms:modified xsi:type="dcterms:W3CDTF">2022-11-17T14:12:11Z</dcterms:modified>
</cp:coreProperties>
</file>