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121917\Downloads\"/>
    </mc:Choice>
  </mc:AlternateContent>
  <bookViews>
    <workbookView xWindow="0" yWindow="0" windowWidth="28800" windowHeight="12300"/>
  </bookViews>
  <sheets>
    <sheet name="Лабораторная работа №6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2" i="2" l="1"/>
  <c r="AO2" i="2" s="1"/>
  <c r="AL6" i="2"/>
  <c r="AK6" i="2"/>
  <c r="AN3" i="2"/>
  <c r="AO3" i="2" s="1"/>
  <c r="AN4" i="2"/>
  <c r="AO4" i="2" s="1"/>
  <c r="AN5" i="2"/>
  <c r="AO5" i="2" s="1"/>
  <c r="AN6" i="2"/>
  <c r="AO6" i="2" s="1"/>
  <c r="AN7" i="2"/>
  <c r="AO7" i="2" s="1"/>
  <c r="AN8" i="2"/>
  <c r="AO8" i="2" s="1"/>
  <c r="AN9" i="2"/>
  <c r="AO9" i="2" s="1"/>
  <c r="AN10" i="2"/>
  <c r="AO10" i="2" s="1"/>
  <c r="AN11" i="2"/>
  <c r="AO11" i="2" s="1"/>
  <c r="AN12" i="2"/>
  <c r="AO12" i="2" s="1"/>
  <c r="AN13" i="2"/>
  <c r="AO13" i="2" s="1"/>
  <c r="AN14" i="2"/>
  <c r="AO14" i="2" s="1"/>
  <c r="AN15" i="2"/>
  <c r="AO15" i="2" s="1"/>
  <c r="AN16" i="2"/>
  <c r="AO16" i="2" s="1"/>
  <c r="AN17" i="2"/>
  <c r="AO17" i="2" s="1"/>
  <c r="AN18" i="2"/>
  <c r="AO18" i="2" s="1"/>
  <c r="AN19" i="2"/>
  <c r="AO19" i="2" s="1"/>
  <c r="AN20" i="2"/>
  <c r="AO20" i="2" s="1"/>
  <c r="AN21" i="2"/>
  <c r="AO21" i="2" s="1"/>
  <c r="AN22" i="2"/>
  <c r="AO22" i="2" s="1"/>
  <c r="AN23" i="2"/>
  <c r="AO23" i="2" s="1"/>
  <c r="AN24" i="2"/>
  <c r="AO24" i="2" s="1"/>
  <c r="AN25" i="2"/>
  <c r="AO25" i="2" s="1"/>
  <c r="AN26" i="2"/>
  <c r="AO26" i="2" s="1"/>
  <c r="AN27" i="2"/>
  <c r="AO27" i="2" s="1"/>
  <c r="AN28" i="2"/>
  <c r="AO28" i="2" s="1"/>
  <c r="AN29" i="2"/>
  <c r="AO29" i="2" s="1"/>
  <c r="AN30" i="2"/>
  <c r="AO30" i="2" s="1"/>
  <c r="AN31" i="2"/>
  <c r="AO31" i="2" s="1"/>
  <c r="AN32" i="2"/>
  <c r="AO32" i="2" s="1"/>
  <c r="AN33" i="2"/>
  <c r="AO33" i="2" s="1"/>
  <c r="AN34" i="2"/>
  <c r="AO34" i="2" s="1"/>
  <c r="AN35" i="2"/>
  <c r="AO35" i="2" s="1"/>
  <c r="AN36" i="2"/>
  <c r="AO36" i="2" s="1"/>
  <c r="AN37" i="2"/>
  <c r="AO37" i="2" s="1"/>
  <c r="AN38" i="2"/>
  <c r="AO38" i="2" s="1"/>
  <c r="AN39" i="2"/>
  <c r="AO39" i="2" s="1"/>
  <c r="AN40" i="2"/>
  <c r="AO40" i="2" s="1"/>
  <c r="AN41" i="2"/>
  <c r="AO41" i="2" s="1"/>
  <c r="AK1" i="2" a="1"/>
  <c r="AK1" i="2" s="1"/>
  <c r="G37" i="2"/>
  <c r="G32" i="2"/>
  <c r="G31" i="2"/>
  <c r="G30" i="2"/>
  <c r="G25" i="2"/>
  <c r="G20" i="2"/>
  <c r="G19" i="2"/>
  <c r="G18" i="2"/>
  <c r="G13" i="2"/>
  <c r="G8" i="2"/>
  <c r="G7" i="2"/>
  <c r="G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2" i="2"/>
  <c r="O2" i="2"/>
  <c r="P6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2" i="2"/>
  <c r="G2" i="2"/>
  <c r="G3" i="2"/>
  <c r="G4" i="2"/>
  <c r="G5" i="2"/>
  <c r="G9" i="2"/>
  <c r="G10" i="2"/>
  <c r="G11" i="2"/>
  <c r="G12" i="2"/>
  <c r="G14" i="2"/>
  <c r="G15" i="2"/>
  <c r="G16" i="2"/>
  <c r="G17" i="2"/>
  <c r="G21" i="2"/>
  <c r="G22" i="2"/>
  <c r="G23" i="2"/>
  <c r="G24" i="2"/>
  <c r="G26" i="2"/>
  <c r="G27" i="2"/>
  <c r="G28" i="2"/>
  <c r="G29" i="2"/>
  <c r="G33" i="2"/>
  <c r="G34" i="2"/>
  <c r="G35" i="2"/>
  <c r="G36" i="2"/>
  <c r="G38" i="2"/>
  <c r="G39" i="2"/>
  <c r="G40" i="2"/>
  <c r="G4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2" i="2"/>
  <c r="P13" i="2" l="1"/>
  <c r="P37" i="2"/>
  <c r="P25" i="2"/>
  <c r="P7" i="2"/>
  <c r="P41" i="2"/>
  <c r="P35" i="2"/>
  <c r="P29" i="2"/>
  <c r="P23" i="2"/>
  <c r="P17" i="2"/>
  <c r="P11" i="2"/>
  <c r="P5" i="2"/>
  <c r="P40" i="2"/>
  <c r="P34" i="2"/>
  <c r="P28" i="2"/>
  <c r="P22" i="2"/>
  <c r="P16" i="2"/>
  <c r="P10" i="2"/>
  <c r="P4" i="2"/>
  <c r="P39" i="2"/>
  <c r="P33" i="2"/>
  <c r="P27" i="2"/>
  <c r="P21" i="2"/>
  <c r="P15" i="2"/>
  <c r="P9" i="2"/>
  <c r="P3" i="2"/>
  <c r="P38" i="2"/>
  <c r="P32" i="2"/>
  <c r="P26" i="2"/>
  <c r="P20" i="2"/>
  <c r="P14" i="2"/>
  <c r="P8" i="2"/>
  <c r="P31" i="2"/>
  <c r="P19" i="2"/>
  <c r="P2" i="2"/>
  <c r="P36" i="2"/>
  <c r="P30" i="2"/>
  <c r="P24" i="2"/>
  <c r="P18" i="2"/>
  <c r="P12" i="2"/>
  <c r="AP2" i="2"/>
  <c r="AT2" i="2" s="1"/>
  <c r="AL1" i="2"/>
  <c r="I1" i="2" a="1"/>
  <c r="I1" i="2" s="1"/>
  <c r="V1" i="2" a="1"/>
  <c r="V1" i="2" s="1"/>
  <c r="Q2" i="2" l="1"/>
  <c r="J1" i="2"/>
  <c r="L2" i="2" s="1"/>
  <c r="W1" i="2"/>
  <c r="Y26" i="2" s="1"/>
  <c r="Z26" i="2" s="1"/>
  <c r="AA26" i="2" s="1"/>
  <c r="L23" i="2" l="1"/>
  <c r="M23" i="2" s="1"/>
  <c r="L16" i="2"/>
  <c r="M16" i="2" s="1"/>
  <c r="L27" i="2"/>
  <c r="M27" i="2" s="1"/>
  <c r="Y12" i="2"/>
  <c r="Z12" i="2" s="1"/>
  <c r="AA12" i="2" s="1"/>
  <c r="Y2" i="2"/>
  <c r="Z2" i="2" s="1"/>
  <c r="AA2" i="2" s="1"/>
  <c r="L4" i="2"/>
  <c r="M4" i="2" s="1"/>
  <c r="L37" i="2"/>
  <c r="M37" i="2" s="1"/>
  <c r="Y27" i="2"/>
  <c r="Z27" i="2" s="1"/>
  <c r="AA27" i="2" s="1"/>
  <c r="M2" i="2"/>
  <c r="L21" i="2"/>
  <c r="M21" i="2" s="1"/>
  <c r="L14" i="2"/>
  <c r="M14" i="2" s="1"/>
  <c r="Y32" i="2"/>
  <c r="Z32" i="2" s="1"/>
  <c r="AA32" i="2" s="1"/>
  <c r="Y3" i="2"/>
  <c r="Z3" i="2" s="1"/>
  <c r="AA3" i="2" s="1"/>
  <c r="Y25" i="2"/>
  <c r="Z25" i="2" s="1"/>
  <c r="AA25" i="2" s="1"/>
  <c r="Y23" i="2"/>
  <c r="Z23" i="2" s="1"/>
  <c r="AA23" i="2" s="1"/>
  <c r="L32" i="2"/>
  <c r="M32" i="2" s="1"/>
  <c r="L9" i="2"/>
  <c r="M9" i="2" s="1"/>
  <c r="L13" i="2"/>
  <c r="M13" i="2" s="1"/>
  <c r="Y30" i="2"/>
  <c r="Z30" i="2" s="1"/>
  <c r="AA30" i="2" s="1"/>
  <c r="Y10" i="2"/>
  <c r="Z10" i="2" s="1"/>
  <c r="AA10" i="2" s="1"/>
  <c r="Y22" i="2"/>
  <c r="Z22" i="2" s="1"/>
  <c r="AA22" i="2" s="1"/>
  <c r="Y21" i="2"/>
  <c r="Z21" i="2" s="1"/>
  <c r="AA21" i="2" s="1"/>
  <c r="Y5" i="2"/>
  <c r="Z5" i="2" s="1"/>
  <c r="AA5" i="2" s="1"/>
  <c r="L29" i="2"/>
  <c r="M29" i="2" s="1"/>
  <c r="Y37" i="2"/>
  <c r="Z37" i="2" s="1"/>
  <c r="AA37" i="2" s="1"/>
  <c r="Y14" i="2"/>
  <c r="Z14" i="2" s="1"/>
  <c r="AA14" i="2" s="1"/>
  <c r="L20" i="2"/>
  <c r="M20" i="2" s="1"/>
  <c r="L3" i="2"/>
  <c r="M3" i="2" s="1"/>
  <c r="Y16" i="2"/>
  <c r="Z16" i="2" s="1"/>
  <c r="AA16" i="2" s="1"/>
  <c r="Y33" i="2"/>
  <c r="Z33" i="2" s="1"/>
  <c r="AA33" i="2" s="1"/>
  <c r="Y29" i="2"/>
  <c r="Z29" i="2" s="1"/>
  <c r="AA29" i="2" s="1"/>
  <c r="L30" i="2"/>
  <c r="M30" i="2" s="1"/>
  <c r="Y40" i="2"/>
  <c r="Z40" i="2" s="1"/>
  <c r="AA40" i="2" s="1"/>
  <c r="L19" i="2"/>
  <c r="M19" i="2" s="1"/>
  <c r="Y9" i="2"/>
  <c r="Z9" i="2" s="1"/>
  <c r="AA9" i="2" s="1"/>
  <c r="Y39" i="2"/>
  <c r="Z39" i="2" s="1"/>
  <c r="AA39" i="2" s="1"/>
  <c r="Y19" i="2"/>
  <c r="Z19" i="2" s="1"/>
  <c r="AA19" i="2" s="1"/>
  <c r="Y36" i="2"/>
  <c r="Z36" i="2" s="1"/>
  <c r="AA36" i="2" s="1"/>
  <c r="L26" i="2"/>
  <c r="M26" i="2" s="1"/>
  <c r="L7" i="2"/>
  <c r="M7" i="2" s="1"/>
  <c r="Y34" i="2"/>
  <c r="Z34" i="2" s="1"/>
  <c r="AA34" i="2" s="1"/>
  <c r="L18" i="2"/>
  <c r="M18" i="2" s="1"/>
  <c r="Y31" i="2"/>
  <c r="Z31" i="2" s="1"/>
  <c r="AA31" i="2" s="1"/>
  <c r="Y4" i="2"/>
  <c r="Z4" i="2" s="1"/>
  <c r="AA4" i="2" s="1"/>
  <c r="L5" i="2"/>
  <c r="M5" i="2" s="1"/>
  <c r="L38" i="2"/>
  <c r="M38" i="2" s="1"/>
  <c r="L31" i="2"/>
  <c r="M31" i="2" s="1"/>
  <c r="L25" i="2"/>
  <c r="M25" i="2" s="1"/>
  <c r="L40" i="2"/>
  <c r="M40" i="2" s="1"/>
  <c r="L36" i="2"/>
  <c r="M36" i="2" s="1"/>
  <c r="L34" i="2"/>
  <c r="M34" i="2" s="1"/>
  <c r="Y24" i="2"/>
  <c r="Z24" i="2" s="1"/>
  <c r="AA24" i="2" s="1"/>
  <c r="L11" i="2"/>
  <c r="M11" i="2" s="1"/>
  <c r="L22" i="2"/>
  <c r="M22" i="2" s="1"/>
  <c r="Y35" i="2"/>
  <c r="Z35" i="2" s="1"/>
  <c r="AA35" i="2" s="1"/>
  <c r="Y41" i="2"/>
  <c r="Z41" i="2" s="1"/>
  <c r="AA41" i="2" s="1"/>
  <c r="Y7" i="2"/>
  <c r="Z7" i="2" s="1"/>
  <c r="AA7" i="2" s="1"/>
  <c r="Y18" i="2"/>
  <c r="Z18" i="2" s="1"/>
  <c r="AA18" i="2" s="1"/>
  <c r="Y28" i="2"/>
  <c r="Z28" i="2" s="1"/>
  <c r="AA28" i="2" s="1"/>
  <c r="L15" i="2"/>
  <c r="M15" i="2" s="1"/>
  <c r="L6" i="2"/>
  <c r="M6" i="2" s="1"/>
  <c r="Y8" i="2"/>
  <c r="Z8" i="2" s="1"/>
  <c r="AA8" i="2" s="1"/>
  <c r="Y20" i="2"/>
  <c r="Z20" i="2" s="1"/>
  <c r="AA20" i="2" s="1"/>
  <c r="Y13" i="2"/>
  <c r="Z13" i="2" s="1"/>
  <c r="AA13" i="2" s="1"/>
  <c r="L17" i="2"/>
  <c r="M17" i="2" s="1"/>
  <c r="L41" i="2"/>
  <c r="M41" i="2" s="1"/>
  <c r="Y15" i="2"/>
  <c r="Z15" i="2" s="1"/>
  <c r="AA15" i="2" s="1"/>
  <c r="Y11" i="2"/>
  <c r="Z11" i="2" s="1"/>
  <c r="AA11" i="2" s="1"/>
  <c r="L24" i="2"/>
  <c r="M24" i="2" s="1"/>
  <c r="L35" i="2"/>
  <c r="M35" i="2" s="1"/>
  <c r="Y38" i="2"/>
  <c r="Z38" i="2" s="1"/>
  <c r="AA38" i="2" s="1"/>
  <c r="L39" i="2"/>
  <c r="M39" i="2" s="1"/>
  <c r="L28" i="2"/>
  <c r="M28" i="2" s="1"/>
  <c r="L8" i="2"/>
  <c r="M8" i="2" s="1"/>
  <c r="L33" i="2"/>
  <c r="M33" i="2" s="1"/>
  <c r="L12" i="2"/>
  <c r="M12" i="2" s="1"/>
  <c r="L10" i="2"/>
  <c r="M10" i="2" s="1"/>
  <c r="Y6" i="2"/>
  <c r="Z6" i="2" s="1"/>
  <c r="AA6" i="2" s="1"/>
  <c r="Y17" i="2"/>
  <c r="Z17" i="2" s="1"/>
  <c r="AA17" i="2" s="1"/>
  <c r="AB2" i="2" l="1"/>
  <c r="AF2" i="2" s="1"/>
  <c r="N2" i="2"/>
  <c r="R2" i="2" s="1"/>
</calcChain>
</file>

<file path=xl/sharedStrings.xml><?xml version="1.0" encoding="utf-8"?>
<sst xmlns="http://schemas.openxmlformats.org/spreadsheetml/2006/main" count="39" uniqueCount="18">
  <si>
    <t>y</t>
  </si>
  <si>
    <t>x</t>
  </si>
  <si>
    <t>a</t>
  </si>
  <si>
    <t>b</t>
  </si>
  <si>
    <t>ln x</t>
  </si>
  <si>
    <t>ln y</t>
  </si>
  <si>
    <t>числ</t>
  </si>
  <si>
    <t>y calc</t>
  </si>
  <si>
    <t>y среднее</t>
  </si>
  <si>
    <t>знам</t>
  </si>
  <si>
    <t>R^2</t>
  </si>
  <si>
    <t>(y - y calc)^2</t>
  </si>
  <si>
    <t>(y - y ср)^2</t>
  </si>
  <si>
    <t>ln a</t>
  </si>
  <si>
    <t>альфа</t>
  </si>
  <si>
    <t>бетта</t>
  </si>
  <si>
    <t>z (ln y calc)</t>
  </si>
  <si>
    <t>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</si>
</sst>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3815712624506055E-3"/>
                  <c:y val="-2.9704058523717748E-2"/>
                </c:manualLayout>
              </c:layout>
              <c:numFmt formatCode="General" sourceLinked="0"/>
              <c:spPr>
                <a:noFill/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3122797740255688"/>
                  <c:y val="-8.6132166208643737E-3"/>
                </c:manualLayout>
              </c:layout>
              <c:numFmt formatCode="General" sourceLinked="0"/>
              <c:spPr>
                <a:noFill/>
                <a:ln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0094277325559992"/>
                  <c:y val="-3.7042162695876915E-2"/>
                </c:manualLayout>
              </c:layout>
              <c:numFmt formatCode="General" sourceLinked="0"/>
              <c:spPr>
                <a:noFill/>
                <a:ln>
                  <a:solidFill>
                    <a:srgbClr val="00B05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'Лабораторная работа №6'!$D$2:$D$41</c:f>
              <c:numCache>
                <c:formatCode>General</c:formatCode>
                <c:ptCount val="40"/>
                <c:pt idx="0">
                  <c:v>47</c:v>
                </c:pt>
                <c:pt idx="1">
                  <c:v>48</c:v>
                </c:pt>
                <c:pt idx="2">
                  <c:v>96</c:v>
                </c:pt>
                <c:pt idx="3">
                  <c:v>116</c:v>
                </c:pt>
                <c:pt idx="4">
                  <c:v>180</c:v>
                </c:pt>
                <c:pt idx="5">
                  <c:v>197</c:v>
                </c:pt>
                <c:pt idx="6">
                  <c:v>217</c:v>
                </c:pt>
                <c:pt idx="7">
                  <c:v>238</c:v>
                </c:pt>
                <c:pt idx="8">
                  <c:v>243</c:v>
                </c:pt>
                <c:pt idx="9">
                  <c:v>266</c:v>
                </c:pt>
                <c:pt idx="10">
                  <c:v>286</c:v>
                </c:pt>
                <c:pt idx="11">
                  <c:v>327</c:v>
                </c:pt>
                <c:pt idx="12">
                  <c:v>350</c:v>
                </c:pt>
                <c:pt idx="13">
                  <c:v>432</c:v>
                </c:pt>
                <c:pt idx="14">
                  <c:v>440</c:v>
                </c:pt>
                <c:pt idx="15">
                  <c:v>448</c:v>
                </c:pt>
                <c:pt idx="16">
                  <c:v>500</c:v>
                </c:pt>
                <c:pt idx="17">
                  <c:v>516</c:v>
                </c:pt>
                <c:pt idx="18">
                  <c:v>516</c:v>
                </c:pt>
                <c:pt idx="19">
                  <c:v>547</c:v>
                </c:pt>
                <c:pt idx="20">
                  <c:v>555</c:v>
                </c:pt>
                <c:pt idx="21">
                  <c:v>638</c:v>
                </c:pt>
                <c:pt idx="22">
                  <c:v>641</c:v>
                </c:pt>
                <c:pt idx="23">
                  <c:v>657</c:v>
                </c:pt>
                <c:pt idx="24">
                  <c:v>681</c:v>
                </c:pt>
                <c:pt idx="25">
                  <c:v>704</c:v>
                </c:pt>
                <c:pt idx="26">
                  <c:v>712</c:v>
                </c:pt>
                <c:pt idx="27">
                  <c:v>754</c:v>
                </c:pt>
                <c:pt idx="28">
                  <c:v>767</c:v>
                </c:pt>
                <c:pt idx="29">
                  <c:v>815</c:v>
                </c:pt>
                <c:pt idx="30">
                  <c:v>821</c:v>
                </c:pt>
                <c:pt idx="31">
                  <c:v>861</c:v>
                </c:pt>
                <c:pt idx="32">
                  <c:v>876</c:v>
                </c:pt>
                <c:pt idx="33">
                  <c:v>877</c:v>
                </c:pt>
                <c:pt idx="34">
                  <c:v>879</c:v>
                </c:pt>
                <c:pt idx="35">
                  <c:v>898</c:v>
                </c:pt>
                <c:pt idx="36">
                  <c:v>939</c:v>
                </c:pt>
                <c:pt idx="37">
                  <c:v>964</c:v>
                </c:pt>
                <c:pt idx="38">
                  <c:v>967</c:v>
                </c:pt>
                <c:pt idx="39">
                  <c:v>993</c:v>
                </c:pt>
              </c:numCache>
            </c:numRef>
          </c:xVal>
          <c:yVal>
            <c:numRef>
              <c:f>'Лабораторная работа №6'!$E$2:$E$41</c:f>
              <c:numCache>
                <c:formatCode>General</c:formatCode>
                <c:ptCount val="40"/>
                <c:pt idx="0">
                  <c:v>1.616334646742601E-3</c:v>
                </c:pt>
                <c:pt idx="1">
                  <c:v>9.6928933581849064E-3</c:v>
                </c:pt>
                <c:pt idx="2">
                  <c:v>1.1491603231254643E-2</c:v>
                </c:pt>
                <c:pt idx="3">
                  <c:v>4.995126735740385E-2</c:v>
                </c:pt>
                <c:pt idx="4">
                  <c:v>6.9245016990564623E-2</c:v>
                </c:pt>
                <c:pt idx="5">
                  <c:v>0.1013755754084783</c:v>
                </c:pt>
                <c:pt idx="6">
                  <c:v>0.12340698689101759</c:v>
                </c:pt>
                <c:pt idx="7">
                  <c:v>0.13076363680698655</c:v>
                </c:pt>
                <c:pt idx="8">
                  <c:v>0.26941310549997344</c:v>
                </c:pt>
                <c:pt idx="9">
                  <c:v>0.37554978582965082</c:v>
                </c:pt>
                <c:pt idx="10">
                  <c:v>0.40647178690007157</c:v>
                </c:pt>
                <c:pt idx="11">
                  <c:v>0.43377516445833764</c:v>
                </c:pt>
                <c:pt idx="12">
                  <c:v>0.43455387180589178</c:v>
                </c:pt>
                <c:pt idx="13">
                  <c:v>0.44562407176783791</c:v>
                </c:pt>
                <c:pt idx="14">
                  <c:v>0.47070076278250783</c:v>
                </c:pt>
                <c:pt idx="15">
                  <c:v>0.47169253565619007</c:v>
                </c:pt>
                <c:pt idx="16">
                  <c:v>0.47652660669420277</c:v>
                </c:pt>
                <c:pt idx="17">
                  <c:v>0.51859877856591741</c:v>
                </c:pt>
                <c:pt idx="18">
                  <c:v>0.52348572974995178</c:v>
                </c:pt>
                <c:pt idx="19">
                  <c:v>0.61054022758611393</c:v>
                </c:pt>
                <c:pt idx="20">
                  <c:v>0.63049782521329856</c:v>
                </c:pt>
                <c:pt idx="21">
                  <c:v>0.64459335462749057</c:v>
                </c:pt>
                <c:pt idx="22">
                  <c:v>0.64490642220408567</c:v>
                </c:pt>
                <c:pt idx="23">
                  <c:v>0.65673529654119001</c:v>
                </c:pt>
                <c:pt idx="24">
                  <c:v>0.66268046948895909</c:v>
                </c:pt>
                <c:pt idx="25">
                  <c:v>0.68911289247911189</c:v>
                </c:pt>
                <c:pt idx="26">
                  <c:v>0.74954356670533295</c:v>
                </c:pt>
                <c:pt idx="27">
                  <c:v>0.75128224729781434</c:v>
                </c:pt>
                <c:pt idx="28">
                  <c:v>0.75526472475632922</c:v>
                </c:pt>
                <c:pt idx="29">
                  <c:v>0.75560035391849867</c:v>
                </c:pt>
                <c:pt idx="30">
                  <c:v>0.83824598946312623</c:v>
                </c:pt>
                <c:pt idx="31">
                  <c:v>0.84991372105351581</c:v>
                </c:pt>
                <c:pt idx="32">
                  <c:v>0.8648727365970148</c:v>
                </c:pt>
                <c:pt idx="33">
                  <c:v>0.88048924851544175</c:v>
                </c:pt>
                <c:pt idx="34">
                  <c:v>0.88115306039738972</c:v>
                </c:pt>
                <c:pt idx="35">
                  <c:v>0.91329430876828921</c:v>
                </c:pt>
                <c:pt idx="36">
                  <c:v>0.91369289975513812</c:v>
                </c:pt>
                <c:pt idx="37">
                  <c:v>0.94069387668942284</c:v>
                </c:pt>
                <c:pt idx="38">
                  <c:v>0.97872694890424683</c:v>
                </c:pt>
                <c:pt idx="39">
                  <c:v>0.99093519532752539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A-487B-A4C4-5D0B7F21A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53992"/>
        <c:axId val="541151696"/>
      </c:scatterChart>
      <c:valAx>
        <c:axId val="54115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151696"/>
        <c:crosses val="autoZero"/>
        <c:crossBetween val="midCat"/>
      </c:valAx>
      <c:valAx>
        <c:axId val="54115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153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381000</xdr:colOff>
      <xdr:row>3</xdr:row>
      <xdr:rowOff>179070</xdr:rowOff>
    </xdr:from>
    <xdr:ext cx="180242" cy="1837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278A5A-C660-8D1D-CD1F-985A599B7435}"/>
                </a:ext>
              </a:extLst>
            </xdr:cNvPr>
            <xdr:cNvSpPr txBox="1"/>
          </xdr:nvSpPr>
          <xdr:spPr>
            <a:xfrm>
              <a:off x="23378160" y="727710"/>
              <a:ext cx="180242" cy="18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𝛽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278A5A-C660-8D1D-CD1F-985A599B7435}"/>
                </a:ext>
              </a:extLst>
            </xdr:cNvPr>
            <xdr:cNvSpPr txBox="1"/>
          </xdr:nvSpPr>
          <xdr:spPr>
            <a:xfrm>
              <a:off x="23378160" y="727710"/>
              <a:ext cx="180242" cy="18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ⅇ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39</xdr:col>
      <xdr:colOff>22860</xdr:colOff>
      <xdr:row>0</xdr:row>
      <xdr:rowOff>7620</xdr:rowOff>
    </xdr:from>
    <xdr:ext cx="820609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BD7C8FC-AC3E-E9C7-5DFA-DC388EDE617B}"/>
                </a:ext>
              </a:extLst>
            </xdr:cNvPr>
            <xdr:cNvSpPr txBox="1"/>
          </xdr:nvSpPr>
          <xdr:spPr>
            <a:xfrm>
              <a:off x="24970740" y="7620"/>
              <a:ext cx="820609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𝑐𝑎𝑙𝑐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BD7C8FC-AC3E-E9C7-5DFA-DC388EDE617B}"/>
                </a:ext>
              </a:extLst>
            </xdr:cNvPr>
            <xdr:cNvSpPr txBox="1"/>
          </xdr:nvSpPr>
          <xdr:spPr>
            <a:xfrm>
              <a:off x="24970740" y="7620"/>
              <a:ext cx="820609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 panose="02040503050406030204" pitchFamily="18" charset="0"/>
                </a:rPr>
                <a:t> 𝑐𝑎𝑙𝑐</a:t>
              </a:r>
              <a:r>
                <a:rPr lang="ru-RU" sz="1100" i="0">
                  <a:latin typeface="Cambria Math" panose="02040503050406030204" pitchFamily="18" charset="0"/>
                </a:rPr>
                <a:t>=𝑎𝑥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𝑏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45</xdr:col>
      <xdr:colOff>0</xdr:colOff>
      <xdr:row>4</xdr:row>
      <xdr:rowOff>10887</xdr:rowOff>
    </xdr:from>
    <xdr:to>
      <xdr:col>52</xdr:col>
      <xdr:colOff>304800</xdr:colOff>
      <xdr:row>18</xdr:row>
      <xdr:rowOff>163287</xdr:rowOff>
    </xdr:to>
    <xdr:graphicFrame macro="">
      <xdr:nvGraphicFramePr>
        <xdr:cNvPr id="85" name="Диаграмма 84">
          <a:extLst>
            <a:ext uri="{FF2B5EF4-FFF2-40B4-BE49-F238E27FC236}">
              <a16:creationId xmlns:a16="http://schemas.microsoft.com/office/drawing/2014/main" id="{058BD928-0C71-C663-E348-7EDA9BD91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zoomScale="67" zoomScaleNormal="70" workbookViewId="0">
      <selection activeCell="R38" sqref="R38"/>
    </sheetView>
  </sheetViews>
  <sheetFormatPr defaultRowHeight="15" x14ac:dyDescent="0.25"/>
  <cols>
    <col min="1" max="2" width="8.85546875" style="1"/>
    <col min="4" max="5" width="8.85546875" style="1"/>
    <col min="7" max="7" width="8.85546875" style="1"/>
    <col min="9" max="12" width="8.85546875" style="1"/>
    <col min="13" max="13" width="10.42578125" style="1" customWidth="1"/>
    <col min="14" max="15" width="8.85546875" style="1"/>
    <col min="16" max="16" width="11" style="1" customWidth="1"/>
    <col min="17" max="17" width="12.7109375" style="1" bestFit="1" customWidth="1"/>
    <col min="18" max="20" width="8.85546875" style="1"/>
    <col min="22" max="23" width="8.85546875" style="1"/>
    <col min="25" max="25" width="11.7109375" style="1" customWidth="1"/>
    <col min="26" max="26" width="8.85546875" style="1"/>
    <col min="27" max="27" width="10.7109375" style="1" customWidth="1"/>
    <col min="28" max="28" width="8.85546875" style="1"/>
    <col min="29" max="29" width="10.140625" style="1" customWidth="1"/>
    <col min="30" max="30" width="11" style="1" customWidth="1"/>
    <col min="31" max="32" width="8.85546875" style="1"/>
    <col min="34" max="35" width="8.85546875" style="1"/>
    <col min="37" max="38" width="8.85546875" style="1"/>
    <col min="39" max="39" width="10.7109375" customWidth="1"/>
    <col min="40" max="40" width="12" bestFit="1" customWidth="1"/>
    <col min="41" max="41" width="12.28515625" customWidth="1"/>
    <col min="44" max="44" width="11.140625" customWidth="1"/>
  </cols>
  <sheetData>
    <row r="1" spans="1:46" x14ac:dyDescent="0.25">
      <c r="A1" s="1" t="s">
        <v>1</v>
      </c>
      <c r="B1" s="2" t="s">
        <v>0</v>
      </c>
      <c r="D1" s="5" t="s">
        <v>1</v>
      </c>
      <c r="E1" s="5" t="s">
        <v>0</v>
      </c>
      <c r="G1" s="1" t="s">
        <v>4</v>
      </c>
      <c r="I1" s="1">
        <f t="array" ref="I1:J1">LINEST(E2:E41,G2:G41)</f>
        <v>0.36039323372256538</v>
      </c>
      <c r="J1" s="1">
        <v>-1.645339604777514</v>
      </c>
      <c r="L1" s="1" t="s">
        <v>7</v>
      </c>
      <c r="M1" s="1" t="s">
        <v>11</v>
      </c>
      <c r="N1" s="1" t="s">
        <v>6</v>
      </c>
      <c r="O1" s="1" t="s">
        <v>8</v>
      </c>
      <c r="P1" s="1" t="s">
        <v>12</v>
      </c>
      <c r="Q1" s="1" t="s">
        <v>9</v>
      </c>
      <c r="R1" s="3" t="s">
        <v>10</v>
      </c>
      <c r="T1" s="1" t="s">
        <v>5</v>
      </c>
      <c r="U1" s="1"/>
      <c r="V1" s="1">
        <f t="array" ref="V1:W1">LINEST(T2:T41,D2:D41)</f>
        <v>3.8812846913235536E-3</v>
      </c>
      <c r="W1" s="1">
        <v>-3.1859110725748314</v>
      </c>
      <c r="Y1" s="1" t="s">
        <v>16</v>
      </c>
      <c r="Z1" s="1" t="s">
        <v>7</v>
      </c>
      <c r="AA1" s="1" t="s">
        <v>11</v>
      </c>
      <c r="AB1" s="1" t="s">
        <v>6</v>
      </c>
      <c r="AC1" s="1" t="s">
        <v>8</v>
      </c>
      <c r="AD1" s="1" t="s">
        <v>12</v>
      </c>
      <c r="AE1" s="1" t="s">
        <v>9</v>
      </c>
      <c r="AF1" s="3" t="s">
        <v>10</v>
      </c>
      <c r="AH1" s="1" t="s">
        <v>4</v>
      </c>
      <c r="AI1" s="1" t="s">
        <v>5</v>
      </c>
      <c r="AK1" s="1">
        <f t="array" ref="AK1:AL1">LINEST(AI2:AI41,AH2:AH41)</f>
        <v>1.0995145304687042</v>
      </c>
      <c r="AL1" s="1">
        <v>-7.4843584118325355</v>
      </c>
      <c r="AO1" t="s">
        <v>11</v>
      </c>
      <c r="AP1" t="s">
        <v>6</v>
      </c>
      <c r="AQ1" s="1" t="s">
        <v>8</v>
      </c>
      <c r="AR1" s="1" t="s">
        <v>12</v>
      </c>
      <c r="AS1" s="1" t="s">
        <v>9</v>
      </c>
      <c r="AT1" s="3" t="s">
        <v>10</v>
      </c>
    </row>
    <row r="2" spans="1:46" x14ac:dyDescent="0.25">
      <c r="A2" s="1">
        <f ca="1">RANDBETWEEN(1,1000)</f>
        <v>251</v>
      </c>
      <c r="B2" s="2">
        <f ca="1">RAND()</f>
        <v>0.9262411121532893</v>
      </c>
      <c r="D2" s="5">
        <v>47</v>
      </c>
      <c r="E2" s="5">
        <v>1.616334646742601E-3</v>
      </c>
      <c r="G2" s="1">
        <f>LN(D2)</f>
        <v>3.8501476017100584</v>
      </c>
      <c r="I2" s="1" t="s">
        <v>2</v>
      </c>
      <c r="J2" s="1" t="s">
        <v>3</v>
      </c>
      <c r="L2" s="1">
        <f>$I$1*G2+$J$1</f>
        <v>-0.25777246028804623</v>
      </c>
      <c r="M2" s="1">
        <f>(E2-L2)^2</f>
        <v>6.728254693772194E-2</v>
      </c>
      <c r="N2" s="1">
        <f>SUM(M2:M41)</f>
        <v>0.41864236347559836</v>
      </c>
      <c r="O2" s="1">
        <f>AVERAGE(E2:E41)</f>
        <v>0.54816777201726263</v>
      </c>
      <c r="P2" s="1">
        <f>(E2-$O$2)^2</f>
        <v>0.29871847369178151</v>
      </c>
      <c r="Q2" s="1">
        <f>SUM(P2:P41)</f>
        <v>3.632163613967418</v>
      </c>
      <c r="R2" s="4">
        <f>1-(N2/Q2)</f>
        <v>0.88474022429338894</v>
      </c>
      <c r="T2" s="1">
        <f>LN(E2)</f>
        <v>-6.4275942569417142</v>
      </c>
      <c r="V2" s="1" t="s">
        <v>2</v>
      </c>
      <c r="W2" s="1" t="s">
        <v>3</v>
      </c>
      <c r="Y2" s="1">
        <f>$V$1*D2+$W$1</f>
        <v>-3.0034906920826243</v>
      </c>
      <c r="Z2" s="1">
        <f>EXP(Y2)</f>
        <v>4.9613580015865473E-2</v>
      </c>
      <c r="AA2" s="1">
        <f>(E2-Z2)^2</f>
        <v>2.3037355630237868E-3</v>
      </c>
      <c r="AB2" s="1">
        <f>SUM(AA2:AA41)</f>
        <v>4.2646225858265963</v>
      </c>
      <c r="AC2" s="1">
        <v>0.55434425048581615</v>
      </c>
      <c r="AD2" s="1">
        <v>0.30489172433237105</v>
      </c>
      <c r="AE2" s="1">
        <v>3.4915567340661537</v>
      </c>
      <c r="AF2" s="4">
        <f>1-AB2/AE2</f>
        <v>-0.2214100788390041</v>
      </c>
      <c r="AH2" s="1">
        <v>3.0910424533583161</v>
      </c>
      <c r="AI2" s="1">
        <v>-6.1310777052514638</v>
      </c>
      <c r="AK2" s="1" t="s">
        <v>3</v>
      </c>
      <c r="AL2" s="1" t="s">
        <v>13</v>
      </c>
      <c r="AN2">
        <f>$AK$6*D2^$AL$6</f>
        <v>3.8732928336980554E-2</v>
      </c>
      <c r="AO2">
        <f>(E2-AN2)^2</f>
        <v>1.3776415271662119E-3</v>
      </c>
      <c r="AP2">
        <f>SUM(AO2:AO41)</f>
        <v>0.24727441517741255</v>
      </c>
      <c r="AQ2" s="1">
        <v>0.55434425048581615</v>
      </c>
      <c r="AR2" s="1">
        <v>0.30489172433237105</v>
      </c>
      <c r="AS2" s="1">
        <v>3.4915567340661537</v>
      </c>
      <c r="AT2" s="4">
        <f>1-AP2/AS2</f>
        <v>0.92917932200132269</v>
      </c>
    </row>
    <row r="3" spans="1:46" x14ac:dyDescent="0.25">
      <c r="A3" s="1">
        <f t="shared" ref="A3:A41" ca="1" si="0">RANDBETWEEN(1,1000)</f>
        <v>74</v>
      </c>
      <c r="B3" s="2">
        <f t="shared" ref="B3:B41" ca="1" si="1">RAND()</f>
        <v>0.35474216147222404</v>
      </c>
      <c r="D3" s="5">
        <v>48</v>
      </c>
      <c r="E3" s="5">
        <v>9.6928933581849064E-3</v>
      </c>
      <c r="G3" s="1">
        <f t="shared" ref="G3:G41" si="2">LN(D3)</f>
        <v>3.8712010109078911</v>
      </c>
      <c r="L3" s="1">
        <f t="shared" ref="L3:L41" si="3">$I$1*G3+$J$1</f>
        <v>-0.25018495406635499</v>
      </c>
      <c r="M3" s="1">
        <f t="shared" ref="M3:M41" si="4">(E3-L3)^2</f>
        <v>6.753649558201244E-2</v>
      </c>
      <c r="P3" s="1">
        <f t="shared" ref="P3:P41" si="5">(E3-$O$2)^2</f>
        <v>0.28995519494690847</v>
      </c>
      <c r="T3" s="1">
        <f t="shared" ref="T3:T41" si="6">LN(E3)</f>
        <v>-4.6363623054732894</v>
      </c>
      <c r="Y3" s="1">
        <f>$V$1*D3+$W$1</f>
        <v>-2.9996094073913007</v>
      </c>
      <c r="Z3" s="1">
        <f t="shared" ref="Z3:Z41" si="7">EXP(Y3)</f>
        <v>4.9806518627093704E-2</v>
      </c>
      <c r="AA3" s="1">
        <f t="shared" ref="AA3:AA41" si="8">(E3-Z3)^2</f>
        <v>1.6091029322144385E-3</v>
      </c>
      <c r="AD3" s="1">
        <v>0.22423425007687886</v>
      </c>
      <c r="AH3" s="1">
        <v>3.4657359027997265</v>
      </c>
      <c r="AI3" s="1">
        <v>-2.5156488578299561</v>
      </c>
      <c r="AK3" s="1" t="s">
        <v>14</v>
      </c>
      <c r="AL3" s="1" t="s">
        <v>15</v>
      </c>
      <c r="AN3">
        <f t="shared" ref="AN3:AN41" si="9">$AK$6*D3^$AL$6</f>
        <v>3.9639996810810589E-2</v>
      </c>
      <c r="AO3">
        <f t="shared" ref="AO3:AO41" si="10">(E3-AN3)^2</f>
        <v>8.9682900520226508E-4</v>
      </c>
      <c r="AR3" s="1">
        <v>0.22423425007687886</v>
      </c>
    </row>
    <row r="4" spans="1:46" x14ac:dyDescent="0.25">
      <c r="A4" s="1">
        <f t="shared" ca="1" si="0"/>
        <v>393</v>
      </c>
      <c r="B4" s="2">
        <f t="shared" ca="1" si="1"/>
        <v>0.63444479795961395</v>
      </c>
      <c r="D4" s="5">
        <v>96</v>
      </c>
      <c r="E4" s="5">
        <v>1.1491603231254643E-2</v>
      </c>
      <c r="G4" s="1">
        <f t="shared" si="2"/>
        <v>4.5643481914678361</v>
      </c>
      <c r="L4" s="1">
        <f t="shared" si="3"/>
        <v>-3.7940021867743923E-4</v>
      </c>
      <c r="M4" s="1">
        <f t="shared" si="4"/>
        <v>1.4092072290829941E-4</v>
      </c>
      <c r="P4" s="1">
        <f t="shared" si="5"/>
        <v>0.28802131014282772</v>
      </c>
      <c r="T4" s="1">
        <f t="shared" si="6"/>
        <v>-4.4661386641089909</v>
      </c>
      <c r="Y4" s="1">
        <f t="shared" ref="Y4:Y41" si="11">$V$1*D4+$W$1</f>
        <v>-2.8133077422077704</v>
      </c>
      <c r="Z4" s="1">
        <f t="shared" si="7"/>
        <v>6.0006178791259634E-2</v>
      </c>
      <c r="AA4" s="1">
        <f t="shared" si="8"/>
        <v>2.3536640417674338E-3</v>
      </c>
      <c r="AD4" s="1">
        <v>0.21833340168205667</v>
      </c>
      <c r="AH4" s="1">
        <v>4.1896547420264252</v>
      </c>
      <c r="AI4" s="1">
        <v>-2.4408975915513058</v>
      </c>
      <c r="AN4">
        <f t="shared" si="9"/>
        <v>8.4941605457780747E-2</v>
      </c>
      <c r="AO4">
        <f t="shared" si="10"/>
        <v>5.3949028270766893E-3</v>
      </c>
      <c r="AR4" s="1">
        <v>0.21833340168205667</v>
      </c>
    </row>
    <row r="5" spans="1:46" x14ac:dyDescent="0.25">
      <c r="A5" s="1">
        <f t="shared" ca="1" si="0"/>
        <v>836</v>
      </c>
      <c r="B5" s="2">
        <f t="shared" ca="1" si="1"/>
        <v>0.50365300309385852</v>
      </c>
      <c r="D5" s="5">
        <v>116</v>
      </c>
      <c r="E5" s="5">
        <v>4.995126735740385E-2</v>
      </c>
      <c r="G5" s="1">
        <f t="shared" si="2"/>
        <v>4.7535901911063645</v>
      </c>
      <c r="L5" s="1">
        <f t="shared" si="3"/>
        <v>6.7822135987176235E-2</v>
      </c>
      <c r="M5" s="1">
        <f t="shared" si="4"/>
        <v>3.193679455825827E-4</v>
      </c>
      <c r="P5" s="1">
        <f t="shared" si="5"/>
        <v>0.24821968551548709</v>
      </c>
      <c r="T5" s="1">
        <f t="shared" si="6"/>
        <v>-2.996707401688854</v>
      </c>
      <c r="Y5" s="1">
        <f t="shared" si="11"/>
        <v>-2.7356820483812991</v>
      </c>
      <c r="Z5" s="1">
        <f t="shared" si="7"/>
        <v>6.4849761341958426E-2</v>
      </c>
      <c r="AA5" s="1">
        <f t="shared" si="8"/>
        <v>2.2196512300780887E-4</v>
      </c>
      <c r="AD5" s="1">
        <v>0.21719787955432754</v>
      </c>
      <c r="AH5" s="1">
        <v>4.6728288344619058</v>
      </c>
      <c r="AI5" s="1">
        <v>-2.4270229006436859</v>
      </c>
      <c r="AK5" s="1" t="s">
        <v>17</v>
      </c>
      <c r="AL5" s="1" t="s">
        <v>3</v>
      </c>
      <c r="AN5">
        <f t="shared" si="9"/>
        <v>0.10458899692378626</v>
      </c>
      <c r="AO5">
        <f t="shared" si="10"/>
        <v>2.9852814921691386E-3</v>
      </c>
      <c r="AR5" s="1">
        <v>0.21719787955432754</v>
      </c>
    </row>
    <row r="6" spans="1:46" x14ac:dyDescent="0.25">
      <c r="A6" s="1">
        <f t="shared" ca="1" si="0"/>
        <v>272</v>
      </c>
      <c r="B6" s="2">
        <f t="shared" ca="1" si="1"/>
        <v>0.93827359625463647</v>
      </c>
      <c r="D6" s="5">
        <v>180</v>
      </c>
      <c r="E6" s="5">
        <v>6.9245016990564623E-2</v>
      </c>
      <c r="G6" s="1">
        <f t="shared" si="2"/>
        <v>5.1929568508902104</v>
      </c>
      <c r="L6" s="1">
        <f t="shared" si="3"/>
        <v>0.22616690729655864</v>
      </c>
      <c r="M6" s="1">
        <f t="shared" si="4"/>
        <v>2.4624479657206419E-2</v>
      </c>
      <c r="P6" s="1">
        <f t="shared" si="5"/>
        <v>0.22936700528236259</v>
      </c>
      <c r="T6" s="1">
        <f t="shared" si="6"/>
        <v>-2.6701040933186562</v>
      </c>
      <c r="Y6" s="1">
        <f t="shared" si="11"/>
        <v>-2.4872798281365918</v>
      </c>
      <c r="Z6" s="1">
        <f t="shared" si="7"/>
        <v>8.3135802951071078E-2</v>
      </c>
      <c r="AA6" s="1">
        <f t="shared" si="8"/>
        <v>1.9295393460060323E-4</v>
      </c>
      <c r="AD6" s="1">
        <v>0.20835389994426529</v>
      </c>
      <c r="AH6" s="1">
        <v>4.7004803657924166</v>
      </c>
      <c r="AI6" s="1">
        <v>-2.3239491186593133</v>
      </c>
      <c r="AK6" s="1">
        <f>EXP(AL1)</f>
        <v>5.618035008460319E-4</v>
      </c>
      <c r="AL6" s="1">
        <f>AK1</f>
        <v>1.0995145304687042</v>
      </c>
      <c r="AN6">
        <f t="shared" si="9"/>
        <v>0.16954669588057861</v>
      </c>
      <c r="AO6">
        <f t="shared" si="10"/>
        <v>1.0060426788155477E-2</v>
      </c>
      <c r="AR6" s="1">
        <v>0.20835389994426529</v>
      </c>
    </row>
    <row r="7" spans="1:46" x14ac:dyDescent="0.25">
      <c r="A7" s="1">
        <f t="shared" ca="1" si="0"/>
        <v>956</v>
      </c>
      <c r="B7" s="2">
        <f t="shared" ca="1" si="1"/>
        <v>0.23998083781862733</v>
      </c>
      <c r="D7" s="5">
        <v>197</v>
      </c>
      <c r="E7" s="5">
        <v>0.1013755754084783</v>
      </c>
      <c r="G7" s="1">
        <f t="shared" si="2"/>
        <v>5.2832037287379885</v>
      </c>
      <c r="L7" s="1">
        <f t="shared" si="3"/>
        <v>0.25869127143748472</v>
      </c>
      <c r="M7" s="1">
        <f t="shared" si="4"/>
        <v>2.4748228217090745E-2</v>
      </c>
      <c r="P7" s="1">
        <f t="shared" si="5"/>
        <v>0.19962326695050259</v>
      </c>
      <c r="T7" s="1">
        <f t="shared" si="6"/>
        <v>-2.2889230905234252</v>
      </c>
      <c r="Y7" s="1">
        <f t="shared" si="11"/>
        <v>-2.4212979883840915</v>
      </c>
      <c r="Z7" s="1">
        <f t="shared" si="7"/>
        <v>8.8806273106838404E-2</v>
      </c>
      <c r="AA7" s="1">
        <f t="shared" si="8"/>
        <v>1.5798736035001003E-4</v>
      </c>
      <c r="AD7" s="1">
        <v>0.17079552990030888</v>
      </c>
      <c r="AH7" s="1">
        <v>4.9416424226093039</v>
      </c>
      <c r="AI7" s="1">
        <v>-1.9584984042636042</v>
      </c>
      <c r="AN7">
        <f t="shared" si="9"/>
        <v>0.18723343134124276</v>
      </c>
      <c r="AO7">
        <f t="shared" si="10"/>
        <v>7.3715714253713375E-3</v>
      </c>
      <c r="AR7" s="1">
        <v>0.17079552990030888</v>
      </c>
    </row>
    <row r="8" spans="1:46" x14ac:dyDescent="0.25">
      <c r="A8" s="1">
        <f t="shared" ca="1" si="0"/>
        <v>564</v>
      </c>
      <c r="B8" s="2">
        <f t="shared" ca="1" si="1"/>
        <v>0.69161058312581647</v>
      </c>
      <c r="D8" s="5">
        <v>217</v>
      </c>
      <c r="E8" s="5">
        <v>0.12340698689101759</v>
      </c>
      <c r="G8" s="1">
        <f t="shared" si="2"/>
        <v>5.3798973535404597</v>
      </c>
      <c r="L8" s="1">
        <f t="shared" si="3"/>
        <v>0.29353899956040386</v>
      </c>
      <c r="M8" s="1">
        <f t="shared" si="4"/>
        <v>2.8944901734936211E-2</v>
      </c>
      <c r="P8" s="1">
        <f t="shared" si="5"/>
        <v>0.18042172458106412</v>
      </c>
      <c r="T8" s="1">
        <f t="shared" si="6"/>
        <v>-2.0922675492513143</v>
      </c>
      <c r="Y8" s="1">
        <f t="shared" si="11"/>
        <v>-2.3436722945576203</v>
      </c>
      <c r="Z8" s="1">
        <f t="shared" si="7"/>
        <v>9.5974543499612139E-2</v>
      </c>
      <c r="AA8" s="1">
        <f t="shared" si="8"/>
        <v>7.5253895042266458E-4</v>
      </c>
      <c r="AD8" s="1">
        <v>0.13773767401173706</v>
      </c>
      <c r="AH8" s="1">
        <v>4.9558270576012609</v>
      </c>
      <c r="AI8" s="1">
        <v>-1.6971004927029938</v>
      </c>
      <c r="AN8">
        <f t="shared" si="9"/>
        <v>0.20823602663361454</v>
      </c>
      <c r="AO8">
        <f t="shared" si="10"/>
        <v>7.1959659836510932E-3</v>
      </c>
      <c r="AR8" s="1">
        <v>0.13773767401173706</v>
      </c>
    </row>
    <row r="9" spans="1:46" x14ac:dyDescent="0.25">
      <c r="A9" s="1">
        <f t="shared" ca="1" si="0"/>
        <v>213</v>
      </c>
      <c r="B9" s="2">
        <f t="shared" ca="1" si="1"/>
        <v>0.19890957113370999</v>
      </c>
      <c r="D9" s="5">
        <v>238</v>
      </c>
      <c r="E9" s="5">
        <v>0.13076363680698655</v>
      </c>
      <c r="G9" s="1">
        <f t="shared" si="2"/>
        <v>5.472270673671475</v>
      </c>
      <c r="L9" s="1">
        <f t="shared" si="3"/>
        <v>0.32682971911211012</v>
      </c>
      <c r="M9" s="1">
        <f t="shared" si="4"/>
        <v>3.8441908630479492E-2</v>
      </c>
      <c r="P9" s="1">
        <f t="shared" si="5"/>
        <v>0.17422621209063843</v>
      </c>
      <c r="T9" s="1">
        <f t="shared" si="6"/>
        <v>-2.0343638846726817</v>
      </c>
      <c r="Y9" s="1">
        <f t="shared" si="11"/>
        <v>-2.2621653160398258</v>
      </c>
      <c r="Z9" s="1">
        <f t="shared" si="7"/>
        <v>0.10412477742839646</v>
      </c>
      <c r="AA9" s="1">
        <f t="shared" si="8"/>
        <v>7.0962882899229724E-4</v>
      </c>
      <c r="AD9" s="1">
        <v>9.2031373095715394E-2</v>
      </c>
      <c r="AH9" s="1">
        <v>5.0562458053483077</v>
      </c>
      <c r="AI9" s="1">
        <v>-1.3823919051549487</v>
      </c>
      <c r="AN9">
        <f t="shared" si="9"/>
        <v>0.23049703234830377</v>
      </c>
      <c r="AO9">
        <f t="shared" si="10"/>
        <v>9.9467501862008333E-3</v>
      </c>
      <c r="AR9" s="1">
        <v>9.2031373095715394E-2</v>
      </c>
    </row>
    <row r="10" spans="1:46" x14ac:dyDescent="0.25">
      <c r="A10" s="1">
        <f t="shared" ca="1" si="0"/>
        <v>164</v>
      </c>
      <c r="B10" s="2">
        <f t="shared" ca="1" si="1"/>
        <v>0.81894817736320002</v>
      </c>
      <c r="D10" s="5">
        <v>243</v>
      </c>
      <c r="E10" s="5">
        <v>0.26941310549997344</v>
      </c>
      <c r="G10" s="1">
        <f t="shared" si="2"/>
        <v>5.4930614433405482</v>
      </c>
      <c r="L10" s="1">
        <f t="shared" si="3"/>
        <v>0.33432257182472847</v>
      </c>
      <c r="M10" s="1">
        <f t="shared" si="4"/>
        <v>4.2132388185645072E-3</v>
      </c>
      <c r="P10" s="1">
        <f t="shared" si="5"/>
        <v>7.7704164105165105E-2</v>
      </c>
      <c r="T10" s="1">
        <f t="shared" si="6"/>
        <v>-1.3115093691958801</v>
      </c>
      <c r="Y10" s="1">
        <f t="shared" si="11"/>
        <v>-2.242758892583208</v>
      </c>
      <c r="Z10" s="1">
        <f t="shared" si="7"/>
        <v>0.10616520158259586</v>
      </c>
      <c r="AA10" s="1">
        <f t="shared" si="8"/>
        <v>2.6649878133417345E-2</v>
      </c>
      <c r="AD10" s="1">
        <v>8.6223564358125157E-2</v>
      </c>
      <c r="AH10" s="1">
        <v>5.181783550292085</v>
      </c>
      <c r="AI10" s="1">
        <v>-1.3443628721767806</v>
      </c>
      <c r="AN10">
        <f t="shared" si="9"/>
        <v>0.23582682442566677</v>
      </c>
      <c r="AO10">
        <f t="shared" si="10"/>
        <v>1.1280382764023303E-3</v>
      </c>
      <c r="AR10" s="1">
        <v>8.6223564358125157E-2</v>
      </c>
    </row>
    <row r="11" spans="1:46" x14ac:dyDescent="0.25">
      <c r="A11" s="1">
        <f t="shared" ca="1" si="0"/>
        <v>821</v>
      </c>
      <c r="B11" s="2">
        <f t="shared" ca="1" si="1"/>
        <v>0.74011056675803777</v>
      </c>
      <c r="D11" s="5">
        <v>266</v>
      </c>
      <c r="E11" s="5">
        <v>0.37554978582965082</v>
      </c>
      <c r="G11" s="1">
        <f t="shared" si="2"/>
        <v>5.5834963087816991</v>
      </c>
      <c r="L11" s="1">
        <f t="shared" si="3"/>
        <v>0.36691468542233019</v>
      </c>
      <c r="M11" s="1">
        <f t="shared" si="4"/>
        <v>7.4564959044508887E-5</v>
      </c>
      <c r="P11" s="1">
        <f t="shared" si="5"/>
        <v>2.9796969155466545E-2</v>
      </c>
      <c r="T11" s="1">
        <f t="shared" si="6"/>
        <v>-0.97936423113479276</v>
      </c>
      <c r="Y11" s="1">
        <f t="shared" si="11"/>
        <v>-2.1534893446827663</v>
      </c>
      <c r="Z11" s="1">
        <f t="shared" si="7"/>
        <v>0.11607841270082933</v>
      </c>
      <c r="AA11" s="1">
        <f t="shared" si="8"/>
        <v>6.7325393473356115E-2</v>
      </c>
      <c r="AD11" s="1">
        <v>6.5385031866057847E-2</v>
      </c>
      <c r="AH11" s="1">
        <v>5.7071102647488754</v>
      </c>
      <c r="AI11" s="1">
        <v>-1.2085188548820494</v>
      </c>
      <c r="AN11">
        <f t="shared" si="9"/>
        <v>0.26048159066746568</v>
      </c>
      <c r="AO11">
        <f t="shared" si="10"/>
        <v>1.3240689537882728E-2</v>
      </c>
      <c r="AR11" s="1">
        <v>6.5385031866057847E-2</v>
      </c>
    </row>
    <row r="12" spans="1:46" x14ac:dyDescent="0.25">
      <c r="A12" s="1">
        <f t="shared" ca="1" si="0"/>
        <v>840</v>
      </c>
      <c r="B12" s="2">
        <f t="shared" ca="1" si="1"/>
        <v>0.86661026465303415</v>
      </c>
      <c r="D12" s="5">
        <v>286</v>
      </c>
      <c r="E12" s="5">
        <v>0.40647178690007157</v>
      </c>
      <c r="G12" s="1">
        <f t="shared" si="2"/>
        <v>5.6559918108198524</v>
      </c>
      <c r="L12" s="1">
        <f t="shared" si="3"/>
        <v>0.39304157383220084</v>
      </c>
      <c r="M12" s="1">
        <f t="shared" si="4"/>
        <v>1.8037062304840582E-4</v>
      </c>
      <c r="P12" s="1">
        <f t="shared" si="5"/>
        <v>2.0077752198331231E-2</v>
      </c>
      <c r="T12" s="1">
        <f t="shared" si="6"/>
        <v>-0.90024075732277775</v>
      </c>
      <c r="Y12" s="1">
        <f t="shared" si="11"/>
        <v>-2.0758636508562951</v>
      </c>
      <c r="Z12" s="1">
        <f t="shared" si="7"/>
        <v>0.12544803738941962</v>
      </c>
      <c r="AA12" s="1">
        <f t="shared" si="8"/>
        <v>7.8974347789025651E-2</v>
      </c>
      <c r="AD12" s="1">
        <v>4.336251693422865E-2</v>
      </c>
      <c r="AH12" s="1">
        <v>5.7714411231300158</v>
      </c>
      <c r="AI12" s="1">
        <v>-1.0610056690154321</v>
      </c>
      <c r="AN12">
        <f t="shared" si="9"/>
        <v>0.28209447917367991</v>
      </c>
      <c r="AO12">
        <f t="shared" si="10"/>
        <v>1.5469714677265527E-2</v>
      </c>
      <c r="AR12" s="1">
        <v>4.336251693422865E-2</v>
      </c>
    </row>
    <row r="13" spans="1:46" x14ac:dyDescent="0.25">
      <c r="A13" s="1">
        <f t="shared" ca="1" si="0"/>
        <v>26</v>
      </c>
      <c r="B13" s="2">
        <f t="shared" ca="1" si="1"/>
        <v>0.2092186532802105</v>
      </c>
      <c r="D13" s="5">
        <v>327</v>
      </c>
      <c r="E13" s="5">
        <v>0.43377516445833764</v>
      </c>
      <c r="G13" s="1">
        <f t="shared" si="2"/>
        <v>5.7899601708972535</v>
      </c>
      <c r="L13" s="1">
        <f t="shared" si="3"/>
        <v>0.44132286433700441</v>
      </c>
      <c r="M13" s="1">
        <f t="shared" si="4"/>
        <v>5.696777345842636E-5</v>
      </c>
      <c r="P13" s="1">
        <f t="shared" si="5"/>
        <v>1.3085668664130225E-2</v>
      </c>
      <c r="T13" s="1">
        <f t="shared" si="6"/>
        <v>-0.8352289333616566</v>
      </c>
      <c r="Y13" s="1">
        <f t="shared" si="11"/>
        <v>-1.9167309785120294</v>
      </c>
      <c r="Z13" s="1">
        <f t="shared" si="7"/>
        <v>0.14708700765190239</v>
      </c>
      <c r="AA13" s="1">
        <f t="shared" si="8"/>
        <v>8.2190099253071192E-2</v>
      </c>
      <c r="AD13" s="1">
        <v>3.3330164443954431E-2</v>
      </c>
      <c r="AH13" s="1">
        <v>5.8111409929767008</v>
      </c>
      <c r="AI13" s="1">
        <v>-0.9894563779542731</v>
      </c>
      <c r="AN13">
        <f t="shared" si="9"/>
        <v>0.32686335399999611</v>
      </c>
      <c r="AO13">
        <f t="shared" si="10"/>
        <v>1.1430135215480345E-2</v>
      </c>
      <c r="AR13" s="1">
        <v>3.3330164443954431E-2</v>
      </c>
    </row>
    <row r="14" spans="1:46" x14ac:dyDescent="0.25">
      <c r="A14" s="1">
        <f t="shared" ca="1" si="0"/>
        <v>486</v>
      </c>
      <c r="B14" s="2">
        <f t="shared" ca="1" si="1"/>
        <v>0.22285436427871008</v>
      </c>
      <c r="D14" s="5">
        <v>350</v>
      </c>
      <c r="E14" s="5">
        <v>0.43455387180589178</v>
      </c>
      <c r="G14" s="1">
        <f t="shared" si="2"/>
        <v>5.857933154483459</v>
      </c>
      <c r="L14" s="1">
        <f t="shared" si="3"/>
        <v>0.46581986769740813</v>
      </c>
      <c r="M14" s="1">
        <f t="shared" si="4"/>
        <v>9.7756249908831729E-4</v>
      </c>
      <c r="P14" s="1">
        <f t="shared" si="5"/>
        <v>1.2908118321239335E-2</v>
      </c>
      <c r="T14" s="1">
        <f t="shared" si="6"/>
        <v>-0.83343535621800258</v>
      </c>
      <c r="Y14" s="1">
        <f t="shared" si="11"/>
        <v>-1.8274614306115877</v>
      </c>
      <c r="Z14" s="1">
        <f t="shared" si="7"/>
        <v>0.16082130606481629</v>
      </c>
      <c r="AA14" s="1">
        <f t="shared" si="8"/>
        <v>7.4929517547192237E-2</v>
      </c>
      <c r="AD14" s="1">
        <v>2.3064377051622825E-2</v>
      </c>
      <c r="AH14" s="1">
        <v>5.9107966440405271</v>
      </c>
      <c r="AI14" s="1">
        <v>-0.91012317774278839</v>
      </c>
      <c r="AN14">
        <f t="shared" si="9"/>
        <v>0.35222828031459485</v>
      </c>
      <c r="AO14">
        <f t="shared" si="10"/>
        <v>6.7775030143919007E-3</v>
      </c>
      <c r="AR14" s="1">
        <v>2.3064377051622825E-2</v>
      </c>
    </row>
    <row r="15" spans="1:46" x14ac:dyDescent="0.25">
      <c r="A15" s="1">
        <f t="shared" ca="1" si="0"/>
        <v>968</v>
      </c>
      <c r="B15" s="2">
        <f t="shared" ca="1" si="1"/>
        <v>0.95847489565935062</v>
      </c>
      <c r="D15" s="5">
        <v>432</v>
      </c>
      <c r="E15" s="5">
        <v>0.44562407176783791</v>
      </c>
      <c r="G15" s="1">
        <f t="shared" si="2"/>
        <v>6.0684255882441107</v>
      </c>
      <c r="L15" s="1">
        <f t="shared" si="3"/>
        <v>0.54167991657454206</v>
      </c>
      <c r="M15" s="1">
        <f t="shared" si="4"/>
        <v>9.2267253215296326E-3</v>
      </c>
      <c r="P15" s="1">
        <f t="shared" si="5"/>
        <v>1.0515210460843867E-2</v>
      </c>
      <c r="T15" s="1">
        <f t="shared" si="6"/>
        <v>-0.8082795708051701</v>
      </c>
      <c r="Y15" s="1">
        <f t="shared" si="11"/>
        <v>-1.5091960859230562</v>
      </c>
      <c r="Z15" s="1">
        <f t="shared" si="7"/>
        <v>0.22108764200414199</v>
      </c>
      <c r="AA15" s="1">
        <f t="shared" si="8"/>
        <v>5.0416608291027148E-2</v>
      </c>
      <c r="AD15" s="1">
        <v>1.9949935482107464E-2</v>
      </c>
      <c r="AH15" s="1">
        <v>5.9401712527204316</v>
      </c>
      <c r="AI15" s="1">
        <v>-0.88406556047240015</v>
      </c>
      <c r="AN15">
        <f t="shared" si="9"/>
        <v>0.44395312320534436</v>
      </c>
      <c r="AO15">
        <f t="shared" si="10"/>
        <v>2.7920690984992851E-6</v>
      </c>
      <c r="AR15" s="1">
        <v>1.9949935482107464E-2</v>
      </c>
    </row>
    <row r="16" spans="1:46" x14ac:dyDescent="0.25">
      <c r="A16" s="1">
        <f t="shared" ca="1" si="0"/>
        <v>299</v>
      </c>
      <c r="B16" s="2">
        <f t="shared" ca="1" si="1"/>
        <v>0.89058676665504999</v>
      </c>
      <c r="D16" s="5">
        <v>440</v>
      </c>
      <c r="E16" s="5">
        <v>0.47070076278250783</v>
      </c>
      <c r="G16" s="1">
        <f t="shared" si="2"/>
        <v>6.0867747269123065</v>
      </c>
      <c r="L16" s="1">
        <f t="shared" si="3"/>
        <v>0.54829282199519702</v>
      </c>
      <c r="M16" s="1">
        <f t="shared" si="4"/>
        <v>6.0205276528654652E-3</v>
      </c>
      <c r="P16" s="1">
        <f t="shared" si="5"/>
        <v>6.0011375197775857E-3</v>
      </c>
      <c r="T16" s="1">
        <f t="shared" si="6"/>
        <v>-0.75353271004839972</v>
      </c>
      <c r="Y16" s="1">
        <f t="shared" si="11"/>
        <v>-1.4781458083924679</v>
      </c>
      <c r="Z16" s="1">
        <f t="shared" si="7"/>
        <v>0.22806016382934463</v>
      </c>
      <c r="AA16" s="1">
        <f t="shared" si="8"/>
        <v>5.887446026034978E-2</v>
      </c>
      <c r="AD16" s="1">
        <v>1.6668834959668099E-2</v>
      </c>
      <c r="AH16" s="1">
        <v>6.0402547112774139</v>
      </c>
      <c r="AI16" s="1">
        <v>-0.85511001030358225</v>
      </c>
      <c r="AN16">
        <f t="shared" si="9"/>
        <v>0.45300090491203993</v>
      </c>
      <c r="AO16">
        <f t="shared" si="10"/>
        <v>3.1328496863476467E-4</v>
      </c>
      <c r="AR16" s="1">
        <v>1.6668834959668099E-2</v>
      </c>
    </row>
    <row r="17" spans="1:44" x14ac:dyDescent="0.25">
      <c r="A17" s="1">
        <f t="shared" ca="1" si="0"/>
        <v>991</v>
      </c>
      <c r="B17" s="2">
        <f t="shared" ca="1" si="1"/>
        <v>0.15100523893499918</v>
      </c>
      <c r="D17" s="5">
        <v>448</v>
      </c>
      <c r="E17" s="5">
        <v>0.47169253565619007</v>
      </c>
      <c r="G17" s="1">
        <f t="shared" si="2"/>
        <v>6.1047932324149849</v>
      </c>
      <c r="L17" s="1">
        <f t="shared" si="3"/>
        <v>0.55478656946015525</v>
      </c>
      <c r="M17" s="1">
        <f t="shared" si="4"/>
        <v>6.9046184538145089E-3</v>
      </c>
      <c r="P17" s="1">
        <f t="shared" si="5"/>
        <v>5.8484617764819153E-3</v>
      </c>
      <c r="T17" s="1">
        <f t="shared" si="6"/>
        <v>-0.75142791316270696</v>
      </c>
      <c r="Y17" s="1">
        <f t="shared" si="11"/>
        <v>-1.4470955308618794</v>
      </c>
      <c r="Z17" s="1">
        <f t="shared" si="7"/>
        <v>0.23525258062543858</v>
      </c>
      <c r="AA17" s="1">
        <f t="shared" si="8"/>
        <v>5.5903852334943785E-2</v>
      </c>
      <c r="AD17" s="1">
        <v>1.2543422635268068E-2</v>
      </c>
      <c r="AH17" s="1">
        <v>6.0591231955817966</v>
      </c>
      <c r="AI17" s="1">
        <v>-0.81566102578806965</v>
      </c>
      <c r="AN17">
        <f t="shared" si="9"/>
        <v>0.46206507294654742</v>
      </c>
      <c r="AO17">
        <f t="shared" si="10"/>
        <v>9.2688038225559861E-5</v>
      </c>
      <c r="AR17" s="1">
        <v>1.2543422635268068E-2</v>
      </c>
    </row>
    <row r="18" spans="1:44" x14ac:dyDescent="0.25">
      <c r="A18" s="1">
        <f t="shared" ca="1" si="0"/>
        <v>231</v>
      </c>
      <c r="B18" s="2">
        <f t="shared" ca="1" si="1"/>
        <v>0.75415603466723735</v>
      </c>
      <c r="D18" s="5">
        <v>500</v>
      </c>
      <c r="E18" s="5">
        <v>0.47652660669420277</v>
      </c>
      <c r="G18" s="1">
        <f t="shared" si="2"/>
        <v>6.2146080984221914</v>
      </c>
      <c r="L18" s="1">
        <f t="shared" si="3"/>
        <v>0.59436310413130244</v>
      </c>
      <c r="M18" s="1">
        <f t="shared" si="4"/>
        <v>1.3885440128243599E-2</v>
      </c>
      <c r="P18" s="1">
        <f t="shared" si="5"/>
        <v>5.1324565688459951E-3</v>
      </c>
      <c r="T18" s="1">
        <f t="shared" si="6"/>
        <v>-0.74123171968347046</v>
      </c>
      <c r="Y18" s="1">
        <f t="shared" si="11"/>
        <v>-1.2452687269130547</v>
      </c>
      <c r="Z18" s="1">
        <f t="shared" si="7"/>
        <v>0.28786354105515943</v>
      </c>
      <c r="AA18" s="1">
        <f t="shared" si="8"/>
        <v>3.5593752336321977E-2</v>
      </c>
      <c r="AD18" s="1">
        <v>5.7220491191212171E-3</v>
      </c>
      <c r="AH18" s="1">
        <v>6.0844994130751715</v>
      </c>
      <c r="AI18" s="1">
        <v>-0.73668113408391434</v>
      </c>
      <c r="AN18">
        <f t="shared" si="9"/>
        <v>0.52136416594849888</v>
      </c>
      <c r="AO18">
        <f t="shared" si="10"/>
        <v>2.0104067198825149E-3</v>
      </c>
      <c r="AR18" s="1">
        <v>5.7220491191212171E-3</v>
      </c>
    </row>
    <row r="19" spans="1:44" x14ac:dyDescent="0.25">
      <c r="A19" s="1">
        <f t="shared" ca="1" si="0"/>
        <v>345</v>
      </c>
      <c r="B19" s="2">
        <f t="shared" ca="1" si="1"/>
        <v>0.89268197883645362</v>
      </c>
      <c r="D19" s="5">
        <v>516</v>
      </c>
      <c r="E19" s="5">
        <v>0.51859877856591741</v>
      </c>
      <c r="G19" s="1">
        <f t="shared" si="2"/>
        <v>6.2461067654815627</v>
      </c>
      <c r="L19" s="1">
        <f t="shared" si="3"/>
        <v>0.60571501061077959</v>
      </c>
      <c r="M19" s="1">
        <f t="shared" si="4"/>
        <v>7.5892378856942727E-3</v>
      </c>
      <c r="P19" s="1">
        <f t="shared" si="5"/>
        <v>8.7432537372569689E-4</v>
      </c>
      <c r="T19" s="1">
        <f t="shared" si="6"/>
        <v>-0.65662476113310908</v>
      </c>
      <c r="Y19" s="1">
        <f t="shared" si="11"/>
        <v>-1.1831681718518778</v>
      </c>
      <c r="Z19" s="1">
        <f t="shared" si="7"/>
        <v>0.30630676724995065</v>
      </c>
      <c r="AA19" s="1">
        <f t="shared" si="8"/>
        <v>4.5067898068578555E-2</v>
      </c>
      <c r="AD19" s="1">
        <v>2.0308681480484606E-3</v>
      </c>
      <c r="AH19" s="1">
        <v>6.1779441140506002</v>
      </c>
      <c r="AI19" s="1">
        <v>-0.67475909048787253</v>
      </c>
      <c r="AN19">
        <f t="shared" si="9"/>
        <v>0.53973701661053419</v>
      </c>
      <c r="AO19">
        <f t="shared" si="10"/>
        <v>4.4682510763088449E-4</v>
      </c>
      <c r="AR19" s="1">
        <v>2.0308681480484606E-3</v>
      </c>
    </row>
    <row r="20" spans="1:44" x14ac:dyDescent="0.25">
      <c r="A20" s="1">
        <f t="shared" ca="1" si="0"/>
        <v>143</v>
      </c>
      <c r="B20" s="2">
        <f t="shared" ca="1" si="1"/>
        <v>0.95026501553129417</v>
      </c>
      <c r="D20" s="5">
        <v>516</v>
      </c>
      <c r="E20" s="5">
        <v>0.52348572974995178</v>
      </c>
      <c r="G20" s="1">
        <f t="shared" si="2"/>
        <v>6.2461067654815627</v>
      </c>
      <c r="L20" s="1">
        <f t="shared" si="3"/>
        <v>0.60571501061077959</v>
      </c>
      <c r="M20" s="1">
        <f t="shared" si="4"/>
        <v>6.7616546308889034E-3</v>
      </c>
      <c r="P20" s="1">
        <f t="shared" si="5"/>
        <v>6.0920321048531961E-4</v>
      </c>
      <c r="T20" s="1">
        <f t="shared" si="6"/>
        <v>-0.64724550835550032</v>
      </c>
      <c r="Y20" s="1">
        <f t="shared" si="11"/>
        <v>-1.1831681718518778</v>
      </c>
      <c r="Z20" s="1">
        <f t="shared" si="7"/>
        <v>0.30630676724995065</v>
      </c>
      <c r="AA20" s="1">
        <f t="shared" si="8"/>
        <v>4.7166701752576895E-2</v>
      </c>
      <c r="AD20" s="1">
        <v>1.6421678322634473E-3</v>
      </c>
      <c r="AH20" s="1">
        <v>6.2166061010848646</v>
      </c>
      <c r="AI20" s="1">
        <v>-0.66588113971499874</v>
      </c>
      <c r="AN20">
        <f t="shared" si="9"/>
        <v>0.53973701661053419</v>
      </c>
      <c r="AO20">
        <f t="shared" si="10"/>
        <v>2.6410432462493862E-4</v>
      </c>
      <c r="AR20" s="1">
        <v>1.6421678322634473E-3</v>
      </c>
    </row>
    <row r="21" spans="1:44" x14ac:dyDescent="0.25">
      <c r="A21" s="1">
        <f t="shared" ca="1" si="0"/>
        <v>650</v>
      </c>
      <c r="B21" s="2">
        <f t="shared" ca="1" si="1"/>
        <v>0.85050329656806734</v>
      </c>
      <c r="D21" s="5">
        <v>547</v>
      </c>
      <c r="E21" s="5">
        <v>0.61054022758611393</v>
      </c>
      <c r="G21" s="1">
        <f t="shared" si="2"/>
        <v>6.3044488024219811</v>
      </c>
      <c r="L21" s="1">
        <f t="shared" si="3"/>
        <v>0.62674108596569833</v>
      </c>
      <c r="M21" s="1">
        <f t="shared" si="4"/>
        <v>2.6246781223535022E-4</v>
      </c>
      <c r="P21" s="1">
        <f t="shared" si="5"/>
        <v>3.8903232136883285E-3</v>
      </c>
      <c r="T21" s="1">
        <f t="shared" si="6"/>
        <v>-0.49341109475026884</v>
      </c>
      <c r="Y21" s="1">
        <f t="shared" si="11"/>
        <v>-1.0628483464208478</v>
      </c>
      <c r="Z21" s="1">
        <f t="shared" si="7"/>
        <v>0.34547038824069626</v>
      </c>
      <c r="AA21" s="1">
        <f t="shared" si="8"/>
        <v>7.0262019730605529E-2</v>
      </c>
      <c r="AD21" s="1">
        <v>1.20081752839042E-5</v>
      </c>
      <c r="AH21" s="1">
        <v>6.2480428745084291</v>
      </c>
      <c r="AI21" s="1">
        <v>-0.58373771555067799</v>
      </c>
      <c r="AN21">
        <f t="shared" si="9"/>
        <v>0.57549465008861544</v>
      </c>
      <c r="AO21">
        <f t="shared" si="10"/>
        <v>1.228192502133172E-3</v>
      </c>
      <c r="AR21" s="1">
        <v>1.20081752839042E-5</v>
      </c>
    </row>
    <row r="22" spans="1:44" x14ac:dyDescent="0.25">
      <c r="A22" s="1">
        <f t="shared" ca="1" si="0"/>
        <v>463</v>
      </c>
      <c r="B22" s="2">
        <f t="shared" ca="1" si="1"/>
        <v>0.42700314129169947</v>
      </c>
      <c r="D22" s="5">
        <v>555</v>
      </c>
      <c r="E22" s="5">
        <v>0.63049782521329856</v>
      </c>
      <c r="G22" s="1">
        <f t="shared" si="2"/>
        <v>6.3189681137464344</v>
      </c>
      <c r="L22" s="1">
        <f t="shared" si="3"/>
        <v>0.63197374752534308</v>
      </c>
      <c r="M22" s="1">
        <f t="shared" si="4"/>
        <v>2.1783466711908407E-6</v>
      </c>
      <c r="P22" s="1">
        <f t="shared" si="5"/>
        <v>6.7782376592621053E-3</v>
      </c>
      <c r="T22" s="1">
        <f t="shared" si="6"/>
        <v>-0.46124557288795137</v>
      </c>
      <c r="Y22" s="1">
        <f t="shared" si="11"/>
        <v>-1.031798068890259</v>
      </c>
      <c r="Z22" s="1">
        <f t="shared" si="7"/>
        <v>0.35636561422498886</v>
      </c>
      <c r="AA22" s="1">
        <f t="shared" si="8"/>
        <v>7.5148469101339141E-2</v>
      </c>
      <c r="AD22" s="1">
        <v>7.6634578835972153E-5</v>
      </c>
      <c r="AH22" s="1">
        <v>6.3403593037277517</v>
      </c>
      <c r="AI22" s="1">
        <v>-0.57430094442154866</v>
      </c>
      <c r="AN22">
        <f t="shared" si="9"/>
        <v>0.58475568398353883</v>
      </c>
      <c r="AO22">
        <f t="shared" si="10"/>
        <v>2.0923434842832845E-3</v>
      </c>
      <c r="AR22" s="1">
        <v>7.6634578835972153E-5</v>
      </c>
    </row>
    <row r="23" spans="1:44" x14ac:dyDescent="0.25">
      <c r="A23" s="1">
        <f t="shared" ca="1" si="0"/>
        <v>692</v>
      </c>
      <c r="B23" s="2">
        <f t="shared" ca="1" si="1"/>
        <v>0.59217782431914834</v>
      </c>
      <c r="D23" s="5">
        <v>638</v>
      </c>
      <c r="E23" s="5">
        <v>0.64459335462749057</v>
      </c>
      <c r="G23" s="1">
        <f t="shared" si="2"/>
        <v>6.4583382833447898</v>
      </c>
      <c r="L23" s="1">
        <f t="shared" si="3"/>
        <v>0.68220181363135635</v>
      </c>
      <c r="M23" s="1">
        <f t="shared" si="4"/>
        <v>1.414396188645453E-3</v>
      </c>
      <c r="P23" s="1">
        <f t="shared" si="5"/>
        <v>9.2978929817218916E-3</v>
      </c>
      <c r="T23" s="1">
        <f t="shared" si="6"/>
        <v>-0.4391356189504183</v>
      </c>
      <c r="Y23" s="1">
        <f t="shared" si="11"/>
        <v>-0.7096514395104041</v>
      </c>
      <c r="Z23" s="1">
        <f t="shared" si="7"/>
        <v>0.49181559507262146</v>
      </c>
      <c r="AA23" s="1">
        <f t="shared" si="8"/>
        <v>2.3341043814605399E-2</v>
      </c>
      <c r="AD23" s="1">
        <v>2.4940835397743553E-4</v>
      </c>
      <c r="AH23" s="1">
        <v>6.3421214187211516</v>
      </c>
      <c r="AI23" s="1">
        <v>-0.56187873960547918</v>
      </c>
      <c r="AN23">
        <f t="shared" si="9"/>
        <v>0.68159364537358125</v>
      </c>
      <c r="AO23">
        <f t="shared" si="10"/>
        <v>1.3690215152952435E-3</v>
      </c>
      <c r="AR23" s="1">
        <v>2.4940835397743553E-4</v>
      </c>
    </row>
    <row r="24" spans="1:44" x14ac:dyDescent="0.25">
      <c r="A24" s="1">
        <f t="shared" ca="1" si="0"/>
        <v>95</v>
      </c>
      <c r="B24" s="2">
        <f t="shared" ca="1" si="1"/>
        <v>0.44873324541948179</v>
      </c>
      <c r="D24" s="5">
        <v>641</v>
      </c>
      <c r="E24" s="5">
        <v>0.64490642220408567</v>
      </c>
      <c r="G24" s="1">
        <f t="shared" si="2"/>
        <v>6.4630294569206699</v>
      </c>
      <c r="L24" s="1">
        <f t="shared" si="3"/>
        <v>0.68389248084632182</v>
      </c>
      <c r="M24" s="1">
        <f t="shared" si="4"/>
        <v>1.5199127684558755E-3</v>
      </c>
      <c r="P24" s="1">
        <f t="shared" si="5"/>
        <v>9.3583664399685164E-3</v>
      </c>
      <c r="T24" s="1">
        <f t="shared" si="6"/>
        <v>-0.43865005456588552</v>
      </c>
      <c r="Y24" s="1">
        <f t="shared" si="11"/>
        <v>-0.6980075854364336</v>
      </c>
      <c r="Z24" s="1">
        <f t="shared" si="7"/>
        <v>0.49757569388893297</v>
      </c>
      <c r="AA24" s="1">
        <f t="shared" si="8"/>
        <v>2.1706343505873339E-2</v>
      </c>
      <c r="AD24" s="1">
        <v>1.638106299819379E-2</v>
      </c>
      <c r="AH24" s="1">
        <v>6.4425401664681985</v>
      </c>
      <c r="AI24" s="1">
        <v>-0.38223779687695497</v>
      </c>
      <c r="AN24">
        <f t="shared" si="9"/>
        <v>0.68511839714980793</v>
      </c>
      <c r="AO24">
        <f t="shared" si="10"/>
        <v>1.6170029290353948E-3</v>
      </c>
      <c r="AR24" s="1">
        <v>1.638106299819379E-2</v>
      </c>
    </row>
    <row r="25" spans="1:44" x14ac:dyDescent="0.25">
      <c r="A25" s="1">
        <f t="shared" ca="1" si="0"/>
        <v>629</v>
      </c>
      <c r="B25" s="2">
        <f t="shared" ca="1" si="1"/>
        <v>0.95552801137092891</v>
      </c>
      <c r="D25" s="5">
        <v>657</v>
      </c>
      <c r="E25" s="5">
        <v>0.65673529654119001</v>
      </c>
      <c r="G25" s="1">
        <f t="shared" si="2"/>
        <v>6.4876840184846101</v>
      </c>
      <c r="L25" s="1">
        <f t="shared" si="3"/>
        <v>0.69277781801436222</v>
      </c>
      <c r="M25" s="1">
        <f t="shared" si="4"/>
        <v>1.2990633541440804E-3</v>
      </c>
      <c r="P25" s="1">
        <f t="shared" si="5"/>
        <v>1.1786907381253571E-2</v>
      </c>
      <c r="T25" s="1">
        <f t="shared" si="6"/>
        <v>-0.42047423887998919</v>
      </c>
      <c r="Y25" s="1">
        <f t="shared" si="11"/>
        <v>-0.63590703037525653</v>
      </c>
      <c r="Z25" s="1">
        <f t="shared" si="7"/>
        <v>0.52945503865689503</v>
      </c>
      <c r="AA25" s="1">
        <f t="shared" si="8"/>
        <v>1.6200264047092634E-2</v>
      </c>
      <c r="AD25" s="1">
        <v>1.852721518211126E-2</v>
      </c>
      <c r="AH25" s="1">
        <v>6.4800445619266531</v>
      </c>
      <c r="AI25" s="1">
        <v>-0.3703987375794085</v>
      </c>
      <c r="AN25">
        <f t="shared" si="9"/>
        <v>0.70394463849399358</v>
      </c>
      <c r="AO25">
        <f t="shared" si="10"/>
        <v>2.2287219676167397E-3</v>
      </c>
      <c r="AR25" s="1">
        <v>1.852721518211126E-2</v>
      </c>
    </row>
    <row r="26" spans="1:44" x14ac:dyDescent="0.25">
      <c r="A26" s="1">
        <f t="shared" ca="1" si="0"/>
        <v>919</v>
      </c>
      <c r="B26" s="2">
        <f t="shared" ca="1" si="1"/>
        <v>0.70116889341213806</v>
      </c>
      <c r="D26" s="5">
        <v>681</v>
      </c>
      <c r="E26" s="5">
        <v>0.66268046948895909</v>
      </c>
      <c r="G26" s="1">
        <f t="shared" si="2"/>
        <v>6.523562306149512</v>
      </c>
      <c r="L26" s="1">
        <f t="shared" si="3"/>
        <v>0.70570811012634471</v>
      </c>
      <c r="M26" s="1">
        <f t="shared" si="4"/>
        <v>1.8513778588199986E-3</v>
      </c>
      <c r="P26" s="1">
        <f t="shared" si="5"/>
        <v>1.3113157882244276E-2</v>
      </c>
      <c r="T26" s="1">
        <f t="shared" si="6"/>
        <v>-0.41146235144196158</v>
      </c>
      <c r="Y26" s="1">
        <f t="shared" si="11"/>
        <v>-0.5427561977834916</v>
      </c>
      <c r="Z26" s="1">
        <f t="shared" si="7"/>
        <v>0.58114429436061255</v>
      </c>
      <c r="AA26" s="1">
        <f t="shared" si="8"/>
        <v>6.6481478545603974E-3</v>
      </c>
      <c r="AD26" s="1">
        <v>3.0461124521988098E-2</v>
      </c>
      <c r="AH26" s="1">
        <v>6.517671272912275</v>
      </c>
      <c r="AI26" s="1">
        <v>-0.31625247132892831</v>
      </c>
      <c r="AN26">
        <f t="shared" si="9"/>
        <v>0.73226935177140373</v>
      </c>
      <c r="AO26">
        <f t="shared" si="10"/>
        <v>4.8426125373199382E-3</v>
      </c>
      <c r="AR26" s="1">
        <v>3.0461124521988098E-2</v>
      </c>
    </row>
    <row r="27" spans="1:44" x14ac:dyDescent="0.25">
      <c r="A27" s="1">
        <f t="shared" ca="1" si="0"/>
        <v>575</v>
      </c>
      <c r="B27" s="2">
        <f t="shared" ca="1" si="1"/>
        <v>0.99449464871885607</v>
      </c>
      <c r="D27" s="5">
        <v>704</v>
      </c>
      <c r="E27" s="5">
        <v>0.68911289247911189</v>
      </c>
      <c r="G27" s="1">
        <f t="shared" si="2"/>
        <v>6.5567783561580422</v>
      </c>
      <c r="L27" s="1">
        <f t="shared" si="3"/>
        <v>0.71767894980040947</v>
      </c>
      <c r="M27" s="1">
        <f t="shared" si="4"/>
        <v>8.1601963088365898E-4</v>
      </c>
      <c r="P27" s="1">
        <f t="shared" si="5"/>
        <v>1.9865526982005201E-2</v>
      </c>
      <c r="T27" s="1">
        <f t="shared" si="6"/>
        <v>-0.37235017163840639</v>
      </c>
      <c r="Y27" s="1">
        <f t="shared" si="11"/>
        <v>-0.45348664988304987</v>
      </c>
      <c r="Z27" s="1">
        <f t="shared" si="7"/>
        <v>0.63540883673678406</v>
      </c>
      <c r="AA27" s="1">
        <f t="shared" si="8"/>
        <v>2.8841256031750559E-3</v>
      </c>
      <c r="AD27" s="1">
        <v>3.3294483521690031E-2</v>
      </c>
      <c r="AH27" s="1">
        <v>6.5337888379333435</v>
      </c>
      <c r="AI27" s="1">
        <v>-0.30542249299141105</v>
      </c>
      <c r="AN27">
        <f t="shared" si="9"/>
        <v>0.75950730701167035</v>
      </c>
      <c r="AO27">
        <f t="shared" si="10"/>
        <v>4.955373597381677E-3</v>
      </c>
      <c r="AR27" s="1">
        <v>3.3294483521690031E-2</v>
      </c>
    </row>
    <row r="28" spans="1:44" x14ac:dyDescent="0.25">
      <c r="A28" s="1">
        <f t="shared" ca="1" si="0"/>
        <v>702</v>
      </c>
      <c r="B28" s="2">
        <f t="shared" ca="1" si="1"/>
        <v>0.79102410779013899</v>
      </c>
      <c r="D28" s="5">
        <v>712</v>
      </c>
      <c r="E28" s="5">
        <v>0.74954356670533295</v>
      </c>
      <c r="G28" s="1">
        <f t="shared" si="2"/>
        <v>6.5680779114119758</v>
      </c>
      <c r="L28" s="1">
        <f t="shared" si="3"/>
        <v>0.72175123305800137</v>
      </c>
      <c r="M28" s="1">
        <f t="shared" si="4"/>
        <v>7.7241380956459907E-4</v>
      </c>
      <c r="P28" s="1">
        <f t="shared" si="5"/>
        <v>4.0552210686251852E-2</v>
      </c>
      <c r="T28" s="1">
        <f t="shared" si="6"/>
        <v>-0.28829083543659473</v>
      </c>
      <c r="Y28" s="1">
        <f t="shared" si="11"/>
        <v>-0.42243637235246112</v>
      </c>
      <c r="Z28" s="1">
        <f t="shared" si="7"/>
        <v>0.65544795761171248</v>
      </c>
      <c r="AA28" s="1">
        <f t="shared" si="8"/>
        <v>8.8539836506994311E-3</v>
      </c>
      <c r="AD28" s="1">
        <v>3.6048732706984304E-2</v>
      </c>
      <c r="AH28" s="1">
        <v>6.5624440936937196</v>
      </c>
      <c r="AI28" s="1">
        <v>-0.29543298179384464</v>
      </c>
      <c r="AN28">
        <f t="shared" si="9"/>
        <v>0.76900230584377716</v>
      </c>
      <c r="AO28">
        <f t="shared" si="10"/>
        <v>3.7864252885802025E-4</v>
      </c>
      <c r="AR28" s="1">
        <v>3.6048732706984304E-2</v>
      </c>
    </row>
    <row r="29" spans="1:44" x14ac:dyDescent="0.25">
      <c r="A29" s="1">
        <f t="shared" ca="1" si="0"/>
        <v>8</v>
      </c>
      <c r="B29" s="2">
        <f t="shared" ca="1" si="1"/>
        <v>0.15469852584512911</v>
      </c>
      <c r="D29" s="5">
        <v>754</v>
      </c>
      <c r="E29" s="5">
        <v>0.75128224729781434</v>
      </c>
      <c r="G29" s="1">
        <f t="shared" si="2"/>
        <v>6.6253923680079563</v>
      </c>
      <c r="L29" s="1">
        <f t="shared" si="3"/>
        <v>0.74240697540967848</v>
      </c>
      <c r="M29" s="1">
        <f t="shared" si="4"/>
        <v>7.8770451088334688E-5</v>
      </c>
      <c r="P29" s="1">
        <f t="shared" si="5"/>
        <v>4.1255490068493848E-2</v>
      </c>
      <c r="T29" s="1">
        <f t="shared" si="6"/>
        <v>-0.28597386919830525</v>
      </c>
      <c r="Y29" s="1">
        <f t="shared" si="11"/>
        <v>-0.25942241531687182</v>
      </c>
      <c r="Z29" s="1">
        <f t="shared" si="7"/>
        <v>0.7714970620271655</v>
      </c>
      <c r="AA29" s="1">
        <f t="shared" si="8"/>
        <v>4.0863873454199262E-4</v>
      </c>
      <c r="AD29" s="1">
        <v>4.4432903137697426E-2</v>
      </c>
      <c r="AH29" s="1">
        <v>6.6346333578616861</v>
      </c>
      <c r="AI29" s="1">
        <v>-0.26770248463876911</v>
      </c>
      <c r="AN29">
        <f t="shared" si="9"/>
        <v>0.81902290117994581</v>
      </c>
      <c r="AO29">
        <f t="shared" si="10"/>
        <v>4.5887961883787328E-3</v>
      </c>
      <c r="AR29" s="1">
        <v>4.4432903137697426E-2</v>
      </c>
    </row>
    <row r="30" spans="1:44" x14ac:dyDescent="0.25">
      <c r="A30" s="1">
        <f t="shared" ca="1" si="0"/>
        <v>762</v>
      </c>
      <c r="B30" s="2">
        <f t="shared" ca="1" si="1"/>
        <v>0.43709502922913179</v>
      </c>
      <c r="D30" s="5">
        <v>767</v>
      </c>
      <c r="E30" s="5">
        <v>0.75526472475632922</v>
      </c>
      <c r="G30" s="1">
        <f t="shared" si="2"/>
        <v>6.642486801367256</v>
      </c>
      <c r="L30" s="1">
        <f t="shared" si="3"/>
        <v>0.74856769352669139</v>
      </c>
      <c r="M30" s="1">
        <f t="shared" si="4"/>
        <v>4.4850227290744371E-5</v>
      </c>
      <c r="P30" s="1">
        <f t="shared" si="5"/>
        <v>4.2889147833807179E-2</v>
      </c>
      <c r="T30" s="1">
        <f t="shared" si="6"/>
        <v>-0.28068696237270063</v>
      </c>
      <c r="Y30" s="1">
        <f t="shared" si="11"/>
        <v>-0.20896571432966571</v>
      </c>
      <c r="Z30" s="1">
        <f t="shared" si="7"/>
        <v>0.81142305534987746</v>
      </c>
      <c r="AA30" s="1">
        <f t="shared" si="8"/>
        <v>3.1537580950542566E-3</v>
      </c>
      <c r="AD30" s="1">
        <v>6.8544945489981232E-2</v>
      </c>
      <c r="AH30" s="1">
        <v>6.6580110458707482</v>
      </c>
      <c r="AI30" s="1">
        <v>-0.20315081106518557</v>
      </c>
      <c r="AN30">
        <f t="shared" si="9"/>
        <v>0.83456249019831552</v>
      </c>
      <c r="AO30">
        <f t="shared" si="10"/>
        <v>6.2881356040922765E-3</v>
      </c>
      <c r="AR30" s="1">
        <v>6.8544945489981232E-2</v>
      </c>
    </row>
    <row r="31" spans="1:44" x14ac:dyDescent="0.25">
      <c r="A31" s="1">
        <f t="shared" ca="1" si="0"/>
        <v>687</v>
      </c>
      <c r="B31" s="2">
        <f t="shared" ca="1" si="1"/>
        <v>0.17638400228813245</v>
      </c>
      <c r="D31" s="5">
        <v>815</v>
      </c>
      <c r="E31" s="5">
        <v>0.75560035391849867</v>
      </c>
      <c r="G31" s="1">
        <f t="shared" si="2"/>
        <v>6.7031881132408628</v>
      </c>
      <c r="L31" s="1">
        <f t="shared" si="3"/>
        <v>0.77044403560402253</v>
      </c>
      <c r="M31" s="1">
        <f t="shared" si="4"/>
        <v>2.203348859811564E-4</v>
      </c>
      <c r="P31" s="1">
        <f t="shared" si="5"/>
        <v>4.3028276034212998E-2</v>
      </c>
      <c r="T31" s="1">
        <f t="shared" si="6"/>
        <v>-0.28024267496090249</v>
      </c>
      <c r="Y31" s="1">
        <f t="shared" si="11"/>
        <v>-2.2664049146135401E-2</v>
      </c>
      <c r="Z31" s="1">
        <f t="shared" si="7"/>
        <v>0.97759085109370303</v>
      </c>
      <c r="AA31" s="1">
        <f t="shared" si="8"/>
        <v>4.9279780836094418E-2</v>
      </c>
      <c r="AD31" s="1">
        <v>7.7627571900236836E-2</v>
      </c>
      <c r="AH31" s="1">
        <v>6.7007311095478101</v>
      </c>
      <c r="AI31" s="1">
        <v>-0.18276785599724049</v>
      </c>
      <c r="AN31">
        <f t="shared" si="9"/>
        <v>0.89216366627747479</v>
      </c>
      <c r="AO31">
        <f t="shared" si="10"/>
        <v>1.8649538282455278E-2</v>
      </c>
      <c r="AR31" s="1">
        <v>7.7627571900236836E-2</v>
      </c>
    </row>
    <row r="32" spans="1:44" x14ac:dyDescent="0.25">
      <c r="A32" s="1">
        <f t="shared" ca="1" si="0"/>
        <v>363</v>
      </c>
      <c r="B32" s="2">
        <f t="shared" ca="1" si="1"/>
        <v>0.41146416080204806</v>
      </c>
      <c r="D32" s="5">
        <v>821</v>
      </c>
      <c r="E32" s="5">
        <v>0.83824598946312623</v>
      </c>
      <c r="G32" s="1">
        <f t="shared" si="2"/>
        <v>6.7105231094524278</v>
      </c>
      <c r="L32" s="1">
        <f t="shared" si="3"/>
        <v>0.77308751860805081</v>
      </c>
      <c r="M32" s="1">
        <f t="shared" si="4"/>
        <v>4.2456263241717135E-3</v>
      </c>
      <c r="P32" s="1">
        <f t="shared" si="5"/>
        <v>8.4145372236569718E-2</v>
      </c>
      <c r="T32" s="1">
        <f t="shared" si="6"/>
        <v>-0.17644367806343747</v>
      </c>
      <c r="Y32" s="1">
        <f t="shared" si="11"/>
        <v>6.2365900180605394E-4</v>
      </c>
      <c r="Z32" s="1">
        <f t="shared" si="7"/>
        <v>1.0006238535175165</v>
      </c>
      <c r="AA32" s="1">
        <f t="shared" si="8"/>
        <v>2.6366570734866042E-2</v>
      </c>
      <c r="AD32" s="1">
        <v>8.6709995264227194E-2</v>
      </c>
      <c r="AH32" s="1">
        <v>6.7286286130847017</v>
      </c>
      <c r="AI32" s="1">
        <v>-0.16392007519484175</v>
      </c>
      <c r="AN32">
        <f t="shared" si="9"/>
        <v>0.89938800091659321</v>
      </c>
      <c r="AO32">
        <f t="shared" si="10"/>
        <v>3.7383455645758875E-3</v>
      </c>
      <c r="AR32" s="1">
        <v>8.6709995264227194E-2</v>
      </c>
    </row>
    <row r="33" spans="1:44" x14ac:dyDescent="0.25">
      <c r="A33" s="1">
        <f t="shared" ca="1" si="0"/>
        <v>248</v>
      </c>
      <c r="B33" s="2">
        <f t="shared" ca="1" si="1"/>
        <v>0.56805865600380723</v>
      </c>
      <c r="D33" s="5">
        <v>861</v>
      </c>
      <c r="E33" s="5">
        <v>0.84991372105351581</v>
      </c>
      <c r="G33" s="1">
        <f t="shared" si="2"/>
        <v>6.7580945044277305</v>
      </c>
      <c r="L33" s="1">
        <f t="shared" si="3"/>
        <v>0.79023192747589355</v>
      </c>
      <c r="M33" s="1">
        <f t="shared" si="4"/>
        <v>3.5619164846419143E-3</v>
      </c>
      <c r="P33" s="1">
        <f t="shared" si="5"/>
        <v>9.1050617759789107E-2</v>
      </c>
      <c r="T33" s="1">
        <f t="shared" si="6"/>
        <v>-0.16262043929264239</v>
      </c>
      <c r="Y33" s="1">
        <f t="shared" si="11"/>
        <v>0.15587504665474805</v>
      </c>
      <c r="Z33" s="1">
        <f t="shared" si="7"/>
        <v>1.1686801634700343</v>
      </c>
      <c r="AA33" s="1">
        <f t="shared" si="8"/>
        <v>0.10161204481088362</v>
      </c>
      <c r="AD33" s="1">
        <v>8.6995679182486255E-2</v>
      </c>
      <c r="AH33" s="1">
        <v>6.7440591863113477</v>
      </c>
      <c r="AI33" s="1">
        <v>-0.16334921526813448</v>
      </c>
      <c r="AN33">
        <f t="shared" si="9"/>
        <v>0.9476829193516263</v>
      </c>
      <c r="AO33">
        <f t="shared" si="10"/>
        <v>9.5588161358552502E-3</v>
      </c>
      <c r="AR33" s="1">
        <v>8.6995679182486255E-2</v>
      </c>
    </row>
    <row r="34" spans="1:44" x14ac:dyDescent="0.25">
      <c r="A34" s="1">
        <f t="shared" ca="1" si="0"/>
        <v>346</v>
      </c>
      <c r="B34" s="2">
        <f t="shared" ca="1" si="1"/>
        <v>0.47084058153816677</v>
      </c>
      <c r="D34" s="5">
        <v>876</v>
      </c>
      <c r="E34" s="5">
        <v>0.8648727365970148</v>
      </c>
      <c r="G34" s="1">
        <f t="shared" si="2"/>
        <v>6.7753660909363917</v>
      </c>
      <c r="L34" s="1">
        <f t="shared" si="3"/>
        <v>0.79645649038926902</v>
      </c>
      <c r="M34" s="1">
        <f t="shared" si="4"/>
        <v>4.6807827451588891E-3</v>
      </c>
      <c r="P34" s="1">
        <f t="shared" si="5"/>
        <v>0.10030203458946207</v>
      </c>
      <c r="T34" s="1">
        <f t="shared" si="6"/>
        <v>-0.14517290819561968</v>
      </c>
      <c r="Y34" s="1">
        <f t="shared" si="11"/>
        <v>0.21409431702460147</v>
      </c>
      <c r="Z34" s="1">
        <f t="shared" si="7"/>
        <v>1.238739483506238</v>
      </c>
      <c r="AA34" s="1">
        <f t="shared" si="8"/>
        <v>0.13977634444448514</v>
      </c>
      <c r="AD34" s="1">
        <v>0.10631567694291795</v>
      </c>
      <c r="AH34" s="1">
        <v>6.7452363494843626</v>
      </c>
      <c r="AI34" s="1">
        <v>-0.12737313764510524</v>
      </c>
      <c r="AN34">
        <f t="shared" si="9"/>
        <v>0.96585172957503429</v>
      </c>
      <c r="AO34">
        <f t="shared" si="10"/>
        <v>1.019675702285491E-2</v>
      </c>
      <c r="AR34" s="1">
        <v>0.10631567694291795</v>
      </c>
    </row>
    <row r="35" spans="1:44" x14ac:dyDescent="0.25">
      <c r="A35" s="1">
        <f t="shared" ca="1" si="0"/>
        <v>711</v>
      </c>
      <c r="B35" s="2">
        <f t="shared" ca="1" si="1"/>
        <v>0.42825084418912762</v>
      </c>
      <c r="D35" s="5">
        <v>877</v>
      </c>
      <c r="E35" s="5">
        <v>0.88048924851544175</v>
      </c>
      <c r="G35" s="1">
        <f t="shared" si="2"/>
        <v>6.776506992372183</v>
      </c>
      <c r="L35" s="1">
        <f t="shared" si="3"/>
        <v>0.79686766354707284</v>
      </c>
      <c r="M35" s="1">
        <f t="shared" si="4"/>
        <v>6.9925694726221416E-3</v>
      </c>
      <c r="P35" s="1">
        <f t="shared" si="5"/>
        <v>0.11043756374192981</v>
      </c>
      <c r="T35" s="1">
        <f t="shared" si="6"/>
        <v>-0.12727756177864186</v>
      </c>
      <c r="Y35" s="1">
        <f t="shared" si="11"/>
        <v>0.21797560171592512</v>
      </c>
      <c r="Z35" s="1">
        <f t="shared" si="7"/>
        <v>1.2435567265986502</v>
      </c>
      <c r="AA35" s="1">
        <f t="shared" si="8"/>
        <v>0.13181799364170108</v>
      </c>
      <c r="AD35" s="1">
        <v>0.10906641616443963</v>
      </c>
      <c r="AH35" s="1">
        <v>6.7511014689367599</v>
      </c>
      <c r="AI35" s="1">
        <v>-0.12262389631319592</v>
      </c>
      <c r="AN35">
        <f t="shared" si="9"/>
        <v>0.96706409066023391</v>
      </c>
      <c r="AO35">
        <f t="shared" si="10"/>
        <v>7.4952032923956812E-3</v>
      </c>
      <c r="AR35" s="1">
        <v>0.10906641616443963</v>
      </c>
    </row>
    <row r="36" spans="1:44" x14ac:dyDescent="0.25">
      <c r="A36" s="1">
        <f t="shared" ca="1" si="0"/>
        <v>778</v>
      </c>
      <c r="B36" s="2">
        <f t="shared" ca="1" si="1"/>
        <v>0.31817592347087853</v>
      </c>
      <c r="D36" s="5">
        <v>879</v>
      </c>
      <c r="E36" s="5">
        <v>0.88115306039738972</v>
      </c>
      <c r="G36" s="1">
        <f t="shared" si="2"/>
        <v>6.7787848976851768</v>
      </c>
      <c r="L36" s="1">
        <f t="shared" si="3"/>
        <v>0.79768860520893647</v>
      </c>
      <c r="M36" s="1">
        <f t="shared" si="4"/>
        <v>6.9663152799053201E-3</v>
      </c>
      <c r="P36" s="1">
        <f t="shared" si="5"/>
        <v>0.1108792022775964</v>
      </c>
      <c r="T36" s="1">
        <f t="shared" si="6"/>
        <v>-0.12652393329230557</v>
      </c>
      <c r="Y36" s="1">
        <f t="shared" si="11"/>
        <v>0.22573817109857197</v>
      </c>
      <c r="Z36" s="1">
        <f t="shared" si="7"/>
        <v>1.2532474859041876</v>
      </c>
      <c r="AA36" s="1">
        <f t="shared" si="8"/>
        <v>0.13845426149323392</v>
      </c>
      <c r="AD36" s="1">
        <v>0.11264992847918583</v>
      </c>
      <c r="AH36" s="1">
        <v>6.7592552706636928</v>
      </c>
      <c r="AI36" s="1">
        <v>-0.11655867850137466</v>
      </c>
      <c r="AN36">
        <f t="shared" si="9"/>
        <v>0.96948922541842419</v>
      </c>
      <c r="AO36">
        <f t="shared" si="10"/>
        <v>7.8032780506234346E-3</v>
      </c>
      <c r="AR36" s="1">
        <v>0.11264992847918583</v>
      </c>
    </row>
    <row r="37" spans="1:44" x14ac:dyDescent="0.25">
      <c r="A37" s="1">
        <f t="shared" ca="1" si="0"/>
        <v>747</v>
      </c>
      <c r="B37" s="2">
        <f t="shared" ca="1" si="1"/>
        <v>0.10896854200225792</v>
      </c>
      <c r="D37" s="5">
        <v>898</v>
      </c>
      <c r="E37" s="5">
        <v>0.91329430876828921</v>
      </c>
      <c r="G37" s="1">
        <f t="shared" si="2"/>
        <v>6.8001700683021999</v>
      </c>
      <c r="L37" s="1">
        <f t="shared" si="3"/>
        <v>0.80539567600131412</v>
      </c>
      <c r="M37" s="1">
        <f t="shared" si="4"/>
        <v>1.1642114952982551E-2</v>
      </c>
      <c r="P37" s="1">
        <f t="shared" si="5"/>
        <v>0.13331738783979877</v>
      </c>
      <c r="T37" s="1">
        <f t="shared" si="6"/>
        <v>-9.0697096806942573E-2</v>
      </c>
      <c r="Y37" s="1">
        <f t="shared" si="11"/>
        <v>0.29948258023371954</v>
      </c>
      <c r="Z37" s="1">
        <f t="shared" si="7"/>
        <v>1.3491605446103843</v>
      </c>
      <c r="AA37" s="1">
        <f t="shared" si="8"/>
        <v>0.18997937554715683</v>
      </c>
      <c r="AD37" s="1">
        <v>0.11609756571041614</v>
      </c>
      <c r="AH37" s="1">
        <v>6.7673431252653922</v>
      </c>
      <c r="AI37" s="1">
        <v>-0.11084756524692752</v>
      </c>
      <c r="AN37">
        <f t="shared" si="9"/>
        <v>0.99255523847441485</v>
      </c>
      <c r="AO37">
        <f t="shared" si="10"/>
        <v>6.2822949778793893E-3</v>
      </c>
      <c r="AR37" s="1">
        <v>0.11609756571041614</v>
      </c>
    </row>
    <row r="38" spans="1:44" x14ac:dyDescent="0.25">
      <c r="A38" s="1">
        <f t="shared" ca="1" si="0"/>
        <v>979</v>
      </c>
      <c r="B38" s="2">
        <f t="shared" ca="1" si="1"/>
        <v>0.26783492980755985</v>
      </c>
      <c r="D38" s="5">
        <v>939</v>
      </c>
      <c r="E38" s="5">
        <v>0.91369289975513812</v>
      </c>
      <c r="G38" s="1">
        <f t="shared" si="2"/>
        <v>6.8448154792082629</v>
      </c>
      <c r="L38" s="1">
        <f t="shared" si="3"/>
        <v>0.82148558000862271</v>
      </c>
      <c r="M38" s="1">
        <f t="shared" si="4"/>
        <v>8.5021898148361311E-3</v>
      </c>
      <c r="P38" s="1">
        <f t="shared" si="5"/>
        <v>0.1336086190077902</v>
      </c>
      <c r="T38" s="1">
        <f t="shared" si="6"/>
        <v>-9.0260759878787469E-2</v>
      </c>
      <c r="Y38" s="1">
        <f t="shared" si="11"/>
        <v>0.45861525257798519</v>
      </c>
      <c r="Z38" s="1">
        <f t="shared" si="7"/>
        <v>1.5818819606777625</v>
      </c>
      <c r="AA38" s="1">
        <f t="shared" si="8"/>
        <v>0.4464766211366587</v>
      </c>
      <c r="AD38" s="1">
        <v>0.12825400971861561</v>
      </c>
      <c r="AH38" s="1">
        <v>6.8710912946105456</v>
      </c>
      <c r="AI38" s="1">
        <v>-9.1600136184071923E-2</v>
      </c>
      <c r="AN38">
        <f t="shared" si="9"/>
        <v>1.0424937358898942</v>
      </c>
      <c r="AO38">
        <f t="shared" si="10"/>
        <v>1.65896553890123E-2</v>
      </c>
      <c r="AR38" s="1">
        <v>0.12825400971861561</v>
      </c>
    </row>
    <row r="39" spans="1:44" x14ac:dyDescent="0.25">
      <c r="A39" s="1">
        <f t="shared" ca="1" si="0"/>
        <v>15</v>
      </c>
      <c r="B39" s="2">
        <f t="shared" ca="1" si="1"/>
        <v>0.4975485443240637</v>
      </c>
      <c r="D39" s="5">
        <v>964</v>
      </c>
      <c r="E39" s="5">
        <v>0.94069387668942284</v>
      </c>
      <c r="G39" s="1">
        <f t="shared" si="2"/>
        <v>6.8710912946105456</v>
      </c>
      <c r="L39" s="1">
        <f t="shared" si="3"/>
        <v>0.83095520609014861</v>
      </c>
      <c r="M39" s="1">
        <f t="shared" si="4"/>
        <v>1.2042575824896012E-2</v>
      </c>
      <c r="P39" s="1">
        <f t="shared" si="5"/>
        <v>0.15407674284909967</v>
      </c>
      <c r="T39" s="1">
        <f t="shared" si="6"/>
        <v>-6.1137509338244821E-2</v>
      </c>
      <c r="Y39" s="1">
        <f t="shared" si="11"/>
        <v>0.55564736986107421</v>
      </c>
      <c r="Z39" s="1">
        <f t="shared" si="7"/>
        <v>1.7430690299592198</v>
      </c>
      <c r="AA39" s="1">
        <f t="shared" si="8"/>
        <v>0.64380588658473004</v>
      </c>
      <c r="AD39" s="1">
        <v>0.17629353530925207</v>
      </c>
      <c r="AH39" s="1">
        <v>6.8966943316227125</v>
      </c>
      <c r="AI39" s="1">
        <v>-2.6120706963152121E-2</v>
      </c>
      <c r="AN39">
        <f t="shared" si="9"/>
        <v>1.0730513368960424</v>
      </c>
      <c r="AO39">
        <f t="shared" si="10"/>
        <v>1.7518497272346875E-2</v>
      </c>
      <c r="AR39" s="1">
        <v>0.17629353530925207</v>
      </c>
    </row>
    <row r="40" spans="1:44" x14ac:dyDescent="0.25">
      <c r="A40" s="1">
        <f t="shared" ca="1" si="0"/>
        <v>318</v>
      </c>
      <c r="B40" s="2">
        <f t="shared" ca="1" si="1"/>
        <v>0.18319763239698761</v>
      </c>
      <c r="D40" s="5">
        <v>967</v>
      </c>
      <c r="E40" s="5">
        <v>0.97872694890424683</v>
      </c>
      <c r="G40" s="1">
        <f t="shared" si="2"/>
        <v>6.8741984954532942</v>
      </c>
      <c r="L40" s="1">
        <f t="shared" si="3"/>
        <v>0.83207502024969249</v>
      </c>
      <c r="M40" s="1">
        <f t="shared" si="4"/>
        <v>2.1506788178100499E-2</v>
      </c>
      <c r="P40" s="1">
        <f t="shared" si="5"/>
        <v>0.18538120480159734</v>
      </c>
      <c r="T40" s="1">
        <f t="shared" si="6"/>
        <v>-2.1502583521008884E-2</v>
      </c>
      <c r="Y40" s="1">
        <f t="shared" si="11"/>
        <v>0.56729122393504472</v>
      </c>
      <c r="Z40" s="1">
        <f t="shared" si="7"/>
        <v>1.7634836934160276</v>
      </c>
      <c r="AA40" s="1">
        <f t="shared" si="8"/>
        <v>0.61584314805672835</v>
      </c>
      <c r="AD40" s="1">
        <v>0.1788689124223154</v>
      </c>
      <c r="AH40" s="1">
        <v>6.9037472575845982</v>
      </c>
      <c r="AI40" s="1">
        <v>-2.2989015045287359E-2</v>
      </c>
      <c r="AN40">
        <f t="shared" si="9"/>
        <v>1.0767235922681591</v>
      </c>
      <c r="AO40">
        <f t="shared" si="10"/>
        <v>9.6033421105938023E-3</v>
      </c>
      <c r="AR40" s="1">
        <v>0.1788689124223154</v>
      </c>
    </row>
    <row r="41" spans="1:44" x14ac:dyDescent="0.25">
      <c r="A41" s="1">
        <f t="shared" ca="1" si="0"/>
        <v>139</v>
      </c>
      <c r="B41" s="2">
        <f t="shared" ca="1" si="1"/>
        <v>0.19790002878824009</v>
      </c>
      <c r="D41" s="5">
        <v>993</v>
      </c>
      <c r="E41" s="5">
        <v>0.99093519532752539</v>
      </c>
      <c r="G41" s="1">
        <f t="shared" si="2"/>
        <v>6.9007306640451729</v>
      </c>
      <c r="L41" s="1">
        <f t="shared" si="3"/>
        <v>0.84163703428619185</v>
      </c>
      <c r="M41" s="1">
        <f t="shared" si="4"/>
        <v>2.2289940890323962E-2</v>
      </c>
      <c r="P41" s="1">
        <f t="shared" si="5"/>
        <v>0.19604299114480941</v>
      </c>
      <c r="T41" s="1">
        <f t="shared" si="6"/>
        <v>-9.1061400017553341E-3</v>
      </c>
      <c r="Y41" s="1">
        <f t="shared" si="11"/>
        <v>0.66820462590945739</v>
      </c>
      <c r="Z41" s="1">
        <f t="shared" si="7"/>
        <v>1.9507318813127767</v>
      </c>
      <c r="AA41" s="1">
        <f t="shared" si="8"/>
        <v>0.92120967842827117</v>
      </c>
      <c r="AD41" s="1">
        <v>0.18115025887718991</v>
      </c>
      <c r="AH41" s="1">
        <v>6.9067547786485539</v>
      </c>
      <c r="AI41" s="1">
        <v>-2.02417351137235E-2</v>
      </c>
      <c r="AN41">
        <f t="shared" si="9"/>
        <v>1.1085969692386484</v>
      </c>
      <c r="AO41">
        <f t="shared" si="10"/>
        <v>1.384429303991222E-2</v>
      </c>
      <c r="AR41" s="1">
        <v>0.18115025887718991</v>
      </c>
    </row>
    <row r="44" spans="1:44" x14ac:dyDescent="0.25">
      <c r="A44" s="6"/>
      <c r="B44" s="6"/>
      <c r="C44" s="6"/>
      <c r="D44" s="6"/>
      <c r="E44" s="6"/>
    </row>
  </sheetData>
  <sortState ref="E2:E41">
    <sortCondition ref="E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Лабораторная работа №6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Кулагин Андрей Андреевич</cp:lastModifiedBy>
  <dcterms:created xsi:type="dcterms:W3CDTF">2022-10-01T10:23:21Z</dcterms:created>
  <dcterms:modified xsi:type="dcterms:W3CDTF">2022-11-23T11:34:48Z</dcterms:modified>
</cp:coreProperties>
</file>