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QL задачи" sheetId="1" r:id="rId1"/>
    <sheet name="скриншоты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 l="1"/>
  <c r="E24" i="1"/>
  <c r="E23" i="1"/>
  <c r="E22" i="1"/>
  <c r="E21" i="1"/>
  <c r="E20" i="1"/>
  <c r="E19" i="1"/>
  <c r="E18" i="1" l="1"/>
  <c r="E17" i="1"/>
  <c r="E16" i="1"/>
  <c r="E15" i="1"/>
  <c r="E14" i="1"/>
  <c r="E13" i="1"/>
  <c r="E12" i="1"/>
  <c r="E11" i="1"/>
  <c r="E10" i="1" l="1"/>
  <c r="E9" i="1"/>
  <c r="E8" i="1"/>
  <c r="E7" i="1"/>
  <c r="E6" i="1"/>
  <c r="E5" i="1"/>
  <c r="E4" i="1" l="1"/>
  <c r="E3" i="1"/>
</calcChain>
</file>

<file path=xl/sharedStrings.xml><?xml version="1.0" encoding="utf-8"?>
<sst xmlns="http://schemas.openxmlformats.org/spreadsheetml/2006/main" count="140" uniqueCount="140">
  <si>
    <t>ID</t>
  </si>
  <si>
    <t>Задание</t>
  </si>
  <si>
    <t>Решение</t>
  </si>
  <si>
    <t>SQL-001</t>
  </si>
  <si>
    <t>Выберите все записи из таблицы actor</t>
  </si>
  <si>
    <t>Результат</t>
  </si>
  <si>
    <t>SELECT*FROM actor</t>
  </si>
  <si>
    <t>Получен список из 200 актеров</t>
  </si>
  <si>
    <t>Скриншоты</t>
  </si>
  <si>
    <t>Задание 1</t>
  </si>
  <si>
    <t>SQL-002</t>
  </si>
  <si>
    <t>Напишите SQL-запрос для выбора столбцов sex - пол и body_mass_g - масса тела из таблицы little_penguins, отсортированных таким образом, чтобы сначала отображалась пингвины с наибольшей масса тела.</t>
  </si>
  <si>
    <t>Задание 2</t>
  </si>
  <si>
    <t>SELECT sex, body_mass_g FROM little_penguins ORDER BY body_mass_g desc</t>
  </si>
  <si>
    <t>Получен список из 10 пингвинов, отсортированных по весу в порядке убывания</t>
  </si>
  <si>
    <t>Получите все записи из таблицы address, для которых не указан почтовый индекс.</t>
  </si>
  <si>
    <t>SQL-003</t>
  </si>
  <si>
    <t>SELECT*FROM address WHERE postal_code is NULL</t>
  </si>
  <si>
    <t>Получен список из 4 клиентов, у которых не указан почтовый индекс</t>
  </si>
  <si>
    <t>Задание 3</t>
  </si>
  <si>
    <t>SQL-004</t>
  </si>
  <si>
    <t>Получите столбец name из таблицы language в алфавитном порядке.</t>
  </si>
  <si>
    <t>Задание 4</t>
  </si>
  <si>
    <t>SELECT name FROM language ORDER BY name asc</t>
  </si>
  <si>
    <t>Получен список из 6 языков в алфавитном порядке</t>
  </si>
  <si>
    <t>SQL-005</t>
  </si>
  <si>
    <t>Выберите все значения имён и фамилий актёров из таблицы actor.</t>
  </si>
  <si>
    <t>SELECT first_name, last_name FROM actor</t>
  </si>
  <si>
    <t>Получен список из 200 имен и фамилий актеров</t>
  </si>
  <si>
    <t>Задание 5</t>
  </si>
  <si>
    <t>Задание 6</t>
  </si>
  <si>
    <t>SQL-006</t>
  </si>
  <si>
    <t>Получите список значений из колонки name таблицы language.</t>
  </si>
  <si>
    <t>SELECT name FROM language</t>
  </si>
  <si>
    <t xml:space="preserve">Получен список из 6 языков </t>
  </si>
  <si>
    <t>Задание 7</t>
  </si>
  <si>
    <t>SQL-007</t>
  </si>
  <si>
    <t>Выберите названия фильмов из таблицы film.
Отсортируйте полученный список по алфавиту.</t>
  </si>
  <si>
    <t>Получен список из 1000 фильмов, отсортированный по алфавитному порядку</t>
  </si>
  <si>
    <t>SELECT title FROM film ORDER BY title asc</t>
  </si>
  <si>
    <t>Задание 8</t>
  </si>
  <si>
    <t>SQL-008</t>
  </si>
  <si>
    <t>SELECT last_name, first_name, email FROM customer ORDER BY last_name asc</t>
  </si>
  <si>
    <t>Из таблицы customer выберите все записи о фамилии - last_name, имени - first_name и адресе электронной почты email отсортировав их по фамилии в алфавитном порядке.</t>
  </si>
  <si>
    <t>Получен список из 599 покупателей, отсортированный по фамилии в алфавитном порядке</t>
  </si>
  <si>
    <t>SQL-009</t>
  </si>
  <si>
    <t>SQL-010</t>
  </si>
  <si>
    <t>SQL-011</t>
  </si>
  <si>
    <t>SQL-012</t>
  </si>
  <si>
    <t>SQL-013</t>
  </si>
  <si>
    <t>SQL-014</t>
  </si>
  <si>
    <t>SQL-015</t>
  </si>
  <si>
    <t>SQL-016</t>
  </si>
  <si>
    <t>SQL-017</t>
  </si>
  <si>
    <t>SELECT DISTINCT rating FROM film ORDER BY rating asc</t>
  </si>
  <si>
    <t>Напишите SQL-запрос для получения уникальных значений rating из таблицы film, отсортированных в алфавитном порядке.</t>
  </si>
  <si>
    <t>Задание 9</t>
  </si>
  <si>
    <t>Получен список из 5 уникальных (повторяющихся значений нет) значений рейтинг, отсортированный в алфавитном порядке</t>
  </si>
  <si>
    <t>Получите названия пяти самых длинных фильмов, отсортированных по продолжительности в порядке убывания.</t>
  </si>
  <si>
    <t>Задание 10</t>
  </si>
  <si>
    <t>SELECT title FROM film ORDER BY length DESC LIMIT 5</t>
  </si>
  <si>
    <t>Задание 11</t>
  </si>
  <si>
    <t>Выберите название, описание и год выхода фильмов из таблицы film.
Отсортируйте полученный список по названию в алфавитном порядке и выведите первые десять строк.</t>
  </si>
  <si>
    <t>SELECT title, description, release_year FROM film ORDER BY title asc LIMIT 10</t>
  </si>
  <si>
    <t>Получен список из 5 самых длинных фильмов, отсортированный в порядке убывания по продолжительности</t>
  </si>
  <si>
    <t>Задание 12</t>
  </si>
  <si>
    <t>Для удобства показа мы разобьем список фильмов на страницы по десять записей на каждой.
Для формирования третьей страницы списка выберите название, описание и год выхода фильмов из таблицы film.
Отсортируйте полученный список по названию в алфавитном порядке и выведите десять строк начиная с двадцать первой.</t>
  </si>
  <si>
    <t>SELECT  title, description, release_year FROM film ORDER BY title LIMIT 10 OFFSET 20</t>
  </si>
  <si>
    <t>Задание 13</t>
  </si>
  <si>
    <t>Выберите название, стоимость проката и продолжительность фильмов из таблицы film.
Отсортируйте полученный список по убыванию стоимости, фильмы с одинаковой стоимостью отсортируйте по возрастанию продолжительности фильма.</t>
  </si>
  <si>
    <t>Получен список из 10 фильмов с названием, описанием и годом выпуска, отсортированный по названию</t>
  </si>
  <si>
    <t>Получен список из 10 фильмов с названием, описанием и годом выпуска на 3 странице</t>
  </si>
  <si>
    <t>SELECT title, rental_rate, length FROM film ORDER BY rental_rate desc, length asc</t>
  </si>
  <si>
    <t>Получен список из 1000 фильмов с названием, стоимости проката и продолжительности, отсортированный по убыванию стоимости, а при одинаковой стоимости также отсортирован в порядке возрастания по продолжительности</t>
  </si>
  <si>
    <t>Задание 14</t>
  </si>
  <si>
    <t>Найдите самый длинный фильм в таблице film.
Если несколько фильмов имеют одинаковую продолжительность, выберите фильм с наименьшей ценой замены replacement_cost
Напишите запрос, без использования агрегатых функций, который возвращает два столбца: title и release_year</t>
  </si>
  <si>
    <t>SELECT title, release_year FROM film ORDER BY length desc, replacement_cost asc LIMIT 1</t>
  </si>
  <si>
    <t>Получено название и год выхода самого длинного фильма и с наименьшей ценой замены</t>
  </si>
  <si>
    <t>Задание 15</t>
  </si>
  <si>
    <t>Найдите все фильмы продолжительностью более трёх часов.
Напишите SQL запрос возвращающий результат состоящий из трёх столбцов: названия фильма, его описания и продолжительности в минутах отсортированный по длине фильма.</t>
  </si>
  <si>
    <t>SELECT title, description, length FROM film WHERE length&gt;180 ORDER BY length</t>
  </si>
  <si>
    <t>Получен список из 39 фильмов с продолжительностью более 3 часов с названием, описанием и продолжительностью</t>
  </si>
  <si>
    <t>Найдите сотрудников, работающих в магазине номер 1, и получите все их данные.</t>
  </si>
  <si>
    <t>SELECT*FROM staff WHERE store_id=1</t>
  </si>
  <si>
    <t>Задание 16</t>
  </si>
  <si>
    <t>Получены все данные одного сотрудника, работающего в магазине номер 1</t>
  </si>
  <si>
    <t>Найдите всех активных в данный момент клиентов (active = 1) в таблице customer.
Таблица результатов должна содержать следующие поля: customer_id, first_name и last_name.</t>
  </si>
  <si>
    <t>Задание 17</t>
  </si>
  <si>
    <t>SELECT customer_id, first_name, last_name FROM customer WHERE active = 1</t>
  </si>
  <si>
    <t>Задание 18</t>
  </si>
  <si>
    <t>SELECT*FROM actor WHERE first_name='Scarlett'</t>
  </si>
  <si>
    <t>SQL-018</t>
  </si>
  <si>
    <t>SQL-019</t>
  </si>
  <si>
    <t>SQL-020</t>
  </si>
  <si>
    <t>SQL-021</t>
  </si>
  <si>
    <t>SQL-022</t>
  </si>
  <si>
    <t>SQL-023</t>
  </si>
  <si>
    <t>SQL-024</t>
  </si>
  <si>
    <t>Найдите актеров с именем Scarlett.</t>
  </si>
  <si>
    <t>Получен список из 584 покупателей со статусом активности 1, состоящий из id покупателя, фамилии и имени</t>
  </si>
  <si>
    <t>Получен список из 2 актрис с именем Скарлет,  с id, фамилией, именем и временем после обновления</t>
  </si>
  <si>
    <t>Найдите все фильмы, в описании которых есть слово Student. Выведите названия фильмов в алфавитном порядке.</t>
  </si>
  <si>
    <t>SELECT title FROM film WHERE description LIKE '%Student%' ORDER BY title asc</t>
  </si>
  <si>
    <t>Задание 19</t>
  </si>
  <si>
    <t>Задание 20</t>
  </si>
  <si>
    <t xml:space="preserve">Получен список из 80 фильмов в алфавитном порядке, в описании которых есть слово студент </t>
  </si>
  <si>
    <t>Найдите все фильмы продолжительностью более 3 часов и получите их название, год выпуска и продолжительность, отсортированные по продолжительности в порядке возрастания.</t>
  </si>
  <si>
    <t xml:space="preserve">SELECT title, release_year, length FROM film WHERE length&gt;180 ORDER BY length asc </t>
  </si>
  <si>
    <t>Задание 21</t>
  </si>
  <si>
    <r>
      <t>Получен список из 39 фильмов с продолжительностью более 3 часов с названием, годом выпуска и продолжительностью (</t>
    </r>
    <r>
      <rPr>
        <sz val="11"/>
        <color rgb="FFFF0000"/>
        <rFont val="Calibri"/>
        <family val="2"/>
        <charset val="204"/>
        <scheme val="minor"/>
      </rPr>
      <t>задание похоже на задание 15, изменены лишь отображаемые столбцы, но суть поиска такая же</t>
    </r>
    <r>
      <rPr>
        <sz val="11"/>
        <color theme="1"/>
        <rFont val="Calibri"/>
        <family val="2"/>
        <scheme val="minor"/>
      </rPr>
      <t>)</t>
    </r>
  </si>
  <si>
    <t>Напишите SQL-запрос для поиска всех комедий, продолжительность которых превышает три часа. Выведите результат состоящий из трёх столбцов: названия фильма, года выхода на экран и продолжительности в минутах, отсортированный по длительности фильма (от самой короткой к самой длинной), а затем по названию фильма в алфавитном порядке.</t>
  </si>
  <si>
    <t>SELECT title, release_year, length
FROM film
JOIN film_category USING (film_id)
JOIN category USING (category_id)
WHERE name = 'Comedy' AND length &gt; 180
ORDER BY length, title;</t>
  </si>
  <si>
    <t>Получен отсортированный по длительности список из 3 комедий с продолжительностью более 3 часов с названием, годом выхода и продолжительностью</t>
  </si>
  <si>
    <t>Выберите фамилии, имена и адреса электронной почты клиентов, чьи имя и фамилия не содержат ни одной буквы «А» (латинская буква).
Отсортируйте результат по customer_id</t>
  </si>
  <si>
    <t>Задание 22</t>
  </si>
  <si>
    <t>SELECT last_name, first_name, email FROM customer WHERE last_name NOT LIKE '%A%' AND first_name NOT LIKE '%A%' ORDER BY customer_id</t>
  </si>
  <si>
    <t>Получен отсортированный по id список из 126 клиентов в имени и фамилии которых нет буквы А, с указанимем фамилией, имени и адресом электронной почты</t>
  </si>
  <si>
    <t>Задание 23</t>
  </si>
  <si>
    <t>Найдите все фильмы с рейтингом NC-17 (только для взрослых), в описании которых содержится подстрока Database Administrator.
Выведите название, описание, год выпуска этих фильмов в алфавитном порядке по названию.</t>
  </si>
  <si>
    <t>SELECT title, description, release_year FROM film WHERE rating='NC-17' AND description LIKE '%Database Administrator%' ORDER BY title asc</t>
  </si>
  <si>
    <t>Задание 24</t>
  </si>
  <si>
    <t>Найдите все фильмы, в описании которых есть слова Dog или Cat, отмеченные рейтингом PG или PG-13 (для просмотра под контролем родителей).</t>
  </si>
  <si>
    <t>SELECT title, description, release_year FROM film WHERE rating IN ('PG', 'PG-13')
AND (description LIKE '%Dog%' OR description LIKE '%Cat%')
ORDER BY title asc</t>
  </si>
  <si>
    <t>Получен отсортированный в алфавитном порядке список из 13 фильмов с рейтингом NC-17 (только для взрослых) и в описании которых есть фраза Database Administrator, с указанием названия, описания и годом выпуска</t>
  </si>
  <si>
    <t>Получен отсортированный в алфавитном порядке список из 68 фильмов с рейтингом PG или PG-13 и в описании которых есть фраза Dog или Cat, с указанием названия, описания и годом выпуска</t>
  </si>
  <si>
    <t>Задание 25</t>
  </si>
  <si>
    <t>SQL-025</t>
  </si>
  <si>
    <t>Фильмы с рейтингом R (Ограниченный доступ) и NC-17 (Только для взрослых) не могут быть взяты напрокат молодежью.
Получите список этих фильмов в две колонки title и rating, отсортированных по названию фильма.
Для решения этой задачи используйте условие с ключевым словом OR.</t>
  </si>
  <si>
    <t>SELECT title, rating FROM film WHERE rating='R' OR rating='NC-17' ORDER BY title asc</t>
  </si>
  <si>
    <t>Получен отсортированный в алфавитном порядке список из 405 фильмов с рейтингом R и NC-17</t>
  </si>
  <si>
    <t>SQL-026</t>
  </si>
  <si>
    <t>Задание 26</t>
  </si>
  <si>
    <t>Фильмы с рейтингом PG (рекомендуется родительский контроль) и PG-13 (родители должны быть осторожны) могут просматриваться детьми только под контролем родителей.
Получите список этих фильмов в двух столбцах title, rating, отсортированных по названию.</t>
  </si>
  <si>
    <t>SELECT title, rating FROM film WHERE rating='PG' OR rating='PG-13' ORDER BY title asc</t>
  </si>
  <si>
    <r>
      <t xml:space="preserve">Получен отсортированный в алфавитном порядке список из 417 фильмов с рейтингом PG и PG-13 </t>
    </r>
    <r>
      <rPr>
        <sz val="11"/>
        <color rgb="FFFF0000"/>
        <rFont val="Calibri"/>
        <family val="2"/>
        <charset val="204"/>
        <scheme val="minor"/>
      </rPr>
      <t>(как задание 25, но с другим возрастным ограничением)</t>
    </r>
  </si>
  <si>
    <t>Найдите всех сотрудников, занятых на проекте "Video Database".
Напишите запрос, который выводит номер сотрудника, имя, фамилию, дату приёма на работу и код должности.
Отсортируйте результат по фамилиям в алфавитном порядке. Если фамилии совпадают, отсортируйте по коду должности.</t>
  </si>
  <si>
    <t>SQL-027</t>
  </si>
  <si>
    <t>Задание 27</t>
  </si>
  <si>
    <t>SELECT e.EMP_NO, e.FIRST_NAME, e.LAST_NAME, e.HIRE_DATE, e.JOB_CODE
FROM EMPLOYEE e
JOIN EMPLOYEE_PROJECT ep ON e.EMP_NO = ep.EMP_NO
JOIN PROJECT p ON ep.PROJ_ID = p.PROJ_ID
WHERE p.PROJ_NAME = 'Video Database'
ORDER BY e.LAST_NAME, e.JOB_CODE;</t>
  </si>
  <si>
    <t>Получен отсортированный в алфавитном порядке, а при совпадении фамилий по коду должности список из 10 сотрудников, занятых на проекте Video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</si>
</sst>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1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27215</xdr:colOff>
      <xdr:row>3</xdr:row>
      <xdr:rowOff>40821</xdr:rowOff>
    </xdr:from>
    <xdr:to>
      <xdr:col>4</xdr:col>
      <xdr:colOff>272143</xdr:colOff>
      <xdr:row>4</xdr:row>
      <xdr:rowOff>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74286" y="612321"/>
          <a:ext cx="10967357" cy="5157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</xdr:colOff>
      <xdr:row>3</xdr:row>
      <xdr:rowOff>27214</xdr:rowOff>
    </xdr:from>
    <xdr:to>
      <xdr:col>3</xdr:col>
      <xdr:colOff>0</xdr:colOff>
      <xdr:row>3</xdr:row>
      <xdr:rowOff>5157107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071" y="598714"/>
          <a:ext cx="10668000" cy="512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54428</xdr:colOff>
      <xdr:row>7</xdr:row>
      <xdr:rowOff>53714</xdr:rowOff>
    </xdr:from>
    <xdr:to>
      <xdr:col>2</xdr:col>
      <xdr:colOff>10654393</xdr:colOff>
      <xdr:row>7</xdr:row>
      <xdr:rowOff>5170714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9071" y="6394643"/>
          <a:ext cx="10599965" cy="511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13607</xdr:colOff>
      <xdr:row>7</xdr:row>
      <xdr:rowOff>5007428</xdr:rowOff>
    </xdr:to>
    <xdr:pic>
      <xdr:nvPicPr>
        <xdr:cNvPr id="22" name="Рисунок 2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6340929"/>
          <a:ext cx="10736036" cy="5007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100853</xdr:colOff>
      <xdr:row>10</xdr:row>
      <xdr:rowOff>179295</xdr:rowOff>
    </xdr:from>
    <xdr:to>
      <xdr:col>2</xdr:col>
      <xdr:colOff>10634383</xdr:colOff>
      <xdr:row>11</xdr:row>
      <xdr:rowOff>5121088</xdr:rowOff>
    </xdr:to>
    <xdr:pic>
      <xdr:nvPicPr>
        <xdr:cNvPr id="23" name="Рисунок 2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088" y="12079942"/>
          <a:ext cx="10533530" cy="5132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179294</xdr:colOff>
      <xdr:row>15</xdr:row>
      <xdr:rowOff>56031</xdr:rowOff>
    </xdr:from>
    <xdr:to>
      <xdr:col>2</xdr:col>
      <xdr:colOff>10522323</xdr:colOff>
      <xdr:row>16</xdr:row>
      <xdr:rowOff>33618</xdr:rowOff>
    </xdr:to>
    <xdr:pic>
      <xdr:nvPicPr>
        <xdr:cNvPr id="24" name="Рисунок 2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9529" y="17918207"/>
          <a:ext cx="10343029" cy="5177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145677</xdr:colOff>
      <xdr:row>19</xdr:row>
      <xdr:rowOff>44825</xdr:rowOff>
    </xdr:from>
    <xdr:to>
      <xdr:col>2</xdr:col>
      <xdr:colOff>10578352</xdr:colOff>
      <xdr:row>19</xdr:row>
      <xdr:rowOff>5109883</xdr:rowOff>
    </xdr:to>
    <xdr:pic>
      <xdr:nvPicPr>
        <xdr:cNvPr id="25" name="Рисунок 24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5912" y="23678031"/>
          <a:ext cx="10432675" cy="5065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1</xdr:rowOff>
    </xdr:from>
    <xdr:to>
      <xdr:col>3</xdr:col>
      <xdr:colOff>10656794</xdr:colOff>
      <xdr:row>19</xdr:row>
      <xdr:rowOff>5165913</xdr:rowOff>
    </xdr:to>
    <xdr:pic>
      <xdr:nvPicPr>
        <xdr:cNvPr id="26" name="Рисунок 25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3059" y="23633207"/>
          <a:ext cx="10656794" cy="516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1</xdr:rowOff>
    </xdr:from>
    <xdr:to>
      <xdr:col>2</xdr:col>
      <xdr:colOff>10634383</xdr:colOff>
      <xdr:row>23</xdr:row>
      <xdr:rowOff>5188325</xdr:rowOff>
    </xdr:to>
    <xdr:pic>
      <xdr:nvPicPr>
        <xdr:cNvPr id="27" name="Рисунок 26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29393030"/>
          <a:ext cx="10634383" cy="518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27</xdr:row>
      <xdr:rowOff>5177117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35164059"/>
          <a:ext cx="10712824" cy="5177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78441</xdr:colOff>
      <xdr:row>27</xdr:row>
      <xdr:rowOff>1</xdr:rowOff>
    </xdr:from>
    <xdr:to>
      <xdr:col>3</xdr:col>
      <xdr:colOff>10522323</xdr:colOff>
      <xdr:row>27</xdr:row>
      <xdr:rowOff>5165913</xdr:rowOff>
    </xdr:to>
    <xdr:pic>
      <xdr:nvPicPr>
        <xdr:cNvPr id="30" name="Рисунок 29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35164060"/>
          <a:ext cx="10443882" cy="516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67235</xdr:colOff>
      <xdr:row>31</xdr:row>
      <xdr:rowOff>22413</xdr:rowOff>
    </xdr:from>
    <xdr:to>
      <xdr:col>2</xdr:col>
      <xdr:colOff>10679206</xdr:colOff>
      <xdr:row>31</xdr:row>
      <xdr:rowOff>5121089</xdr:rowOff>
    </xdr:to>
    <xdr:pic>
      <xdr:nvPicPr>
        <xdr:cNvPr id="31" name="Рисунок 30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0" y="40957501"/>
          <a:ext cx="10611971" cy="5098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1</xdr:rowOff>
    </xdr:from>
    <xdr:to>
      <xdr:col>3</xdr:col>
      <xdr:colOff>10690412</xdr:colOff>
      <xdr:row>32</xdr:row>
      <xdr:rowOff>11206</xdr:rowOff>
    </xdr:to>
    <xdr:pic>
      <xdr:nvPicPr>
        <xdr:cNvPr id="32" name="Рисунок 31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23059" y="40935089"/>
          <a:ext cx="10690412" cy="5210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10645589</xdr:colOff>
      <xdr:row>35</xdr:row>
      <xdr:rowOff>5165911</xdr:rowOff>
    </xdr:to>
    <xdr:pic>
      <xdr:nvPicPr>
        <xdr:cNvPr id="16" name="Рисунок 15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46706118"/>
          <a:ext cx="10645589" cy="5165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10679206</xdr:colOff>
      <xdr:row>40</xdr:row>
      <xdr:rowOff>0</xdr:rowOff>
    </xdr:to>
    <xdr:pic>
      <xdr:nvPicPr>
        <xdr:cNvPr id="17" name="Рисунок 16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52477147"/>
          <a:ext cx="10679206" cy="5199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1</xdr:rowOff>
    </xdr:from>
    <xdr:to>
      <xdr:col>2</xdr:col>
      <xdr:colOff>10679206</xdr:colOff>
      <xdr:row>43</xdr:row>
      <xdr:rowOff>5177119</xdr:rowOff>
    </xdr:to>
    <xdr:pic>
      <xdr:nvPicPr>
        <xdr:cNvPr id="19" name="Рисунок 18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0235" y="58248177"/>
          <a:ext cx="10679206" cy="5177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78441</xdr:colOff>
      <xdr:row>43</xdr:row>
      <xdr:rowOff>0</xdr:rowOff>
    </xdr:from>
    <xdr:to>
      <xdr:col>4</xdr:col>
      <xdr:colOff>22412</xdr:colOff>
      <xdr:row>44</xdr:row>
      <xdr:rowOff>78441</xdr:rowOff>
    </xdr:to>
    <xdr:pic>
      <xdr:nvPicPr>
        <xdr:cNvPr id="20" name="Рисунок 19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0" y="58248176"/>
          <a:ext cx="10668000" cy="5277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10668000</xdr:colOff>
      <xdr:row>47</xdr:row>
      <xdr:rowOff>5170715</xdr:rowOff>
    </xdr:to>
    <xdr:pic>
      <xdr:nvPicPr>
        <xdr:cNvPr id="21" name="Рисунок 20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64035214"/>
          <a:ext cx="10668000" cy="51707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10695215</xdr:colOff>
      <xdr:row>47</xdr:row>
      <xdr:rowOff>5129893</xdr:rowOff>
    </xdr:to>
    <xdr:pic>
      <xdr:nvPicPr>
        <xdr:cNvPr id="29" name="Рисунок 28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64035214"/>
          <a:ext cx="10695215" cy="512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1</xdr:rowOff>
    </xdr:from>
    <xdr:to>
      <xdr:col>3</xdr:col>
      <xdr:colOff>13608</xdr:colOff>
      <xdr:row>52</xdr:row>
      <xdr:rowOff>1</xdr:rowOff>
    </xdr:to>
    <xdr:pic>
      <xdr:nvPicPr>
        <xdr:cNvPr id="33" name="Рисунок 32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69804644"/>
          <a:ext cx="10736036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4</xdr:col>
      <xdr:colOff>13607</xdr:colOff>
      <xdr:row>52</xdr:row>
      <xdr:rowOff>27215</xdr:rowOff>
    </xdr:to>
    <xdr:pic>
      <xdr:nvPicPr>
        <xdr:cNvPr id="34" name="Рисунок 33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69804643"/>
          <a:ext cx="10736036" cy="5225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10708821</xdr:colOff>
      <xdr:row>56</xdr:row>
      <xdr:rowOff>0</xdr:rowOff>
    </xdr:to>
    <xdr:pic>
      <xdr:nvPicPr>
        <xdr:cNvPr id="35" name="Рисунок 34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75574071"/>
          <a:ext cx="10708821" cy="519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54429</xdr:colOff>
      <xdr:row>59</xdr:row>
      <xdr:rowOff>5184321</xdr:rowOff>
    </xdr:to>
    <xdr:pic>
      <xdr:nvPicPr>
        <xdr:cNvPr id="36" name="Рисунок 35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81343500"/>
          <a:ext cx="10776857" cy="5184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4</xdr:col>
      <xdr:colOff>0</xdr:colOff>
      <xdr:row>60</xdr:row>
      <xdr:rowOff>95250</xdr:rowOff>
    </xdr:to>
    <xdr:pic>
      <xdr:nvPicPr>
        <xdr:cNvPr id="37" name="Рисунок 36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81343500"/>
          <a:ext cx="10722429" cy="5293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63</xdr:row>
      <xdr:rowOff>1</xdr:rowOff>
    </xdr:from>
    <xdr:to>
      <xdr:col>3</xdr:col>
      <xdr:colOff>27215</xdr:colOff>
      <xdr:row>64</xdr:row>
      <xdr:rowOff>1</xdr:rowOff>
    </xdr:to>
    <xdr:pic>
      <xdr:nvPicPr>
        <xdr:cNvPr id="38" name="Рисунок 37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87112930"/>
          <a:ext cx="10749643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10695214</xdr:colOff>
      <xdr:row>67</xdr:row>
      <xdr:rowOff>5157107</xdr:rowOff>
    </xdr:to>
    <xdr:pic>
      <xdr:nvPicPr>
        <xdr:cNvPr id="39" name="Рисунок 38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92882357"/>
          <a:ext cx="10695214" cy="5157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4</xdr:col>
      <xdr:colOff>54429</xdr:colOff>
      <xdr:row>68</xdr:row>
      <xdr:rowOff>0</xdr:rowOff>
    </xdr:to>
    <xdr:pic>
      <xdr:nvPicPr>
        <xdr:cNvPr id="40" name="Рисунок 39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92882357"/>
          <a:ext cx="10776858" cy="519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612321</xdr:colOff>
      <xdr:row>71</xdr:row>
      <xdr:rowOff>0</xdr:rowOff>
    </xdr:from>
    <xdr:to>
      <xdr:col>2</xdr:col>
      <xdr:colOff>10708820</xdr:colOff>
      <xdr:row>71</xdr:row>
      <xdr:rowOff>5170714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24642" y="98651786"/>
          <a:ext cx="10708821" cy="5170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27215</xdr:colOff>
      <xdr:row>76</xdr:row>
      <xdr:rowOff>95250</xdr:rowOff>
    </xdr:to>
    <xdr:pic>
      <xdr:nvPicPr>
        <xdr:cNvPr id="41" name="Рисунок 40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04421214"/>
          <a:ext cx="10749643" cy="5293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75</xdr:row>
      <xdr:rowOff>0</xdr:rowOff>
    </xdr:from>
    <xdr:to>
      <xdr:col>4</xdr:col>
      <xdr:colOff>27214</xdr:colOff>
      <xdr:row>76</xdr:row>
      <xdr:rowOff>27214</xdr:rowOff>
    </xdr:to>
    <xdr:pic>
      <xdr:nvPicPr>
        <xdr:cNvPr id="42" name="Рисунок 41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04421214"/>
          <a:ext cx="10749643" cy="5225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79</xdr:row>
      <xdr:rowOff>1</xdr:rowOff>
    </xdr:from>
    <xdr:to>
      <xdr:col>3</xdr:col>
      <xdr:colOff>0</xdr:colOff>
      <xdr:row>80</xdr:row>
      <xdr:rowOff>1</xdr:rowOff>
    </xdr:to>
    <xdr:pic>
      <xdr:nvPicPr>
        <xdr:cNvPr id="43" name="Рисунок 42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10190644"/>
          <a:ext cx="10722428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79</xdr:row>
      <xdr:rowOff>1</xdr:rowOff>
    </xdr:from>
    <xdr:to>
      <xdr:col>3</xdr:col>
      <xdr:colOff>10708822</xdr:colOff>
      <xdr:row>80</xdr:row>
      <xdr:rowOff>13609</xdr:rowOff>
    </xdr:to>
    <xdr:pic>
      <xdr:nvPicPr>
        <xdr:cNvPr id="45" name="Рисунок 44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10190644"/>
          <a:ext cx="10708822" cy="52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3</xdr:col>
      <xdr:colOff>0</xdr:colOff>
      <xdr:row>83</xdr:row>
      <xdr:rowOff>5184322</xdr:rowOff>
    </xdr:to>
    <xdr:pic>
      <xdr:nvPicPr>
        <xdr:cNvPr id="46" name="Рисунок 45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15960071"/>
          <a:ext cx="10722428" cy="5184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87</xdr:row>
      <xdr:rowOff>1</xdr:rowOff>
    </xdr:from>
    <xdr:to>
      <xdr:col>3</xdr:col>
      <xdr:colOff>13608</xdr:colOff>
      <xdr:row>87</xdr:row>
      <xdr:rowOff>5170715</xdr:rowOff>
    </xdr:to>
    <xdr:pic>
      <xdr:nvPicPr>
        <xdr:cNvPr id="49" name="Рисунок 48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1729501"/>
          <a:ext cx="10736036" cy="5170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4</xdr:col>
      <xdr:colOff>13607</xdr:colOff>
      <xdr:row>88</xdr:row>
      <xdr:rowOff>27214</xdr:rowOff>
    </xdr:to>
    <xdr:pic>
      <xdr:nvPicPr>
        <xdr:cNvPr id="50" name="Рисунок 49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21729500"/>
          <a:ext cx="10736036" cy="5225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10654393</xdr:colOff>
      <xdr:row>92</xdr:row>
      <xdr:rowOff>13607</xdr:rowOff>
    </xdr:to>
    <xdr:pic>
      <xdr:nvPicPr>
        <xdr:cNvPr id="47" name="Рисунок 46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27498929"/>
          <a:ext cx="10654393" cy="521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91</xdr:row>
      <xdr:rowOff>1</xdr:rowOff>
    </xdr:from>
    <xdr:to>
      <xdr:col>3</xdr:col>
      <xdr:colOff>10681608</xdr:colOff>
      <xdr:row>92</xdr:row>
      <xdr:rowOff>1</xdr:rowOff>
    </xdr:to>
    <xdr:pic>
      <xdr:nvPicPr>
        <xdr:cNvPr id="48" name="Рисунок 47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27498930"/>
          <a:ext cx="10681608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95</xdr:row>
      <xdr:rowOff>1</xdr:rowOff>
    </xdr:from>
    <xdr:to>
      <xdr:col>3</xdr:col>
      <xdr:colOff>0</xdr:colOff>
      <xdr:row>95</xdr:row>
      <xdr:rowOff>5170715</xdr:rowOff>
    </xdr:to>
    <xdr:pic>
      <xdr:nvPicPr>
        <xdr:cNvPr id="51" name="Рисунок 50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33268358"/>
          <a:ext cx="10722428" cy="51707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95</xdr:row>
      <xdr:rowOff>0</xdr:rowOff>
    </xdr:from>
    <xdr:to>
      <xdr:col>4</xdr:col>
      <xdr:colOff>40821</xdr:colOff>
      <xdr:row>96</xdr:row>
      <xdr:rowOff>0</xdr:rowOff>
    </xdr:to>
    <xdr:pic>
      <xdr:nvPicPr>
        <xdr:cNvPr id="53" name="Рисунок 52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33268357"/>
          <a:ext cx="10763250" cy="519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99</xdr:row>
      <xdr:rowOff>1</xdr:rowOff>
    </xdr:from>
    <xdr:to>
      <xdr:col>3</xdr:col>
      <xdr:colOff>13608</xdr:colOff>
      <xdr:row>100</xdr:row>
      <xdr:rowOff>1</xdr:rowOff>
    </xdr:to>
    <xdr:pic>
      <xdr:nvPicPr>
        <xdr:cNvPr id="54" name="Рисунок 53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39037787"/>
          <a:ext cx="10736036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99</xdr:row>
      <xdr:rowOff>1</xdr:rowOff>
    </xdr:from>
    <xdr:to>
      <xdr:col>4</xdr:col>
      <xdr:colOff>13607</xdr:colOff>
      <xdr:row>100</xdr:row>
      <xdr:rowOff>1</xdr:rowOff>
    </xdr:to>
    <xdr:pic>
      <xdr:nvPicPr>
        <xdr:cNvPr id="55" name="Рисунок 54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39037787"/>
          <a:ext cx="10736036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56" name="Рисунок 55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44807214"/>
          <a:ext cx="10722428" cy="5197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103</xdr:row>
      <xdr:rowOff>1</xdr:rowOff>
    </xdr:from>
    <xdr:to>
      <xdr:col>3</xdr:col>
      <xdr:colOff>10695215</xdr:colOff>
      <xdr:row>104</xdr:row>
      <xdr:rowOff>13608</xdr:rowOff>
    </xdr:to>
    <xdr:pic>
      <xdr:nvPicPr>
        <xdr:cNvPr id="57" name="Рисунок 56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44807215"/>
          <a:ext cx="10695215" cy="5211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3</xdr:col>
      <xdr:colOff>27215</xdr:colOff>
      <xdr:row>108</xdr:row>
      <xdr:rowOff>27215</xdr:rowOff>
    </xdr:to>
    <xdr:pic>
      <xdr:nvPicPr>
        <xdr:cNvPr id="58" name="Рисунок 57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4643" y="150576643"/>
          <a:ext cx="10749643" cy="5225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107</xdr:row>
      <xdr:rowOff>0</xdr:rowOff>
    </xdr:from>
    <xdr:to>
      <xdr:col>3</xdr:col>
      <xdr:colOff>10708822</xdr:colOff>
      <xdr:row>108</xdr:row>
      <xdr:rowOff>0</xdr:rowOff>
    </xdr:to>
    <xdr:pic>
      <xdr:nvPicPr>
        <xdr:cNvPr id="59" name="Рисунок 58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7071" y="150576643"/>
          <a:ext cx="10708822" cy="519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topLeftCell="A30" zoomScaleNormal="100" workbookViewId="0">
      <pane xSplit="1" topLeftCell="B1" activePane="topRight" state="frozen"/>
      <selection pane="topRight" activeCell="B55" sqref="B55:B56"/>
    </sheetView>
  </sheetViews>
  <sheetFormatPr defaultRowHeight="15" x14ac:dyDescent="0.25"/>
  <cols>
    <col min="2" max="2" width="82" customWidth="1"/>
    <col min="3" max="3" width="82.28515625" customWidth="1"/>
    <col min="4" max="4" width="51.5703125" customWidth="1"/>
    <col min="5" max="5" width="65.85546875" customWidth="1"/>
  </cols>
  <sheetData>
    <row r="2" spans="1:5" x14ac:dyDescent="0.25">
      <c r="A2" s="5" t="s">
        <v>0</v>
      </c>
      <c r="B2" s="5" t="s">
        <v>1</v>
      </c>
      <c r="C2" s="5" t="s">
        <v>2</v>
      </c>
      <c r="D2" s="5" t="s">
        <v>5</v>
      </c>
      <c r="E2" s="5" t="s">
        <v>8</v>
      </c>
    </row>
    <row r="3" spans="1:5" ht="55.5" customHeight="1" x14ac:dyDescent="0.25">
      <c r="A3" s="2" t="s">
        <v>3</v>
      </c>
      <c r="B3" s="3" t="s">
        <v>4</v>
      </c>
      <c r="C3" s="2" t="s">
        <v>6</v>
      </c>
      <c r="D3" s="3" t="s">
        <v>7</v>
      </c>
      <c r="E3" s="4" t="str">
        <f>HYPERLINK("#скриншоты!C2","Задание 1")</f>
        <v>Задание 1</v>
      </c>
    </row>
    <row r="4" spans="1:5" ht="55.5" customHeight="1" x14ac:dyDescent="0.25">
      <c r="A4" s="2" t="s">
        <v>10</v>
      </c>
      <c r="B4" s="3" t="s">
        <v>11</v>
      </c>
      <c r="C4" s="2" t="s">
        <v>13</v>
      </c>
      <c r="D4" s="3" t="s">
        <v>14</v>
      </c>
      <c r="E4" s="4" t="str">
        <f>HYPERLINK("#скриншоты!C6","Задание 2")</f>
        <v>Задание 2</v>
      </c>
    </row>
    <row r="5" spans="1:5" ht="55.5" customHeight="1" x14ac:dyDescent="0.25">
      <c r="A5" s="2" t="s">
        <v>16</v>
      </c>
      <c r="B5" s="3" t="s">
        <v>15</v>
      </c>
      <c r="C5" s="2" t="s">
        <v>17</v>
      </c>
      <c r="D5" s="3" t="s">
        <v>18</v>
      </c>
      <c r="E5" s="4" t="str">
        <f>HYPERLINK("#скриншоты!C10","Задание 3")</f>
        <v>Задание 3</v>
      </c>
    </row>
    <row r="6" spans="1:5" ht="55.5" customHeight="1" x14ac:dyDescent="0.25">
      <c r="A6" s="2" t="s">
        <v>20</v>
      </c>
      <c r="B6" s="3" t="s">
        <v>21</v>
      </c>
      <c r="C6" s="2" t="s">
        <v>23</v>
      </c>
      <c r="D6" s="3" t="s">
        <v>24</v>
      </c>
      <c r="E6" s="4" t="str">
        <f>HYPERLINK("#скриншоты!C14","Задание 4")</f>
        <v>Задание 4</v>
      </c>
    </row>
    <row r="7" spans="1:5" ht="55.5" customHeight="1" x14ac:dyDescent="0.25">
      <c r="A7" s="2" t="s">
        <v>25</v>
      </c>
      <c r="B7" s="3" t="s">
        <v>26</v>
      </c>
      <c r="C7" s="2" t="s">
        <v>27</v>
      </c>
      <c r="D7" s="3" t="s">
        <v>28</v>
      </c>
      <c r="E7" s="4" t="str">
        <f>HYPERLINK("#скриншоты!C18","Задание 5")</f>
        <v>Задание 5</v>
      </c>
    </row>
    <row r="8" spans="1:5" ht="55.5" customHeight="1" x14ac:dyDescent="0.25">
      <c r="A8" s="2" t="s">
        <v>31</v>
      </c>
      <c r="B8" s="3" t="s">
        <v>32</v>
      </c>
      <c r="C8" s="2" t="s">
        <v>33</v>
      </c>
      <c r="D8" s="3" t="s">
        <v>34</v>
      </c>
      <c r="E8" s="4" t="str">
        <f>HYPERLINK("#скриншоты!C22","Задание 6")</f>
        <v>Задание 6</v>
      </c>
    </row>
    <row r="9" spans="1:5" ht="55.5" customHeight="1" x14ac:dyDescent="0.25">
      <c r="A9" s="2" t="s">
        <v>36</v>
      </c>
      <c r="B9" s="3" t="s">
        <v>37</v>
      </c>
      <c r="C9" s="2" t="s">
        <v>39</v>
      </c>
      <c r="D9" s="3" t="s">
        <v>38</v>
      </c>
      <c r="E9" s="4" t="str">
        <f>HYPERLINK("#скриншоты!C26","Задание 7")</f>
        <v>Задание 7</v>
      </c>
    </row>
    <row r="10" spans="1:5" ht="55.5" customHeight="1" x14ac:dyDescent="0.25">
      <c r="A10" s="2" t="s">
        <v>41</v>
      </c>
      <c r="B10" s="3" t="s">
        <v>43</v>
      </c>
      <c r="C10" s="2" t="s">
        <v>42</v>
      </c>
      <c r="D10" s="3" t="s">
        <v>44</v>
      </c>
      <c r="E10" s="4" t="str">
        <f>HYPERLINK("#скриншоты!C30","Задание 8")</f>
        <v>Задание 8</v>
      </c>
    </row>
    <row r="11" spans="1:5" ht="55.5" customHeight="1" x14ac:dyDescent="0.25">
      <c r="A11" s="2" t="s">
        <v>45</v>
      </c>
      <c r="B11" s="3" t="s">
        <v>55</v>
      </c>
      <c r="C11" s="2" t="s">
        <v>54</v>
      </c>
      <c r="D11" s="3" t="s">
        <v>57</v>
      </c>
      <c r="E11" s="4" t="str">
        <f>HYPERLINK("#скриншоты!C34","Задание 9")</f>
        <v>Задание 9</v>
      </c>
    </row>
    <row r="12" spans="1:5" ht="55.5" customHeight="1" x14ac:dyDescent="0.25">
      <c r="A12" s="2" t="s">
        <v>46</v>
      </c>
      <c r="B12" s="3" t="s">
        <v>58</v>
      </c>
      <c r="C12" s="2" t="s">
        <v>60</v>
      </c>
      <c r="D12" s="3" t="s">
        <v>64</v>
      </c>
      <c r="E12" s="4" t="str">
        <f>HYPERLINK("#скриншоты!C38","Задание 10")</f>
        <v>Задание 10</v>
      </c>
    </row>
    <row r="13" spans="1:5" ht="55.5" customHeight="1" x14ac:dyDescent="0.25">
      <c r="A13" s="2" t="s">
        <v>47</v>
      </c>
      <c r="B13" s="3" t="s">
        <v>62</v>
      </c>
      <c r="C13" s="2" t="s">
        <v>63</v>
      </c>
      <c r="D13" s="3" t="s">
        <v>70</v>
      </c>
      <c r="E13" s="4" t="str">
        <f>HYPERLINK("#скриншоты!C42","Задание 11")</f>
        <v>Задание 11</v>
      </c>
    </row>
    <row r="14" spans="1:5" ht="60" customHeight="1" x14ac:dyDescent="0.25">
      <c r="A14" s="2" t="s">
        <v>48</v>
      </c>
      <c r="B14" s="3" t="s">
        <v>66</v>
      </c>
      <c r="C14" s="2" t="s">
        <v>67</v>
      </c>
      <c r="D14" s="3" t="s">
        <v>71</v>
      </c>
      <c r="E14" s="4" t="str">
        <f>HYPERLINK("#скриншоты!C46","Задание 12")</f>
        <v>Задание 12</v>
      </c>
    </row>
    <row r="15" spans="1:5" ht="80.25" customHeight="1" x14ac:dyDescent="0.25">
      <c r="A15" s="2" t="s">
        <v>49</v>
      </c>
      <c r="B15" s="3" t="s">
        <v>69</v>
      </c>
      <c r="C15" s="2" t="s">
        <v>72</v>
      </c>
      <c r="D15" s="3" t="s">
        <v>73</v>
      </c>
      <c r="E15" s="4" t="str">
        <f>HYPERLINK("#скриншоты!C50","Задание 13")</f>
        <v>Задание 13</v>
      </c>
    </row>
    <row r="16" spans="1:5" ht="81.75" customHeight="1" x14ac:dyDescent="0.25">
      <c r="A16" s="2" t="s">
        <v>50</v>
      </c>
      <c r="B16" s="3" t="s">
        <v>75</v>
      </c>
      <c r="C16" s="2" t="s">
        <v>76</v>
      </c>
      <c r="D16" s="3" t="s">
        <v>77</v>
      </c>
      <c r="E16" s="4" t="str">
        <f>HYPERLINK("#скриншоты!C54","Задание 14")</f>
        <v>Задание 14</v>
      </c>
    </row>
    <row r="17" spans="1:5" ht="59.25" customHeight="1" x14ac:dyDescent="0.25">
      <c r="A17" s="2" t="s">
        <v>51</v>
      </c>
      <c r="B17" s="3" t="s">
        <v>79</v>
      </c>
      <c r="C17" s="2" t="s">
        <v>80</v>
      </c>
      <c r="D17" s="3" t="s">
        <v>81</v>
      </c>
      <c r="E17" s="4" t="str">
        <f>HYPERLINK("#скриншоты!C58","Задание 15")</f>
        <v>Задание 15</v>
      </c>
    </row>
    <row r="18" spans="1:5" ht="55.5" customHeight="1" x14ac:dyDescent="0.25">
      <c r="A18" s="2" t="s">
        <v>52</v>
      </c>
      <c r="B18" s="3" t="s">
        <v>82</v>
      </c>
      <c r="C18" s="2" t="s">
        <v>83</v>
      </c>
      <c r="D18" s="3" t="s">
        <v>85</v>
      </c>
      <c r="E18" s="4" t="str">
        <f>HYPERLINK("#скриншоты!C62","Задание 16")</f>
        <v>Задание 16</v>
      </c>
    </row>
    <row r="19" spans="1:5" ht="55.5" customHeight="1" x14ac:dyDescent="0.25">
      <c r="A19" s="2" t="s">
        <v>53</v>
      </c>
      <c r="B19" s="3" t="s">
        <v>86</v>
      </c>
      <c r="C19" s="2" t="s">
        <v>88</v>
      </c>
      <c r="D19" s="3" t="s">
        <v>99</v>
      </c>
      <c r="E19" s="4" t="str">
        <f>HYPERLINK("#скриншоты!C66","Задание 17")</f>
        <v>Задание 17</v>
      </c>
    </row>
    <row r="20" spans="1:5" ht="55.5" customHeight="1" x14ac:dyDescent="0.25">
      <c r="A20" s="2" t="s">
        <v>91</v>
      </c>
      <c r="B20" s="3" t="s">
        <v>98</v>
      </c>
      <c r="C20" s="2" t="s">
        <v>90</v>
      </c>
      <c r="D20" s="3" t="s">
        <v>100</v>
      </c>
      <c r="E20" s="4" t="str">
        <f>HYPERLINK("#скриншоты!C70","Задание 18")</f>
        <v>Задание 18</v>
      </c>
    </row>
    <row r="21" spans="1:5" ht="55.5" customHeight="1" x14ac:dyDescent="0.25">
      <c r="A21" s="2" t="s">
        <v>92</v>
      </c>
      <c r="B21" s="3" t="s">
        <v>101</v>
      </c>
      <c r="C21" s="2" t="s">
        <v>102</v>
      </c>
      <c r="D21" s="3" t="s">
        <v>105</v>
      </c>
      <c r="E21" s="4" t="str">
        <f>HYPERLINK("#скриншоты!C74","Задание 19")</f>
        <v>Задание 19</v>
      </c>
    </row>
    <row r="22" spans="1:5" ht="81" customHeight="1" x14ac:dyDescent="0.25">
      <c r="A22" s="2" t="s">
        <v>93</v>
      </c>
      <c r="B22" s="3" t="s">
        <v>106</v>
      </c>
      <c r="C22" s="2" t="s">
        <v>107</v>
      </c>
      <c r="D22" s="3" t="s">
        <v>109</v>
      </c>
      <c r="E22" s="4" t="str">
        <f>HYPERLINK("#скриншоты!C78","Задание 20")</f>
        <v>Задание 20</v>
      </c>
    </row>
    <row r="23" spans="1:5" ht="91.5" customHeight="1" x14ac:dyDescent="0.25">
      <c r="A23" s="2" t="s">
        <v>94</v>
      </c>
      <c r="B23" s="3" t="s">
        <v>110</v>
      </c>
      <c r="C23" s="3" t="s">
        <v>111</v>
      </c>
      <c r="D23" s="3" t="s">
        <v>112</v>
      </c>
      <c r="E23" s="4" t="str">
        <f>HYPERLINK("#скриншоты!C82","Задание 21")</f>
        <v>Задание 21</v>
      </c>
    </row>
    <row r="24" spans="1:5" ht="55.5" customHeight="1" x14ac:dyDescent="0.25">
      <c r="A24" s="2" t="s">
        <v>95</v>
      </c>
      <c r="B24" s="3" t="s">
        <v>113</v>
      </c>
      <c r="C24" s="3" t="s">
        <v>115</v>
      </c>
      <c r="D24" s="3" t="s">
        <v>116</v>
      </c>
      <c r="E24" s="4" t="str">
        <f>HYPERLINK("#скриншоты!C86","Задание 22")</f>
        <v>Задание 22</v>
      </c>
    </row>
    <row r="25" spans="1:5" ht="76.5" customHeight="1" x14ac:dyDescent="0.25">
      <c r="A25" s="2" t="s">
        <v>96</v>
      </c>
      <c r="B25" s="3" t="s">
        <v>118</v>
      </c>
      <c r="C25" s="3" t="s">
        <v>119</v>
      </c>
      <c r="D25" s="3" t="s">
        <v>123</v>
      </c>
      <c r="E25" s="4" t="str">
        <f>HYPERLINK("#скриншоты!C90","Задание 23")</f>
        <v>Задание 23</v>
      </c>
    </row>
    <row r="26" spans="1:5" ht="73.5" customHeight="1" x14ac:dyDescent="0.25">
      <c r="A26" s="2" t="s">
        <v>97</v>
      </c>
      <c r="B26" s="3" t="s">
        <v>121</v>
      </c>
      <c r="C26" s="3" t="s">
        <v>122</v>
      </c>
      <c r="D26" s="3" t="s">
        <v>124</v>
      </c>
      <c r="E26" s="4" t="str">
        <f>HYPERLINK("#скриншоты!C94","Задание 24")</f>
        <v>Задание 24</v>
      </c>
    </row>
    <row r="27" spans="1:5" ht="81.75" customHeight="1" x14ac:dyDescent="0.25">
      <c r="A27" s="2" t="s">
        <v>126</v>
      </c>
      <c r="B27" s="3" t="s">
        <v>127</v>
      </c>
      <c r="C27" s="2" t="s">
        <v>128</v>
      </c>
      <c r="D27" s="3" t="s">
        <v>129</v>
      </c>
      <c r="E27" s="4" t="str">
        <f>HYPERLINK("#скриншоты!C98","Задание 25")</f>
        <v>Задание 25</v>
      </c>
    </row>
    <row r="28" spans="1:5" ht="81.75" customHeight="1" x14ac:dyDescent="0.25">
      <c r="A28" s="2" t="s">
        <v>130</v>
      </c>
      <c r="B28" s="3" t="s">
        <v>132</v>
      </c>
      <c r="C28" s="2" t="s">
        <v>133</v>
      </c>
      <c r="D28" s="3" t="s">
        <v>134</v>
      </c>
      <c r="E28" s="4" t="str">
        <f>HYPERLINK("#скриншоты!C102","Задание 26")</f>
        <v>Задание 26</v>
      </c>
    </row>
    <row r="29" spans="1:5" ht="111" customHeight="1" x14ac:dyDescent="0.25">
      <c r="A29" s="2" t="s">
        <v>136</v>
      </c>
      <c r="B29" s="3" t="s">
        <v>135</v>
      </c>
      <c r="C29" s="3" t="s">
        <v>138</v>
      </c>
      <c r="D29" s="3" t="s">
        <v>139</v>
      </c>
      <c r="E29" s="4" t="str">
        <f>HYPERLINK("#скриншоты!C106","Задание 27")</f>
        <v>Задание 27</v>
      </c>
    </row>
    <row r="30" spans="1:5" ht="15" customHeight="1" x14ac:dyDescent="0.25">
      <c r="B30" s="1"/>
    </row>
    <row r="31" spans="1:5" ht="15" customHeight="1" x14ac:dyDescent="0.25">
      <c r="B31" s="1"/>
    </row>
    <row r="32" spans="1:5" ht="15" customHeight="1" x14ac:dyDescent="0.25">
      <c r="B32" s="1"/>
    </row>
    <row r="33" spans="2:2" ht="15" customHeight="1" x14ac:dyDescent="0.25">
      <c r="B33" s="1"/>
    </row>
    <row r="34" spans="2:2" ht="15" customHeight="1" x14ac:dyDescent="0.25">
      <c r="B34" s="1"/>
    </row>
    <row r="35" spans="2:2" ht="15" customHeight="1" x14ac:dyDescent="0.25"/>
    <row r="36" spans="2:2" ht="15" customHeight="1" x14ac:dyDescent="0.25"/>
    <row r="37" spans="2:2" ht="15" customHeight="1" x14ac:dyDescent="0.25"/>
    <row r="38" spans="2:2" ht="1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08"/>
  <sheetViews>
    <sheetView tabSelected="1" topLeftCell="A102" zoomScale="70" zoomScaleNormal="70" workbookViewId="0">
      <selection activeCell="C134" sqref="C134"/>
    </sheetView>
  </sheetViews>
  <sheetFormatPr defaultRowHeight="15" x14ac:dyDescent="0.25"/>
  <cols>
    <col min="3" max="3" width="160.7109375" customWidth="1"/>
    <col min="4" max="4" width="160.85546875" customWidth="1"/>
  </cols>
  <sheetData>
    <row r="2" spans="3:4" x14ac:dyDescent="0.25">
      <c r="C2" s="6" t="s">
        <v>9</v>
      </c>
      <c r="D2" s="6"/>
    </row>
    <row r="4" spans="3:4" ht="408.75" customHeight="1" x14ac:dyDescent="0.25"/>
    <row r="6" spans="3:4" x14ac:dyDescent="0.25">
      <c r="C6" s="6" t="s">
        <v>12</v>
      </c>
      <c r="D6" s="6"/>
    </row>
    <row r="8" spans="3:4" ht="408.75" customHeight="1" x14ac:dyDescent="0.25"/>
    <row r="10" spans="3:4" x14ac:dyDescent="0.25">
      <c r="C10" s="6" t="s">
        <v>19</v>
      </c>
      <c r="D10" s="6"/>
    </row>
    <row r="12" spans="3:4" ht="409.5" customHeight="1" x14ac:dyDescent="0.25"/>
    <row r="14" spans="3:4" x14ac:dyDescent="0.25">
      <c r="C14" s="6" t="s">
        <v>22</v>
      </c>
      <c r="D14" s="6"/>
    </row>
    <row r="16" spans="3:4" ht="409.5" customHeight="1" x14ac:dyDescent="0.25"/>
    <row r="18" spans="3:4" x14ac:dyDescent="0.25">
      <c r="C18" s="6" t="s">
        <v>29</v>
      </c>
      <c r="D18" s="6"/>
    </row>
    <row r="20" spans="3:4" ht="408.75" customHeight="1" x14ac:dyDescent="0.25"/>
    <row r="22" spans="3:4" x14ac:dyDescent="0.25">
      <c r="C22" s="6" t="s">
        <v>30</v>
      </c>
      <c r="D22" s="6"/>
    </row>
    <row r="24" spans="3:4" ht="409.5" customHeight="1" x14ac:dyDescent="0.25"/>
    <row r="26" spans="3:4" x14ac:dyDescent="0.25">
      <c r="C26" s="6" t="s">
        <v>35</v>
      </c>
      <c r="D26" s="6"/>
    </row>
    <row r="28" spans="3:4" ht="409.5" customHeight="1" x14ac:dyDescent="0.25"/>
    <row r="30" spans="3:4" x14ac:dyDescent="0.25">
      <c r="C30" s="6" t="s">
        <v>40</v>
      </c>
      <c r="D30" s="6"/>
    </row>
    <row r="32" spans="3:4" ht="409.5" customHeight="1" x14ac:dyDescent="0.25"/>
    <row r="34" spans="3:4" x14ac:dyDescent="0.25">
      <c r="C34" s="6" t="s">
        <v>56</v>
      </c>
      <c r="D34" s="6"/>
    </row>
    <row r="36" spans="3:4" ht="409.5" customHeight="1" x14ac:dyDescent="0.25"/>
    <row r="38" spans="3:4" x14ac:dyDescent="0.25">
      <c r="C38" s="6" t="s">
        <v>59</v>
      </c>
      <c r="D38" s="6"/>
    </row>
    <row r="40" spans="3:4" ht="409.5" customHeight="1" x14ac:dyDescent="0.25"/>
    <row r="42" spans="3:4" x14ac:dyDescent="0.25">
      <c r="C42" s="6" t="s">
        <v>61</v>
      </c>
      <c r="D42" s="6"/>
    </row>
    <row r="44" spans="3:4" ht="409.5" customHeight="1" x14ac:dyDescent="0.25"/>
    <row r="46" spans="3:4" x14ac:dyDescent="0.25">
      <c r="C46" s="6" t="s">
        <v>65</v>
      </c>
      <c r="D46" s="6"/>
    </row>
    <row r="48" spans="3:4" ht="409.5" customHeight="1" x14ac:dyDescent="0.25"/>
    <row r="50" spans="3:4" x14ac:dyDescent="0.25">
      <c r="C50" s="6" t="s">
        <v>68</v>
      </c>
      <c r="D50" s="6"/>
    </row>
    <row r="52" spans="3:4" ht="409.5" customHeight="1" x14ac:dyDescent="0.25"/>
    <row r="54" spans="3:4" x14ac:dyDescent="0.25">
      <c r="C54" s="6" t="s">
        <v>74</v>
      </c>
      <c r="D54" s="6"/>
    </row>
    <row r="56" spans="3:4" ht="409.5" customHeight="1" x14ac:dyDescent="0.25"/>
    <row r="58" spans="3:4" x14ac:dyDescent="0.25">
      <c r="C58" s="6" t="s">
        <v>78</v>
      </c>
      <c r="D58" s="6"/>
    </row>
    <row r="60" spans="3:4" ht="408.75" customHeight="1" x14ac:dyDescent="0.25"/>
    <row r="62" spans="3:4" x14ac:dyDescent="0.25">
      <c r="C62" s="6" t="s">
        <v>84</v>
      </c>
      <c r="D62" s="6"/>
    </row>
    <row r="64" spans="3:4" ht="409.5" customHeight="1" x14ac:dyDescent="0.25"/>
    <row r="66" spans="3:4" x14ac:dyDescent="0.25">
      <c r="C66" s="6" t="s">
        <v>87</v>
      </c>
      <c r="D66" s="6"/>
    </row>
    <row r="68" spans="3:4" ht="409.5" customHeight="1" x14ac:dyDescent="0.25"/>
    <row r="70" spans="3:4" x14ac:dyDescent="0.25">
      <c r="C70" s="6" t="s">
        <v>89</v>
      </c>
      <c r="D70" s="6"/>
    </row>
    <row r="72" spans="3:4" ht="409.5" customHeight="1" x14ac:dyDescent="0.25"/>
    <row r="74" spans="3:4" x14ac:dyDescent="0.25">
      <c r="C74" s="6" t="s">
        <v>103</v>
      </c>
      <c r="D74" s="6"/>
    </row>
    <row r="76" spans="3:4" ht="409.5" customHeight="1" x14ac:dyDescent="0.25"/>
    <row r="78" spans="3:4" x14ac:dyDescent="0.25">
      <c r="C78" s="6" t="s">
        <v>104</v>
      </c>
      <c r="D78" s="6"/>
    </row>
    <row r="80" spans="3:4" ht="409.5" customHeight="1" x14ac:dyDescent="0.25"/>
    <row r="82" spans="3:4" x14ac:dyDescent="0.25">
      <c r="C82" s="6" t="s">
        <v>108</v>
      </c>
      <c r="D82" s="6"/>
    </row>
    <row r="84" spans="3:4" ht="409.5" customHeight="1" x14ac:dyDescent="0.25"/>
    <row r="86" spans="3:4" x14ac:dyDescent="0.25">
      <c r="C86" s="6" t="s">
        <v>114</v>
      </c>
      <c r="D86" s="6"/>
    </row>
    <row r="88" spans="3:4" ht="409.5" customHeight="1" x14ac:dyDescent="0.25"/>
    <row r="90" spans="3:4" x14ac:dyDescent="0.25">
      <c r="C90" s="6" t="s">
        <v>117</v>
      </c>
      <c r="D90" s="6"/>
    </row>
    <row r="92" spans="3:4" ht="409.5" customHeight="1" x14ac:dyDescent="0.25"/>
    <row r="94" spans="3:4" x14ac:dyDescent="0.25">
      <c r="C94" s="6" t="s">
        <v>120</v>
      </c>
      <c r="D94" s="6"/>
    </row>
    <row r="96" spans="3:4" ht="409.5" customHeight="1" x14ac:dyDescent="0.25"/>
    <row r="98" spans="3:4" x14ac:dyDescent="0.25">
      <c r="C98" s="6" t="s">
        <v>125</v>
      </c>
      <c r="D98" s="6"/>
    </row>
    <row r="100" spans="3:4" ht="409.5" customHeight="1" x14ac:dyDescent="0.25"/>
    <row r="102" spans="3:4" x14ac:dyDescent="0.25">
      <c r="C102" s="6" t="s">
        <v>131</v>
      </c>
      <c r="D102" s="6"/>
    </row>
    <row r="104" spans="3:4" ht="409.5" customHeight="1" x14ac:dyDescent="0.25"/>
    <row r="106" spans="3:4" x14ac:dyDescent="0.25">
      <c r="C106" s="6" t="s">
        <v>137</v>
      </c>
      <c r="D106" s="6"/>
    </row>
    <row r="108" spans="3:4" ht="409.5" customHeight="1" x14ac:dyDescent="0.25"/>
  </sheetData>
  <mergeCells count="27">
    <mergeCell ref="C22:D22"/>
    <mergeCell ref="C26:D26"/>
    <mergeCell ref="C30:D30"/>
    <mergeCell ref="C2:D2"/>
    <mergeCell ref="C6:D6"/>
    <mergeCell ref="C10:D10"/>
    <mergeCell ref="C14:D14"/>
    <mergeCell ref="C18:D18"/>
    <mergeCell ref="C34:D34"/>
    <mergeCell ref="C38:D38"/>
    <mergeCell ref="C42:D42"/>
    <mergeCell ref="C46:D46"/>
    <mergeCell ref="C50:D50"/>
    <mergeCell ref="C94:D94"/>
    <mergeCell ref="C98:D98"/>
    <mergeCell ref="C102:D102"/>
    <mergeCell ref="C106:D106"/>
    <mergeCell ref="C54:D54"/>
    <mergeCell ref="C58:D58"/>
    <mergeCell ref="C62:D62"/>
    <mergeCell ref="C86:D86"/>
    <mergeCell ref="C90:D90"/>
    <mergeCell ref="C66:D66"/>
    <mergeCell ref="C70:D70"/>
    <mergeCell ref="C74:D74"/>
    <mergeCell ref="C78:D78"/>
    <mergeCell ref="C82:D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SQL задачи</vt:lpstr>
      <vt:lpstr>скриншоты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2026-03-31T16:53:22Z</dcterms:modified>
</cp:coreProperties>
</file>