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2" i="1"/>
  <c r="B21" i="1"/>
  <c r="B26" i="1" l="1"/>
  <c r="B27" i="1" s="1"/>
  <c r="G8" i="1"/>
  <c r="S2" i="1" l="1"/>
  <c r="S3" i="1"/>
  <c r="S8" i="1"/>
  <c r="M10" i="1"/>
  <c r="O10" i="1" s="1"/>
  <c r="O8" i="1" s="1"/>
  <c r="G2" i="1"/>
  <c r="G3" i="1"/>
  <c r="A10" i="1"/>
  <c r="A11" i="1" s="1"/>
  <c r="A12" i="1" s="1"/>
  <c r="M11" i="1" l="1"/>
  <c r="M12" i="1" s="1"/>
  <c r="O11" i="1"/>
  <c r="O12" i="1" s="1"/>
  <c r="O7" i="1"/>
  <c r="O9" i="1"/>
  <c r="C10" i="1"/>
  <c r="C11" i="1" l="1"/>
  <c r="C12" i="1" s="1"/>
  <c r="C9" i="1"/>
  <c r="C8" i="1"/>
  <c r="C7" i="1"/>
</calcChain>
</file>

<file path=xl/sharedStrings.xml><?xml version="1.0" encoding="utf-8"?>
<sst xmlns="http://schemas.openxmlformats.org/spreadsheetml/2006/main" count="64" uniqueCount="32">
  <si>
    <t>clock</t>
  </si>
  <si>
    <t>couner peiod</t>
  </si>
  <si>
    <t>prescaler</t>
  </si>
  <si>
    <t>ms</t>
  </si>
  <si>
    <t>s</t>
  </si>
  <si>
    <t>repetition counter</t>
  </si>
  <si>
    <t>h</t>
  </si>
  <si>
    <t>min</t>
  </si>
  <si>
    <t>ns</t>
  </si>
  <si>
    <t>kHz</t>
  </si>
  <si>
    <t>Hz</t>
  </si>
  <si>
    <t>v</t>
  </si>
  <si>
    <t>t</t>
  </si>
  <si>
    <t>MHz</t>
  </si>
  <si>
    <t>-</t>
  </si>
  <si>
    <t>mks</t>
  </si>
  <si>
    <t>max</t>
  </si>
  <si>
    <t>c-t.per</t>
  </si>
  <si>
    <t>presc</t>
  </si>
  <si>
    <t>v (hz)</t>
  </si>
  <si>
    <t>длина сигнала</t>
  </si>
  <si>
    <t>делитель</t>
  </si>
  <si>
    <t>CKD</t>
  </si>
  <si>
    <t>fSAMPLING</t>
  </si>
  <si>
    <t>fDTS(tDTS)</t>
  </si>
  <si>
    <t>fCK_INT(tCK_INT)</t>
  </si>
  <si>
    <t>(1,2,4)</t>
  </si>
  <si>
    <t>N(кол. сэмплов)</t>
  </si>
  <si>
    <t>№ фильтра</t>
  </si>
  <si>
    <t>время затраченное на выборку</t>
  </si>
  <si>
    <t>(0-15)</t>
  </si>
  <si>
    <t>(100-2000)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</si>
</sst>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0"/>
      <color rgb="FF444444"/>
      <name val="Verdana"/>
      <family val="2"/>
      <charset val="204"/>
    </font>
    <font>
      <sz val="10"/>
      <color rgb="FF444444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B24" sqref="B24"/>
    </sheetView>
  </sheetViews>
  <sheetFormatPr defaultRowHeight="14.4" x14ac:dyDescent="0.3"/>
  <cols>
    <col min="1" max="1" width="18.33203125" customWidth="1"/>
    <col min="2" max="2" width="12" bestFit="1" customWidth="1"/>
    <col min="13" max="13" width="17.77734375" customWidth="1"/>
  </cols>
  <sheetData>
    <row r="1" spans="1:21" x14ac:dyDescent="0.3">
      <c r="A1" t="s">
        <v>0</v>
      </c>
      <c r="B1">
        <v>72000000</v>
      </c>
      <c r="C1" t="s">
        <v>10</v>
      </c>
      <c r="I1" t="s">
        <v>16</v>
      </c>
      <c r="M1" t="s">
        <v>0</v>
      </c>
      <c r="N1">
        <v>72000000</v>
      </c>
      <c r="O1" t="s">
        <v>10</v>
      </c>
      <c r="U1" t="s">
        <v>16</v>
      </c>
    </row>
    <row r="2" spans="1:21" x14ac:dyDescent="0.3">
      <c r="A2" t="s">
        <v>2</v>
      </c>
      <c r="B2">
        <v>1</v>
      </c>
      <c r="F2" t="s">
        <v>18</v>
      </c>
      <c r="G2">
        <f>B1/(G7*B3*B4)</f>
        <v>1.0001389081816918</v>
      </c>
      <c r="I2">
        <v>65535</v>
      </c>
      <c r="M2" t="s">
        <v>2</v>
      </c>
      <c r="N2">
        <v>72</v>
      </c>
      <c r="R2" t="s">
        <v>18</v>
      </c>
      <c r="S2">
        <f>N1/(S7*N3*N4)</f>
        <v>2.3567921440261865</v>
      </c>
      <c r="U2">
        <v>65535</v>
      </c>
    </row>
    <row r="3" spans="1:21" x14ac:dyDescent="0.3">
      <c r="A3" t="s">
        <v>1</v>
      </c>
      <c r="B3">
        <v>62600</v>
      </c>
      <c r="F3" t="s">
        <v>17</v>
      </c>
      <c r="G3">
        <f>B1/(G7*B2*B4)</f>
        <v>62608.695652173912</v>
      </c>
      <c r="I3">
        <v>65535</v>
      </c>
      <c r="M3" t="s">
        <v>1</v>
      </c>
      <c r="N3">
        <v>65000</v>
      </c>
      <c r="R3" t="s">
        <v>17</v>
      </c>
      <c r="S3">
        <f>N1/(S7*N2*N4)</f>
        <v>2127.6595744680849</v>
      </c>
      <c r="U3">
        <v>65535</v>
      </c>
    </row>
    <row r="4" spans="1:21" x14ac:dyDescent="0.3">
      <c r="A4" t="s">
        <v>5</v>
      </c>
      <c r="B4">
        <v>1</v>
      </c>
      <c r="M4" t="s">
        <v>5</v>
      </c>
      <c r="N4">
        <v>1</v>
      </c>
    </row>
    <row r="6" spans="1:21" x14ac:dyDescent="0.3">
      <c r="A6" t="s">
        <v>11</v>
      </c>
      <c r="C6" t="s">
        <v>12</v>
      </c>
      <c r="G6" t="s">
        <v>19</v>
      </c>
      <c r="M6" t="s">
        <v>11</v>
      </c>
      <c r="O6" t="s">
        <v>12</v>
      </c>
      <c r="S6" t="s">
        <v>19</v>
      </c>
    </row>
    <row r="7" spans="1:21" x14ac:dyDescent="0.3">
      <c r="A7" t="s">
        <v>14</v>
      </c>
      <c r="C7">
        <f>C10*1000000000</f>
        <v>869444.44444444438</v>
      </c>
      <c r="D7" t="s">
        <v>8</v>
      </c>
      <c r="G7">
        <v>1150</v>
      </c>
      <c r="M7" t="s">
        <v>14</v>
      </c>
      <c r="O7">
        <f>O10*1000000000</f>
        <v>65000000</v>
      </c>
      <c r="P7" t="s">
        <v>8</v>
      </c>
      <c r="S7">
        <v>470</v>
      </c>
    </row>
    <row r="8" spans="1:21" x14ac:dyDescent="0.3">
      <c r="A8" t="s">
        <v>14</v>
      </c>
      <c r="C8">
        <f>C10*1000000</f>
        <v>869.44444444444434</v>
      </c>
      <c r="D8" t="s">
        <v>15</v>
      </c>
      <c r="G8">
        <f>B1/(B2*B3*B4)</f>
        <v>1150.1597444089457</v>
      </c>
      <c r="M8" t="s">
        <v>14</v>
      </c>
      <c r="O8">
        <f>O10*1000000</f>
        <v>65000</v>
      </c>
      <c r="P8" t="s">
        <v>15</v>
      </c>
      <c r="S8">
        <f>N1/(N2*N3*N4)</f>
        <v>15.384615384615385</v>
      </c>
    </row>
    <row r="9" spans="1:21" x14ac:dyDescent="0.3">
      <c r="A9" t="s">
        <v>14</v>
      </c>
      <c r="C9">
        <f>C10*1000</f>
        <v>0.86944444444444435</v>
      </c>
      <c r="D9" t="s">
        <v>3</v>
      </c>
      <c r="M9" t="s">
        <v>14</v>
      </c>
      <c r="O9">
        <f>O10*1000</f>
        <v>65</v>
      </c>
      <c r="P9" t="s">
        <v>3</v>
      </c>
    </row>
    <row r="10" spans="1:21" x14ac:dyDescent="0.3">
      <c r="A10">
        <f>B1/(B2*B3)</f>
        <v>1150.1597444089457</v>
      </c>
      <c r="B10" t="s">
        <v>10</v>
      </c>
      <c r="C10">
        <f>1/A10</f>
        <v>8.6944444444444439E-4</v>
      </c>
      <c r="D10" t="s">
        <v>4</v>
      </c>
      <c r="M10">
        <f>N1/(N2*N3)</f>
        <v>15.384615384615385</v>
      </c>
      <c r="N10" t="s">
        <v>10</v>
      </c>
      <c r="O10">
        <f>1/M10</f>
        <v>6.5000000000000002E-2</v>
      </c>
      <c r="P10" t="s">
        <v>4</v>
      </c>
    </row>
    <row r="11" spans="1:21" x14ac:dyDescent="0.3">
      <c r="A11">
        <f>A10/1000</f>
        <v>1.1501597444089458</v>
      </c>
      <c r="B11" t="s">
        <v>9</v>
      </c>
      <c r="C11">
        <f>C10/60</f>
        <v>1.449074074074074E-5</v>
      </c>
      <c r="D11" t="s">
        <v>7</v>
      </c>
      <c r="M11">
        <f>M10/1000</f>
        <v>1.5384615384615385E-2</v>
      </c>
      <c r="N11" t="s">
        <v>9</v>
      </c>
      <c r="O11">
        <f>O10/60</f>
        <v>1.0833333333333333E-3</v>
      </c>
      <c r="P11" t="s">
        <v>7</v>
      </c>
    </row>
    <row r="12" spans="1:21" x14ac:dyDescent="0.3">
      <c r="A12">
        <f>A11/1000</f>
        <v>1.1501597444089457E-3</v>
      </c>
      <c r="B12" t="s">
        <v>13</v>
      </c>
      <c r="C12">
        <f>C11/60</f>
        <v>2.4151234567901235E-7</v>
      </c>
      <c r="D12" t="s">
        <v>6</v>
      </c>
      <c r="M12">
        <f>M11/1000</f>
        <v>1.5384615384615384E-5</v>
      </c>
      <c r="N12" t="s">
        <v>13</v>
      </c>
      <c r="O12">
        <f>O11/60</f>
        <v>1.8055555555555555E-5</v>
      </c>
      <c r="P12" t="s">
        <v>6</v>
      </c>
    </row>
    <row r="18" spans="1:12" x14ac:dyDescent="0.3">
      <c r="J18" t="s">
        <v>28</v>
      </c>
      <c r="K18" t="s">
        <v>21</v>
      </c>
      <c r="L18" t="s">
        <v>27</v>
      </c>
    </row>
    <row r="19" spans="1:12" x14ac:dyDescent="0.3">
      <c r="A19" s="2" t="s">
        <v>25</v>
      </c>
      <c r="B19">
        <v>72000000</v>
      </c>
      <c r="C19" t="s">
        <v>10</v>
      </c>
      <c r="J19">
        <v>0</v>
      </c>
      <c r="K19">
        <v>1</v>
      </c>
      <c r="L19">
        <v>1</v>
      </c>
    </row>
    <row r="20" spans="1:12" x14ac:dyDescent="0.3">
      <c r="A20" t="s">
        <v>28</v>
      </c>
      <c r="B20">
        <v>3</v>
      </c>
      <c r="C20" t="s">
        <v>30</v>
      </c>
      <c r="J20">
        <v>1</v>
      </c>
      <c r="K20">
        <v>1</v>
      </c>
      <c r="L20">
        <v>2</v>
      </c>
    </row>
    <row r="21" spans="1:12" x14ac:dyDescent="0.3">
      <c r="A21" t="s">
        <v>21</v>
      </c>
      <c r="B21">
        <f>VLOOKUP(B20,J18:L34,2)</f>
        <v>1</v>
      </c>
      <c r="J21">
        <v>2</v>
      </c>
      <c r="K21">
        <v>1</v>
      </c>
      <c r="L21">
        <v>4</v>
      </c>
    </row>
    <row r="22" spans="1:12" x14ac:dyDescent="0.3">
      <c r="A22" t="s">
        <v>27</v>
      </c>
      <c r="B22">
        <f>VLOOKUP(B20,J18:L34,3)</f>
        <v>8</v>
      </c>
      <c r="J22">
        <v>3</v>
      </c>
      <c r="K22">
        <v>1</v>
      </c>
      <c r="L22">
        <v>8</v>
      </c>
    </row>
    <row r="23" spans="1:12" x14ac:dyDescent="0.3">
      <c r="A23" t="s">
        <v>22</v>
      </c>
      <c r="B23">
        <v>1</v>
      </c>
      <c r="C23" t="s">
        <v>26</v>
      </c>
      <c r="J23">
        <v>4</v>
      </c>
      <c r="K23">
        <v>2</v>
      </c>
      <c r="L23">
        <v>6</v>
      </c>
    </row>
    <row r="24" spans="1:12" x14ac:dyDescent="0.3">
      <c r="J24">
        <v>5</v>
      </c>
      <c r="K24">
        <v>2</v>
      </c>
      <c r="L24">
        <v>8</v>
      </c>
    </row>
    <row r="25" spans="1:12" x14ac:dyDescent="0.3">
      <c r="A25" s="1" t="s">
        <v>24</v>
      </c>
      <c r="B25">
        <f>B19/B23</f>
        <v>72000000</v>
      </c>
      <c r="J25">
        <v>6</v>
      </c>
      <c r="K25">
        <v>4</v>
      </c>
      <c r="L25">
        <v>6</v>
      </c>
    </row>
    <row r="26" spans="1:12" x14ac:dyDescent="0.3">
      <c r="A26" s="1" t="s">
        <v>23</v>
      </c>
      <c r="B26">
        <f>B25/B21</f>
        <v>72000000</v>
      </c>
      <c r="J26">
        <v>7</v>
      </c>
      <c r="K26">
        <v>4</v>
      </c>
      <c r="L26">
        <v>8</v>
      </c>
    </row>
    <row r="27" spans="1:12" x14ac:dyDescent="0.3">
      <c r="A27" t="s">
        <v>29</v>
      </c>
      <c r="B27">
        <f>(B22/B26)*1000000</f>
        <v>0.1111111111111111</v>
      </c>
      <c r="C27" t="s">
        <v>15</v>
      </c>
      <c r="J27">
        <v>8</v>
      </c>
      <c r="K27">
        <v>8</v>
      </c>
      <c r="L27">
        <v>6</v>
      </c>
    </row>
    <row r="28" spans="1:12" x14ac:dyDescent="0.3">
      <c r="J28">
        <v>9</v>
      </c>
      <c r="K28">
        <v>8</v>
      </c>
      <c r="L28">
        <v>8</v>
      </c>
    </row>
    <row r="29" spans="1:12" x14ac:dyDescent="0.3">
      <c r="J29">
        <v>10</v>
      </c>
      <c r="K29">
        <v>16</v>
      </c>
      <c r="L29">
        <v>5</v>
      </c>
    </row>
    <row r="30" spans="1:12" x14ac:dyDescent="0.3">
      <c r="A30" t="s">
        <v>20</v>
      </c>
      <c r="B30">
        <v>100</v>
      </c>
      <c r="C30" t="s">
        <v>15</v>
      </c>
      <c r="D30" t="s">
        <v>31</v>
      </c>
      <c r="J30">
        <v>11</v>
      </c>
      <c r="K30">
        <v>16</v>
      </c>
      <c r="L30">
        <v>6</v>
      </c>
    </row>
    <row r="31" spans="1:12" x14ac:dyDescent="0.3">
      <c r="J31">
        <v>12</v>
      </c>
      <c r="K31">
        <v>16</v>
      </c>
      <c r="L31">
        <v>8</v>
      </c>
    </row>
    <row r="32" spans="1:12" x14ac:dyDescent="0.3">
      <c r="J32">
        <v>13</v>
      </c>
      <c r="K32">
        <v>32</v>
      </c>
      <c r="L32">
        <v>5</v>
      </c>
    </row>
    <row r="33" spans="10:12" x14ac:dyDescent="0.3">
      <c r="J33">
        <v>14</v>
      </c>
      <c r="K33">
        <v>32</v>
      </c>
      <c r="L33">
        <v>6</v>
      </c>
    </row>
    <row r="34" spans="10:12" x14ac:dyDescent="0.3">
      <c r="J34">
        <v>15</v>
      </c>
      <c r="K34">
        <v>32</v>
      </c>
      <c r="L3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2025-03-05T08:45:43Z</dcterms:modified>
</cp:coreProperties>
</file>