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здел 1 Сбор, анализ и прорабо" sheetId="1" r:id="rId4"/>
    <sheet state="visible" name="Раздел 2 Анализ бизнес-процессо" sheetId="2" r:id="rId5"/>
    <sheet state="visible" name="Раздел 3 Анализ влияния " sheetId="3" r:id="rId6"/>
  </sheets>
  <definedNames/>
  <calcPr/>
</workbook>
</file>

<file path=xl/sharedStrings.xml><?xml version="1.0" encoding="utf-8"?>
<sst xmlns="http://schemas.openxmlformats.org/spreadsheetml/2006/main" count="325" uniqueCount="283">
  <si>
    <t>Кофейня Casual</t>
  </si>
  <si>
    <t>Уточняющие вопросы</t>
  </si>
  <si>
    <t>Почему выбрали именно этот вопрос</t>
  </si>
  <si>
    <t>Как видение доводится до сотрудников</t>
  </si>
  <si>
    <t xml:space="preserve">Если видение доводится до сотрудников и обсуждается  на регулярной основе то оно работает  </t>
  </si>
  <si>
    <t>Как оцениватеся движение в сторону желаемого образа</t>
  </si>
  <si>
    <t>Определить критерии по которым станет понятно достигла ли организация желаемого образа или нет</t>
  </si>
  <si>
    <t>Как оценивается дстижение целей в бизнесе, с какой периодичностью и в ккаком виде осуществляется мониторинг</t>
  </si>
  <si>
    <t>Если нет оценки целей и мониторинга то большинство из этих целей не достигаются никогда</t>
  </si>
  <si>
    <t>Какие бизнес прцессы есть в компании</t>
  </si>
  <si>
    <t>Зафиксировать какие значимые и важные бизнес процессы  выделяет заказщик</t>
  </si>
  <si>
    <t>На достижение каких целей направлен каждый из бизнес процессов</t>
  </si>
  <si>
    <t>Определить видётся ли работа с целямми на регулярной основе</t>
  </si>
  <si>
    <t>Как оценивается достижение целей</t>
  </si>
  <si>
    <t>Для оценки того достигнута цель или нет, определить измеримые показатели достижения цели</t>
  </si>
  <si>
    <t>Как оценивается качество напитка</t>
  </si>
  <si>
    <t>Опредилить существуют ли критерии качества напитка, метод провеки качества напитка</t>
  </si>
  <si>
    <t>Как бариста замотивирован чобы прецессы выполнялись превосходно</t>
  </si>
  <si>
    <t>Определить обеспечивают ли процесс ожидаемый результат и совершенствуется на регулярной основе</t>
  </si>
  <si>
    <t xml:space="preserve">Как осуществляется управление нормативной документацией процесса, актуализируется ли документация, кто овечает за полноту и актуальность документации </t>
  </si>
  <si>
    <t>Определить как и кем ведётся работа с документацией</t>
  </si>
  <si>
    <t>Как обеспечивается доступ к актуальной и полной документации сотрудников заказщика</t>
  </si>
  <si>
    <t>Определить в каком виде доводить=ся нормативная документация до сотрудников компании</t>
  </si>
  <si>
    <t>Опредилины ли правила приёмки и критерии качества перерабатываемых ресурсов</t>
  </si>
  <si>
    <t>Определить правила приёмки ресурсов и то как определяются критерии качества перерабатываемых ресурсов</t>
  </si>
  <si>
    <t>Почему компания не осуществляет сотрудничество с поставщиками ресурсов</t>
  </si>
  <si>
    <t>Определить причину того что заказщик сам производит закупки а не пользуется услугами поставщиков</t>
  </si>
  <si>
    <t>Определены ли требования к поддерживающим ресурсам и выполняются ли они в строгом соответствии с требованиями</t>
  </si>
  <si>
    <t>Определить как определны требования к поддерживающим ресурсам и степень их выполнения</t>
  </si>
  <si>
    <t>Кто внутри организации управляет поддерживающими ресурсами есть ли закреплённые (ответственные) лица</t>
  </si>
  <si>
    <t>Определить ответственные лица ведущие работу с поддерживающими ресурсами</t>
  </si>
  <si>
    <t>Разработан ли проофиль должностей внутри организации</t>
  </si>
  <si>
    <t>Определить существуют ли требования к кандидатам на выбранную позицию. Оценить уровень зрелости организации и убедиться в отсутствии случайных людей на рабочих местах</t>
  </si>
  <si>
    <t>Распределена ли ответственность внутри компании среди сотрудников</t>
  </si>
  <si>
    <t>Определить понимает ли каждый сотрудник компании за что он внутри компании отвечает</t>
  </si>
  <si>
    <t xml:space="preserve">Существует ли система оплаты труда и привязана система оплаты труда к орг.структуре </t>
  </si>
  <si>
    <t>Определить как система оплаты труда связана с организационной структурой и как расчитывается</t>
  </si>
  <si>
    <t>Проработана ли на предприятии модель компетенции и составлен ли перечень базовых компетенций</t>
  </si>
  <si>
    <t>Определить обладает ли компания каким-либо набором компетенций и покрыты ли базовые наборы компетенций сотрудниками компании</t>
  </si>
  <si>
    <t>Узнать кто отвечает в организации за работу с персоналом</t>
  </si>
  <si>
    <t>Оределить ответственное лицо за рабоу с персоналом</t>
  </si>
  <si>
    <t xml:space="preserve">Блок </t>
  </si>
  <si>
    <t>Интерпретация результатов</t>
  </si>
  <si>
    <t xml:space="preserve">Цели компании </t>
  </si>
  <si>
    <t>Анализ и оптимизация</t>
  </si>
  <si>
    <t xml:space="preserve">Бизнес-процессы </t>
  </si>
  <si>
    <t>Регламентация</t>
  </si>
  <si>
    <t xml:space="preserve">Ресурсы </t>
  </si>
  <si>
    <t xml:space="preserve">Персонал </t>
  </si>
  <si>
    <t xml:space="preserve">Информационные системы </t>
  </si>
  <si>
    <t>3. Заполнить бриф для выбранного кейса в формате интеллект-карты.</t>
  </si>
  <si>
    <t>Для отрисовки брифа можете воспользоваться нашим шаблоном или использовать любые удобные инструменты, например:</t>
  </si>
  <si>
    <t>draw.io (diagrams.net)</t>
  </si>
  <si>
    <t>Camunda - Modeler</t>
  </si>
  <si>
    <t>Визуальная платформа для совместной работы любых команд | Miro</t>
  </si>
  <si>
    <t xml:space="preserve">Для редактирования нажмите на картинку, три точки и кнопку "Изменить". </t>
  </si>
  <si>
    <t xml:space="preserve">Метод 5П: </t>
  </si>
  <si>
    <t xml:space="preserve">Проблема для анализа: </t>
  </si>
  <si>
    <t>Персонал обучен не достатоно</t>
  </si>
  <si>
    <t xml:space="preserve">Почему? </t>
  </si>
  <si>
    <t>Нет специалистов для обучения</t>
  </si>
  <si>
    <t>Большая текучка кадров</t>
  </si>
  <si>
    <t>Задерживаем заработную плату</t>
  </si>
  <si>
    <t>Большие кассовые разрывы</t>
  </si>
  <si>
    <t>Не выполнение плана продах</t>
  </si>
  <si>
    <t>Описание</t>
  </si>
  <si>
    <t>Ключевая проблема 1</t>
  </si>
  <si>
    <t>Отсутствует уставной капитал</t>
  </si>
  <si>
    <t>Стратегическая инициатива 1</t>
  </si>
  <si>
    <t>Следует обратиться к учредительным документам организации и проанализировать требования к минимальному размеру уставного капитала.</t>
  </si>
  <si>
    <t>Ключевая проблема 2</t>
  </si>
  <si>
    <t>Персонал обучен не достаточно</t>
  </si>
  <si>
    <t>Стратегическая инициатива 2</t>
  </si>
  <si>
    <t>Привлечение экспертов к обучению персонала на регулярной основе, внедрение общедоступного корпоративного портала с результатами тестирования, увеличение поощерения строго пропорционально результатам прохождения тестирования</t>
  </si>
  <si>
    <t>Ключевая проблема</t>
  </si>
  <si>
    <t>Стратегическая инициатива</t>
  </si>
  <si>
    <t>Ожидаемые результат</t>
  </si>
  <si>
    <t>Высококвалифицированный коллектив</t>
  </si>
  <si>
    <t>Дедлайн</t>
  </si>
  <si>
    <t>2 месяца после внедрения СИ</t>
  </si>
  <si>
    <t>Ответственный</t>
  </si>
  <si>
    <t>Администратор</t>
  </si>
  <si>
    <t>Сегмент</t>
  </si>
  <si>
    <t>Персонал</t>
  </si>
  <si>
    <t>Показатель мониторинга 1</t>
  </si>
  <si>
    <t>Обучение: измерение степени усвоения знаний и навыков с помощью тестов, практических заданий и симуляций.</t>
  </si>
  <si>
    <t>Показатель мониторинга 2</t>
  </si>
  <si>
    <t>Поведение: анализ изменений в поведении сотрудников на работе.</t>
  </si>
  <si>
    <t>Показатель мониторинга 3</t>
  </si>
  <si>
    <t>Возврат инвестиций (ROI): оценка финансовой эффективности обучения и его вклада в общую прибыль компании.</t>
  </si>
  <si>
    <t>СИ 1</t>
  </si>
  <si>
    <t>СИ 2</t>
  </si>
  <si>
    <t>СИ 3</t>
  </si>
  <si>
    <t>Выручка до реализации проекта, руб.</t>
  </si>
  <si>
    <t>Прирост выручки после реализации проекта, %</t>
  </si>
  <si>
    <t>Прирост выручки после реализации проекта, руб.</t>
  </si>
  <si>
    <t>Выручка после реализации проекта, руб.</t>
  </si>
  <si>
    <t xml:space="preserve">Постоянные затраты до реализации проекта, руб. </t>
  </si>
  <si>
    <t>Прирост постоянных расходов после реализации проекта, руб.</t>
  </si>
  <si>
    <t>Постоянные затраты после реализации проекта, руб.</t>
  </si>
  <si>
    <t>Коэффициент маржинального дохода до реализации проекта</t>
  </si>
  <si>
    <t>Коэффициент маржинального дохода после реализации проекта</t>
  </si>
  <si>
    <t xml:space="preserve">Точка безубыточности до реализации проекта, руб. </t>
  </si>
  <si>
    <t xml:space="preserve">Точка безубыточности после реализации проекта, руб. </t>
  </si>
  <si>
    <t>Прирост точки безубыточности, руб.</t>
  </si>
  <si>
    <t>Чистый доход от реализации проекта в мес., руб.</t>
  </si>
  <si>
    <t>Стоимость проекта, руб.</t>
  </si>
  <si>
    <t>Срок окупаемости после реализации проекта, мес.</t>
  </si>
  <si>
    <t>Срок реализации проекта, мес.</t>
  </si>
  <si>
    <t>Поправка срока реализации на риски, %</t>
  </si>
  <si>
    <t>Срок реализации проекта с учетом поправки на риск, мес.</t>
  </si>
  <si>
    <t>Срок возврата инвестиций, мес.</t>
  </si>
  <si>
    <r>
      <rPr>
        <rFont val="Arial"/>
        <b/>
        <color theme="1"/>
      </rPr>
      <t xml:space="preserve">Вывод: 
</t>
    </r>
    <r>
      <rPr>
        <rFont val="Arial"/>
        <color theme="1"/>
      </rPr>
      <t>Окупаемость (срок возврата инвестиций) стратегической инициативы 1 равна 3,33. Ресурсоёмкость (срок реализации проекта) стратегической инициативы 1 равна 1,25</t>
    </r>
  </si>
  <si>
    <t>Окупаемость (срок возврата инвестиций) стратегической инициативы 2  равна 4,5. Ресурсоёмкость (срок реализации проекта) стратегической инициативы 2 равна 0,62</t>
  </si>
  <si>
    <t>Окупаемость (срок возврата инвестиций) стратегической инициативы 3 равна 7,5. Ресурсоёмкость (срок реализации проекта) стратегической инициативы 3 равна 1,25</t>
  </si>
  <si>
    <t>7.  Напишите сценарий сессии по проектированию проблемного поля с указанием ролей среди участников сессии, ЛПР сессии и вопросам к сессии.</t>
  </si>
  <si>
    <t>Дата встречи 07.12.2024</t>
  </si>
  <si>
    <t>Тема встречи: Анализ и оптимизация деятельности компании.</t>
  </si>
  <si>
    <t>Вопросы для встречи:</t>
  </si>
  <si>
    <t>1. Какие процессы или ситуации приводят к возникновению этих проблем либо прямо или косвенно влияют на усугубление проблемы?</t>
  </si>
  <si>
    <t>2. К каким последствиям приводит эта проблема сейчас и к каким может привести в будущем, при условии что проблема не решается и становится всё более сложной?</t>
  </si>
  <si>
    <t>3. Какие действия необходимы для решения проблемы прямо сейчас?</t>
  </si>
  <si>
    <t>4. Какие действия могли бы предотвратить её возникновение?</t>
  </si>
  <si>
    <t>Сценарий сессии:</t>
  </si>
  <si>
    <t>Анализ проблемы с помощью диаграммы Исикавы — 20 минут</t>
  </si>
  <si>
    <t>Изучение трудностей с помощью метода «5 почему» — 20 минут</t>
  </si>
  <si>
    <t>Генерация идей — 20 минут</t>
  </si>
  <si>
    <t>Поиск и отбор решения — 15 минут</t>
  </si>
  <si>
    <t>8. Предложите план мероприятий, направленных на устранение рейтинговых причин ключевой проблемы, с помощью диаграммы Исикава.</t>
  </si>
  <si>
    <t>Причина ключевой проблемы</t>
  </si>
  <si>
    <t>Ранг возникновения (РВ)</t>
  </si>
  <si>
    <t xml:space="preserve">Ранг обнаружения (РО) </t>
  </si>
  <si>
    <t>Максимальный ранг значимости (РЗ)</t>
  </si>
  <si>
    <t>Приоритетное число риска</t>
  </si>
  <si>
    <t>Недостаток знаний и навыков у сотрудников.</t>
  </si>
  <si>
    <t>Отсутствие системы обучения и развития персонала.</t>
  </si>
  <si>
    <t>Неэффективное взаимодействие между отделами и сотрудниками.</t>
  </si>
  <si>
    <t>Недостаточное использование современных технологий и инструментов.</t>
  </si>
  <si>
    <t>Отсутствие системы мотивации и стимулирования сотрудников.</t>
  </si>
  <si>
    <t>Неэффективное управление процессами и ресурсами.</t>
  </si>
  <si>
    <t xml:space="preserve">Стратегическая инициатива </t>
  </si>
  <si>
    <t>Ожидаемый результат</t>
  </si>
  <si>
    <t>Не всегда выполняется план продаж</t>
  </si>
  <si>
    <t>Внедрение CRM системы, увеличение мотивации ответственных лиц путём изменения выплаты премиальных строго пропорционально проценту выполнения плана продаж, регулярно информировать о планах и результатах их выполнения на корпоративном портале</t>
  </si>
  <si>
    <t>План продаж выполняется регулярно на 100%</t>
  </si>
  <si>
    <t>Маркетолог</t>
  </si>
  <si>
    <t>Рынок</t>
  </si>
  <si>
    <t>После внедрения СИ увеличение успешно пройденных тестовых проверок персонала составило 30%</t>
  </si>
  <si>
    <t>3 месяца</t>
  </si>
  <si>
    <t>1.2.3 Создание организационной структуры</t>
  </si>
  <si>
    <t xml:space="preserve">№ </t>
  </si>
  <si>
    <t>Наименование процесса</t>
  </si>
  <si>
    <t>Обоснование</t>
  </si>
  <si>
    <t>1.2.3.1</t>
  </si>
  <si>
    <t>Оценка ширины и глубины организационной структуры</t>
  </si>
  <si>
    <t>Оценить количество выполняемых работ и их объём.</t>
  </si>
  <si>
    <t>1.2.3.2</t>
  </si>
  <si>
    <t>Составление ролевой карты по должностям</t>
  </si>
  <si>
    <t>Сформировать список функциональных обязонностей, учитывая распорядок дня и все выполняемые процессы</t>
  </si>
  <si>
    <t>1.2.3.3</t>
  </si>
  <si>
    <t>Разработка диаграммы деятельности ролей для
оценки передачи деятельности</t>
  </si>
  <si>
    <t>Определить кто выполняет задачу, какие ресурсы необходимы для ее выполнения, какие результаты ожидаются на каждом этапе процесса, а также какая последовательность задач и операций необходима</t>
  </si>
  <si>
    <t>1.2.3.4</t>
  </si>
  <si>
    <t>Разработка анализа ролей и диаграм деятельности
по ключевым процессам</t>
  </si>
  <si>
    <t>Обнаружить недочеты в работе компании, которые впоследствии можно будет устранить. Провести анализа вероятных рисков в деятельности компании, после которого их придется минимизировать либо устранить.</t>
  </si>
  <si>
    <t>1.2.3.5</t>
  </si>
  <si>
    <t>Оценка организационных последствий
осуществимых альтернатив</t>
  </si>
  <si>
    <t>Оценить риски и возможности, понять, кто будет нести ответственность за ошибки</t>
  </si>
  <si>
    <t>AS IS</t>
  </si>
  <si>
    <t>3. Проведите визуальный анализ спроектированного процесса.</t>
  </si>
  <si>
    <t>TO BE</t>
  </si>
  <si>
    <t>Улучшения по текущему прцессу</t>
  </si>
  <si>
    <t>Автоматизировать процесс приёма документов от сотрудника: отсканированные копии документов приходят на почту HR-у</t>
  </si>
  <si>
    <t>Правила работы и вся интересующая сотрудника информация приходит для ознакомления на почту , сотрудник в любое время может открыть документацию для ознокамления</t>
  </si>
  <si>
    <t>Улучшения</t>
  </si>
  <si>
    <t>Цель мероприятия (какую пользу хотите принести процессу)</t>
  </si>
  <si>
    <t xml:space="preserve">Кайдзен улучшения </t>
  </si>
  <si>
    <t>Набор сотрудников с опытом работы в смежной отрасли</t>
  </si>
  <si>
    <t>Сократить время обучения до одного дня или ограничиться ознакомлением с регламентом компании</t>
  </si>
  <si>
    <t>Создать ознакомимтельный видео-ролик о жизни компании, условиях работы и закрепить его при подаче обьявлеия о вакансии</t>
  </si>
  <si>
    <t>Сократить время на собеседовании и отсеять 20% недовольных сотрудников</t>
  </si>
  <si>
    <t>Ежедневный мониторинг результатов обучения</t>
  </si>
  <si>
    <t>Сократить время обучения если сотрудник покажет результат на 1-2 день обучения</t>
  </si>
  <si>
    <t>Предлагаемые улучшнения значительно сокращают время адаптации сотрудника на новом месте и закрывают зачительную часть интересующих вопросов в период ознакомления с вакансией компании</t>
  </si>
  <si>
    <t>Ожидаемый результат (что хотим получить)</t>
  </si>
  <si>
    <t>Перечень ресурсов</t>
  </si>
  <si>
    <t>Бюджет</t>
  </si>
  <si>
    <t>Сократить время обучения сотрудника</t>
  </si>
  <si>
    <t>Сотрудник с повышенным KPI в первый месяц работы в компании</t>
  </si>
  <si>
    <t>HR</t>
  </si>
  <si>
    <t>Арендуемая площадка для подачи обьявлений о вакансии</t>
  </si>
  <si>
    <t>1000 р/мес.</t>
  </si>
  <si>
    <t>Сократить текучку на 2-3 ознакомительный день на 20%</t>
  </si>
  <si>
    <t>Платформа для создания видео контента</t>
  </si>
  <si>
    <t>2000 руб</t>
  </si>
  <si>
    <t>Автоматизировать процесс приёма документов от сотрудника:</t>
  </si>
  <si>
    <t>Исключить возможность того что сотрудник забудет документы при оформлении</t>
  </si>
  <si>
    <t>Отсканированные копии документов приходят на почту HR-у в первый день оформления сотрудника</t>
  </si>
  <si>
    <t>Outlook</t>
  </si>
  <si>
    <t>1. Составьте матрицу стейкхолдеров для выбранного бизнеса. Выберите ключевого стейкхолдера. Обоснуйте свой выбор. Выработайте стратегию работы с ключевым стейкхолдером.</t>
  </si>
  <si>
    <t>Процесс "Набор персонала"</t>
  </si>
  <si>
    <t>Прямо определяет требования</t>
  </si>
  <si>
    <t xml:space="preserve">
Собственник  компании</t>
  </si>
  <si>
    <t>Определяет косвенно</t>
  </si>
  <si>
    <t>Бухгалтер</t>
  </si>
  <si>
    <t>Контрагенты</t>
  </si>
  <si>
    <t>Не определяет требования</t>
  </si>
  <si>
    <t>Не пользуется продуктом</t>
  </si>
  <si>
    <t>Поользуется опосредованно</t>
  </si>
  <si>
    <t>Прямо пользуется продуктом</t>
  </si>
  <si>
    <t>Ключевой стейкхолдер:</t>
  </si>
  <si>
    <t>Собственник компании</t>
  </si>
  <si>
    <t>Обоснование:</t>
  </si>
  <si>
    <t>Заинтересован в поддержании имиджа компании, в проффесианолизме ее сотрудников, принимает непосредственное участие в найме сотрудников и формированни ФОП</t>
  </si>
  <si>
    <t xml:space="preserve">Определите вид коммуникаций для каждого стейкхолдера
</t>
  </si>
  <si>
    <t>Вид коммуникации</t>
  </si>
  <si>
    <t>Стейкхолдеры</t>
  </si>
  <si>
    <t>Цель общения</t>
  </si>
  <si>
    <t>Зеленая зона</t>
  </si>
  <si>
    <t>Собственник, администратор</t>
  </si>
  <si>
    <t>Узнать каким по мнению стейкхолдера должен быть будующий сотрудник компании</t>
  </si>
  <si>
    <t>Желтая зона</t>
  </si>
  <si>
    <t>контрагенты</t>
  </si>
  <si>
    <t>Узнать на каком уровне должно проходить дальнейшее взаимодействие сотрудника с контрагентом, требования и ожидания</t>
  </si>
  <si>
    <t>Серая зона</t>
  </si>
  <si>
    <t>Бухгалтер, HR</t>
  </si>
  <si>
    <t>Обозначить формальности при оформлении документации, взаимодействии на стадии собеседования</t>
  </si>
  <si>
    <t>Стратегия работы с ключевым стейкхолдером</t>
  </si>
  <si>
    <t>Регулярные "жесткие" встречи. Чат в мессинджере для оперативных коммуникаций</t>
  </si>
  <si>
    <t>2. Составьте перечень рисков деятельности предприятия.</t>
  </si>
  <si>
    <t>Перечень рисков процесса</t>
  </si>
  <si>
    <t>Сотрудник не взял необходимые документы</t>
  </si>
  <si>
    <t>Предупреждать о необходимости взять документы уведомлением на почту в день оформления документов</t>
  </si>
  <si>
    <t>Сотруднику не понятна информация</t>
  </si>
  <si>
    <t>Обсудить с сотрудником всю необходимую информацию заранее в день оформления документов и закрыть все интересующие его вопросы</t>
  </si>
  <si>
    <t>Сотруднику не понравилась работа/не подошли условия</t>
  </si>
  <si>
    <t>Обсудить условия работы и провести ознакомительный день перед оформлением документов</t>
  </si>
  <si>
    <t>Сотрудник не справляется с обязанностями</t>
  </si>
  <si>
    <t>Предоставить сотруднику все должностные инструкции по интерисующей его вакансии под роспись</t>
  </si>
  <si>
    <t>3. Проведите качественный анализ выделенных рисков. Определите ключевые риски. Обоснуйте свой выбор.</t>
  </si>
  <si>
    <t>маловероятно</t>
  </si>
  <si>
    <t>вероятно</t>
  </si>
  <si>
    <t>очень вероятно</t>
  </si>
  <si>
    <t>влияние на процесс и его результаты</t>
  </si>
  <si>
    <t>вероятность проявления</t>
  </si>
  <si>
    <t>Ключевые риски</t>
  </si>
  <si>
    <t>Сотрудник не соответствует требованиям компании и подлежит увольнению, что приводит к текучке кадров</t>
  </si>
  <si>
    <t>Сотрудник расторгает договор, следовательно штат неукомплектован</t>
  </si>
  <si>
    <t>4. Для любого одного ключевого риска выберите стратегию работы. Обоснуйте свой выбор. В рамках выбранной стратегии работы с риском разработайте план мероприятий по работе с ключевым риском.</t>
  </si>
  <si>
    <t>Ключевой риск</t>
  </si>
  <si>
    <t>Стратегия работы с риском</t>
  </si>
  <si>
    <t>План мероприятий по работе с ключевым риском</t>
  </si>
  <si>
    <t>Принятие</t>
  </si>
  <si>
    <t>Такой подход может быть обоснован тем, что иногда команда не может полностью избежать риска или контролировать его, но может смириться с его существованием и адаптироваться к возможным изменениям. Это позволяет сохранить ресурсы и время, необходимые для более серьёзных проблем, и сосредоточиться на выполнении основных задач проекта.</t>
  </si>
  <si>
    <t>1) Регулярное общение с сотрудниками: проводить встречи и беседы для обсуждения их потребностей, ожиданий и проблем. 2) Обратная связь: предоставлять сотрудникам регулярную обратную связь о их работе, включая положительные моменты и предложения по улучшению. 3) Обучение и развитие: предлагать возможности для обучения и развития навыков сотрудников, чтобы они могли лучше выполнять свои обязанности и расти профессионально. 4) Вовлечение в принятие решений: дать сотрудникам возможность участвовать в принятии решений, которые касаются их работы и организации в целом.</t>
  </si>
  <si>
    <t>5. Разработайте технологию мониторинга изменений через предложение действий коррекции, корректирующего и предупреждающего действия.</t>
  </si>
  <si>
    <t>Несоответствие</t>
  </si>
  <si>
    <t>кофейные напитки стали менее крепкими на вкус.</t>
  </si>
  <si>
    <t>Причина</t>
  </si>
  <si>
    <t>кофемолка перестала выдавать необходимый для варки кофейных напитков средний помол.</t>
  </si>
  <si>
    <t>Коррекция</t>
  </si>
  <si>
    <t>заменить кофемолку или отремонтировать текущую.</t>
  </si>
  <si>
    <t>Корректирующее действие</t>
  </si>
  <si>
    <t>провести обучение персонала по правильному использованию новой кофемолки или ремонту существующей.</t>
  </si>
  <si>
    <t>Предупреждающее действие</t>
  </si>
  <si>
    <t>регулярно проводить техническое обслуживание кофемолки для предотвращения поломок и обеспечения её стабильной работы.</t>
  </si>
  <si>
    <t>6. Оцените экономический эффект от внедрения процессного подхода на предприятии.</t>
  </si>
  <si>
    <t>* вставьте значения из описания кейса в желтые ячейки для расчета показателей</t>
  </si>
  <si>
    <t>Rate (ставка дисконтирования), %</t>
  </si>
  <si>
    <t>Затраты на проект, руб.</t>
  </si>
  <si>
    <t>Ожидаемая выгода от проекта, руб. в мес</t>
  </si>
  <si>
    <t>Month</t>
  </si>
  <si>
    <t>CF</t>
  </si>
  <si>
    <t>Cost</t>
  </si>
  <si>
    <t>Net CF</t>
  </si>
  <si>
    <t>Discounted</t>
  </si>
  <si>
    <t>Cumulative</t>
  </si>
  <si>
    <t>NPV, RUB</t>
  </si>
  <si>
    <t>Отрицательное значение NPV говорит о том, что ожидаемые денежные потоки будут меньшими, чем инвестиции в проект, и проект не будет финансово привлекательным.</t>
  </si>
  <si>
    <t>PI</t>
  </si>
  <si>
    <t>Индекс рентабельности (PI) равный 0,14 говорит о том, что проект не является рентабельным. Значение PI меньше 1 указывает на то, что проект не окупает вложенные средства и считается невыгодным.</t>
  </si>
  <si>
    <t>IRR,%</t>
  </si>
  <si>
    <t>Если IRR (внутренняя норма доходности) проекта составляет 5,56 % при ставке дисконтирования 10 %, это говорит в пользу проекта, так как IRR больше ставки дисконтирования. Это означает, что проект генерирует доходность выше, чем требуемая ставка дисконтирования, и является привлекательным для инвестиций.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</si>
</sst>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р.-419]#,##0.00"/>
    <numFmt numFmtId="165" formatCode="d.m"/>
    <numFmt numFmtId="166" formatCode="d.m.yyyy"/>
    <numFmt numFmtId="167" formatCode="#,##0&quot;руб.&quot;"/>
    <numFmt numFmtId="168" formatCode="#,##0.00\ &quot;RUB&quot;"/>
  </numFmts>
  <fonts count="3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9.0"/>
      <color rgb="FF000000"/>
      <name val="Arial"/>
    </font>
    <font>
      <i/>
      <u/>
      <sz val="9.0"/>
      <color rgb="FF000000"/>
      <name val="Arial"/>
    </font>
    <font>
      <i/>
      <sz val="9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color rgb="FF000000"/>
      <name val="YS Text"/>
    </font>
    <font/>
    <font>
      <b/>
      <sz val="11.0"/>
      <color rgb="FF000000"/>
      <name val="Arial"/>
    </font>
    <font>
      <color rgb="FF1F1F1F"/>
      <name val="Google Sans"/>
    </font>
    <font>
      <color rgb="FF333333"/>
      <name val="Arial"/>
    </font>
    <font>
      <b/>
      <sz val="16.0"/>
      <color rgb="FF000000"/>
      <name val="Arial"/>
    </font>
    <font>
      <i/>
      <sz val="9.0"/>
      <color rgb="FFFF0000"/>
      <name val="Arial"/>
      <scheme val="minor"/>
    </font>
    <font>
      <sz val="11.0"/>
      <color rgb="FF1A1A1A"/>
      <name val="Arial"/>
    </font>
    <font>
      <sz val="11.0"/>
      <color rgb="FF1A1A1A"/>
      <name val="&quot;YS Text&quot;"/>
    </font>
    <font>
      <b/>
      <sz val="16.0"/>
      <color theme="1"/>
      <name val="Arial"/>
      <scheme val="minor"/>
    </font>
    <font>
      <b/>
      <i/>
      <sz val="12.0"/>
      <color theme="1"/>
      <name val="Arial"/>
    </font>
    <font>
      <i/>
      <sz val="8.0"/>
      <color theme="1"/>
      <name val="Arial"/>
    </font>
    <font>
      <sz val="8.0"/>
      <color theme="1"/>
      <name val="Arial"/>
    </font>
    <font>
      <i/>
      <color theme="1"/>
      <name val="Arial"/>
    </font>
    <font>
      <i/>
      <sz val="9.0"/>
      <color theme="1"/>
      <name val="Arial"/>
    </font>
    <font>
      <sz val="11.0"/>
      <color theme="1"/>
      <name val="Aptos Narrow"/>
    </font>
    <font>
      <sz val="9.0"/>
      <color rgb="FF1F1F1F"/>
      <name val="Google Sans"/>
    </font>
    <font>
      <sz val="10.0"/>
      <color rgb="FF000000"/>
      <name val="&quot;Graphik LC TT&quot;"/>
    </font>
    <font>
      <sz val="10.0"/>
      <color rgb="FF000000"/>
      <name val="&quot;YS Text&quot;"/>
    </font>
    <font>
      <i/>
      <sz val="8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>
      <color rgb="FF000000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2F0FF"/>
        <bgColor rgb="FFF2F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2" fontId="2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2" fillId="0" fontId="3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3" fontId="4" numFmtId="0" xfId="0" applyAlignment="1" applyFill="1" applyFont="1">
      <alignment horizontal="left"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3" numFmtId="0" xfId="0" applyFont="1"/>
    <xf borderId="0" fillId="0" fontId="4" numFmtId="0" xfId="0" applyFon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2" fillId="2" fontId="1" numFmtId="0" xfId="0" applyAlignment="1" applyBorder="1" applyFont="1">
      <alignment vertical="bottom"/>
    </xf>
    <xf borderId="2" fillId="4" fontId="1" numFmtId="0" xfId="0" applyAlignment="1" applyBorder="1" applyFill="1" applyFont="1">
      <alignment readingOrder="0" vertical="bottom"/>
    </xf>
    <xf borderId="2" fillId="0" fontId="1" numFmtId="0" xfId="0" applyAlignment="1" applyBorder="1" applyFont="1">
      <alignment readingOrder="0" shrinkToFit="0" vertical="bottom" wrapText="1"/>
    </xf>
    <xf borderId="2" fillId="2" fontId="9" numFmtId="0" xfId="0" applyAlignment="1" applyBorder="1" applyFont="1">
      <alignment readingOrder="0"/>
    </xf>
    <xf borderId="2" fillId="2" fontId="9" numFmtId="0" xfId="0" applyBorder="1" applyFont="1"/>
    <xf borderId="2" fillId="3" fontId="3" numFmtId="0" xfId="0" applyAlignment="1" applyBorder="1" applyFont="1">
      <alignment horizontal="left" readingOrder="0" vertical="center"/>
    </xf>
    <xf borderId="2" fillId="4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horizontal="left" readingOrder="0" vertical="top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3" fontId="3" numFmtId="0" xfId="0" applyAlignment="1" applyBorder="1" applyFont="1">
      <alignment readingOrder="0" vertical="top"/>
    </xf>
    <xf borderId="2" fillId="3" fontId="3" numFmtId="0" xfId="0" applyAlignment="1" applyBorder="1" applyFont="1">
      <alignment readingOrder="0" vertical="center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left" readingOrder="0" vertical="top"/>
    </xf>
    <xf borderId="2" fillId="5" fontId="10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readingOrder="0" vertical="top"/>
    </xf>
    <xf borderId="2" fillId="0" fontId="2" numFmtId="0" xfId="0" applyAlignment="1" applyBorder="1" applyFont="1">
      <alignment vertical="bottom"/>
    </xf>
    <xf borderId="2" fillId="6" fontId="1" numFmtId="164" xfId="0" applyAlignment="1" applyBorder="1" applyFill="1" applyFont="1" applyNumberFormat="1">
      <alignment horizontal="right" readingOrder="0" shrinkToFit="0" vertical="bottom" wrapText="1"/>
    </xf>
    <xf borderId="2" fillId="6" fontId="1" numFmtId="164" xfId="0" applyAlignment="1" applyBorder="1" applyFont="1" applyNumberFormat="1">
      <alignment horizontal="right" readingOrder="0" vertical="bottom"/>
    </xf>
    <xf borderId="2" fillId="6" fontId="1" numFmtId="10" xfId="0" applyAlignment="1" applyBorder="1" applyFont="1" applyNumberFormat="1">
      <alignment horizontal="right" readingOrder="0" shrinkToFit="0" vertical="bottom" wrapText="1"/>
    </xf>
    <xf borderId="2" fillId="6" fontId="1" numFmtId="10" xfId="0" applyAlignment="1" applyBorder="1" applyFont="1" applyNumberFormat="1">
      <alignment horizontal="right" readingOrder="0" vertical="bottom"/>
    </xf>
    <xf borderId="2" fillId="0" fontId="1" numFmtId="164" xfId="0" applyAlignment="1" applyBorder="1" applyFont="1" applyNumberFormat="1">
      <alignment horizontal="right" shrinkToFit="0" vertical="bottom" wrapText="1"/>
    </xf>
    <xf borderId="2" fillId="0" fontId="1" numFmtId="164" xfId="0" applyAlignment="1" applyBorder="1" applyFont="1" applyNumberFormat="1">
      <alignment horizontal="right" vertical="bottom"/>
    </xf>
    <xf borderId="2" fillId="6" fontId="1" numFmtId="164" xfId="0" applyAlignment="1" applyBorder="1" applyFont="1" applyNumberFormat="1">
      <alignment horizontal="right" shrinkToFit="0" vertical="bottom" wrapText="1"/>
    </xf>
    <xf borderId="2" fillId="6" fontId="1" numFmtId="164" xfId="0" applyAlignment="1" applyBorder="1" applyFont="1" applyNumberFormat="1">
      <alignment horizontal="right" vertical="bottom"/>
    </xf>
    <xf borderId="2" fillId="6" fontId="1" numFmtId="0" xfId="0" applyAlignment="1" applyBorder="1" applyFont="1">
      <alignment horizontal="right" readingOrder="0" shrinkToFit="0" vertical="bottom" wrapText="1"/>
    </xf>
    <xf borderId="2" fillId="6" fontId="1" numFmtId="0" xfId="0" applyAlignment="1" applyBorder="1" applyFont="1">
      <alignment horizontal="right" readingOrder="0" vertical="bottom"/>
    </xf>
    <xf borderId="2" fillId="0" fontId="1" numFmtId="164" xfId="0" applyAlignment="1" applyBorder="1" applyFont="1" applyNumberFormat="1">
      <alignment horizontal="center" shrinkToFit="0" vertical="bottom" wrapText="1"/>
    </xf>
    <xf borderId="2" fillId="0" fontId="1" numFmtId="16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9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4" fillId="7" fontId="12" numFmtId="0" xfId="0" applyAlignment="1" applyBorder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4" fillId="7" fontId="1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2" fillId="8" fontId="2" numFmtId="0" xfId="0" applyAlignment="1" applyBorder="1" applyFill="1" applyFont="1">
      <alignment vertical="top"/>
    </xf>
    <xf borderId="2" fillId="8" fontId="2" numFmtId="0" xfId="0" applyAlignment="1" applyBorder="1" applyFont="1">
      <alignment shrinkToFit="0" vertical="top" wrapText="1"/>
    </xf>
    <xf borderId="2" fillId="8" fontId="2" numFmtId="0" xfId="0" applyAlignment="1" applyBorder="1" applyFont="1">
      <alignment shrinkToFit="0" vertical="bottom" wrapText="1"/>
    </xf>
    <xf borderId="2" fillId="9" fontId="13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horizontal="right" vertical="bottom"/>
    </xf>
    <xf borderId="2" fillId="7" fontId="2" numFmtId="0" xfId="0" applyAlignment="1" applyBorder="1" applyFont="1">
      <alignment horizontal="center" vertical="bottom"/>
    </xf>
    <xf borderId="2" fillId="7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vertical="top"/>
    </xf>
    <xf borderId="6" fillId="0" fontId="14" numFmtId="0" xfId="0" applyBorder="1" applyFont="1"/>
    <xf borderId="0" fillId="3" fontId="15" numFmtId="0" xfId="0" applyAlignment="1" applyFont="1">
      <alignment readingOrder="0"/>
    </xf>
    <xf borderId="0" fillId="3" fontId="4" numFmtId="0" xfId="0" applyFont="1"/>
    <xf borderId="0" fillId="3" fontId="9" numFmtId="0" xfId="0" applyAlignment="1" applyFont="1">
      <alignment readingOrder="0"/>
    </xf>
    <xf borderId="2" fillId="2" fontId="2" numFmtId="0" xfId="0" applyAlignment="1" applyBorder="1" applyFont="1">
      <alignment vertical="bottom"/>
    </xf>
    <xf borderId="2" fillId="0" fontId="1" numFmtId="165" xfId="0" applyAlignment="1" applyBorder="1" applyFont="1" applyNumberFormat="1">
      <alignment vertical="top"/>
    </xf>
    <xf borderId="2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vertical="top"/>
    </xf>
    <xf borderId="0" fillId="3" fontId="6" numFmtId="0" xfId="0" applyAlignment="1" applyFont="1">
      <alignment readingOrder="0"/>
    </xf>
    <xf borderId="2" fillId="3" fontId="16" numFmtId="165" xfId="0" applyAlignment="1" applyBorder="1" applyFont="1" applyNumberFormat="1">
      <alignment vertical="top"/>
    </xf>
    <xf borderId="2" fillId="3" fontId="17" numFmtId="0" xfId="0" applyAlignment="1" applyBorder="1" applyFont="1">
      <alignment shrinkToFit="0" vertical="bottom" wrapText="1"/>
    </xf>
    <xf borderId="0" fillId="3" fontId="18" numFmtId="0" xfId="0" applyAlignment="1" applyFont="1">
      <alignment horizontal="center" readingOrder="0"/>
    </xf>
    <xf borderId="0" fillId="3" fontId="19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shrinkToFit="0" vertical="bottom" wrapText="1"/>
    </xf>
    <xf borderId="0" fillId="3" fontId="20" numFmtId="0" xfId="0" applyAlignment="1" applyFont="1">
      <alignment horizontal="left" readingOrder="0"/>
    </xf>
    <xf borderId="0" fillId="3" fontId="1" numFmtId="0" xfId="0" applyAlignment="1" applyFont="1">
      <alignment vertical="bottom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center" readingOrder="0" vertical="center"/>
    </xf>
    <xf borderId="1" fillId="2" fontId="1" numFmtId="0" xfId="0" applyAlignment="1" applyBorder="1" applyFont="1">
      <alignment vertical="bottom"/>
    </xf>
    <xf borderId="3" fillId="0" fontId="14" numFmtId="0" xfId="0" applyBorder="1" applyFont="1"/>
    <xf borderId="4" fillId="0" fontId="14" numFmtId="0" xfId="0" applyBorder="1" applyFont="1"/>
    <xf borderId="1" fillId="0" fontId="1" numFmtId="0" xfId="0" applyAlignment="1" applyBorder="1" applyFont="1">
      <alignment shrinkToFit="0" vertical="bottom" wrapText="1"/>
    </xf>
    <xf borderId="2" fillId="7" fontId="2" numFmtId="0" xfId="0" applyAlignment="1" applyBorder="1" applyFont="1">
      <alignment vertical="top"/>
    </xf>
    <xf borderId="2" fillId="7" fontId="2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/>
    </xf>
    <xf borderId="2" fillId="0" fontId="1" numFmtId="166" xfId="0" applyAlignment="1" applyBorder="1" applyFont="1" applyNumberFormat="1">
      <alignment horizontal="right" shrinkToFit="0" wrapText="1"/>
    </xf>
    <xf borderId="2" fillId="0" fontId="1" numFmtId="0" xfId="0" applyAlignment="1" applyBorder="1" applyFont="1">
      <alignment horizontal="right"/>
    </xf>
    <xf borderId="2" fillId="0" fontId="1" numFmtId="0" xfId="0" applyBorder="1" applyFont="1"/>
    <xf borderId="2" fillId="0" fontId="1" numFmtId="167" xfId="0" applyAlignment="1" applyBorder="1" applyFont="1" applyNumberFormat="1">
      <alignment horizontal="right"/>
    </xf>
    <xf borderId="0" fillId="0" fontId="23" numFmtId="0" xfId="0" applyAlignment="1" applyFont="1">
      <alignment horizontal="center" readingOrder="0" shrinkToFit="0" vertical="bottom" wrapText="0"/>
    </xf>
    <xf borderId="7" fillId="0" fontId="24" numFmtId="0" xfId="0" applyAlignment="1" applyBorder="1" applyFont="1">
      <alignment horizontal="center" shrinkToFit="0" vertical="center" wrapText="1"/>
    </xf>
    <xf borderId="8" fillId="10" fontId="1" numFmtId="0" xfId="0" applyAlignment="1" applyBorder="1" applyFill="1" applyFont="1">
      <alignment vertical="bottom"/>
    </xf>
    <xf borderId="7" fillId="11" fontId="1" numFmtId="0" xfId="0" applyAlignment="1" applyBorder="1" applyFill="1" applyFont="1">
      <alignment horizontal="center" vertical="center"/>
    </xf>
    <xf borderId="9" fillId="0" fontId="25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10" fillId="10" fontId="1" numFmtId="0" xfId="0" applyAlignment="1" applyBorder="1" applyFont="1">
      <alignment horizontal="center" vertical="center"/>
    </xf>
    <xf borderId="10" fillId="11" fontId="1" numFmtId="0" xfId="0" applyBorder="1" applyFont="1"/>
    <xf borderId="10" fillId="2" fontId="1" numFmtId="0" xfId="0" applyAlignment="1" applyBorder="1" applyFont="1">
      <alignment vertical="bottom"/>
    </xf>
    <xf borderId="10" fillId="1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0" fontId="25" numFmtId="0" xfId="0" applyAlignment="1" applyBorder="1" applyFont="1">
      <alignment vertical="bottom"/>
    </xf>
    <xf borderId="10" fillId="0" fontId="25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shrinkToFit="0" vertical="bottom" wrapText="1"/>
    </xf>
    <xf borderId="2" fillId="0" fontId="26" numFmtId="0" xfId="0" applyBorder="1" applyFont="1"/>
    <xf borderId="2" fillId="2" fontId="2" numFmtId="0" xfId="0" applyAlignment="1" applyBorder="1" applyFont="1">
      <alignment vertical="top"/>
    </xf>
    <xf borderId="0" fillId="0" fontId="27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horizontal="center" vertical="bottom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vertical="center"/>
    </xf>
    <xf borderId="2" fillId="12" fontId="1" numFmtId="0" xfId="0" applyAlignment="1" applyBorder="1" applyFill="1" applyFont="1">
      <alignment horizontal="center" vertical="center"/>
    </xf>
    <xf borderId="2" fillId="12" fontId="1" numFmtId="0" xfId="0" applyAlignment="1" applyBorder="1" applyFont="1">
      <alignment vertical="center"/>
    </xf>
    <xf borderId="2" fillId="8" fontId="2" numFmtId="0" xfId="0" applyAlignment="1" applyBorder="1" applyFont="1">
      <alignment readingOrder="0" shrinkToFit="0" vertical="top" wrapText="1"/>
    </xf>
    <xf borderId="2" fillId="0" fontId="26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2" fillId="0" fontId="28" numFmtId="0" xfId="0" applyAlignment="1" applyBorder="1" applyFont="1">
      <alignment shrinkToFit="0" vertical="top" wrapText="1"/>
    </xf>
    <xf borderId="2" fillId="0" fontId="28" numFmtId="0" xfId="0" applyAlignment="1" applyBorder="1" applyFont="1">
      <alignment shrinkToFit="0" vertical="top" wrapText="1"/>
    </xf>
    <xf borderId="2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vertical="bottom"/>
    </xf>
    <xf borderId="2" fillId="13" fontId="1" numFmtId="0" xfId="0" applyAlignment="1" applyBorder="1" applyFill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textRotation="0" vertical="center" wrapText="1"/>
    </xf>
    <xf borderId="11" fillId="0" fontId="14" numFmtId="0" xfId="0" applyBorder="1" applyFont="1"/>
    <xf borderId="2" fillId="14" fontId="1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13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vertical="center"/>
    </xf>
    <xf borderId="2" fillId="14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bottom"/>
    </xf>
    <xf borderId="2" fillId="3" fontId="29" numFmtId="0" xfId="0" applyAlignment="1" applyBorder="1" applyFont="1">
      <alignment shrinkToFit="0" vertical="top" wrapText="1"/>
    </xf>
    <xf borderId="1" fillId="7" fontId="9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vertical="top" wrapText="1"/>
    </xf>
    <xf borderId="1" fillId="9" fontId="10" numFmtId="0" xfId="0" applyAlignment="1" applyBorder="1" applyFont="1">
      <alignment readingOrder="0" shrinkToFit="0" vertical="top" wrapText="1"/>
    </xf>
    <xf borderId="2" fillId="7" fontId="9" numFmtId="0" xfId="0" applyAlignment="1" applyBorder="1" applyFont="1">
      <alignment readingOrder="0"/>
    </xf>
    <xf borderId="1" fillId="3" fontId="30" numFmtId="0" xfId="0" applyAlignment="1" applyBorder="1" applyFont="1">
      <alignment horizontal="left" readingOrder="0"/>
    </xf>
    <xf borderId="1" fillId="9" fontId="31" numFmtId="0" xfId="0" applyAlignment="1" applyBorder="1" applyFont="1">
      <alignment readingOrder="0"/>
    </xf>
    <xf borderId="0" fillId="0" fontId="32" numFmtId="0" xfId="0" applyAlignment="1" applyFont="1">
      <alignment readingOrder="0" shrinkToFit="0" wrapText="0"/>
    </xf>
    <xf borderId="0" fillId="3" fontId="33" numFmtId="0" xfId="0" applyAlignment="1" applyFont="1">
      <alignment shrinkToFit="0" vertical="bottom" wrapText="1"/>
    </xf>
    <xf borderId="0" fillId="3" fontId="34" numFmtId="9" xfId="0" applyAlignment="1" applyFont="1" applyNumberFormat="1">
      <alignment vertical="bottom"/>
    </xf>
    <xf borderId="0" fillId="0" fontId="34" numFmtId="0" xfId="0" applyAlignment="1" applyFont="1">
      <alignment vertical="bottom"/>
    </xf>
    <xf borderId="2" fillId="7" fontId="33" numFmtId="0" xfId="0" applyAlignment="1" applyBorder="1" applyFont="1">
      <alignment shrinkToFit="0" vertical="bottom" wrapText="1"/>
    </xf>
    <xf borderId="4" fillId="6" fontId="34" numFmtId="10" xfId="0" applyAlignment="1" applyBorder="1" applyFont="1" applyNumberFormat="1">
      <alignment readingOrder="0" vertical="bottom"/>
    </xf>
    <xf borderId="6" fillId="7" fontId="33" numFmtId="0" xfId="0" applyAlignment="1" applyBorder="1" applyFont="1">
      <alignment shrinkToFit="0" vertical="bottom" wrapText="1"/>
    </xf>
    <xf borderId="12" fillId="6" fontId="34" numFmtId="164" xfId="0" applyAlignment="1" applyBorder="1" applyFont="1" applyNumberFormat="1">
      <alignment readingOrder="0" vertical="bottom"/>
    </xf>
    <xf borderId="13" fillId="0" fontId="34" numFmtId="0" xfId="0" applyAlignment="1" applyBorder="1" applyFont="1">
      <alignment vertical="bottom"/>
    </xf>
    <xf borderId="6" fillId="7" fontId="35" numFmtId="0" xfId="0" applyAlignment="1" applyBorder="1" applyFont="1">
      <alignment vertical="bottom"/>
    </xf>
    <xf borderId="12" fillId="7" fontId="35" numFmtId="0" xfId="0" applyAlignment="1" applyBorder="1" applyFont="1">
      <alignment vertical="bottom"/>
    </xf>
    <xf borderId="0" fillId="3" fontId="36" numFmtId="0" xfId="0" applyFont="1"/>
    <xf borderId="6" fillId="7" fontId="34" numFmtId="0" xfId="0" applyAlignment="1" applyBorder="1" applyFont="1">
      <alignment horizontal="right" vertical="bottom"/>
    </xf>
    <xf borderId="12" fillId="0" fontId="34" numFmtId="168" xfId="0" applyAlignment="1" applyBorder="1" applyFont="1" applyNumberFormat="1">
      <alignment horizontal="right" vertical="bottom"/>
    </xf>
    <xf borderId="12" fillId="0" fontId="34" numFmtId="168" xfId="0" applyAlignment="1" applyBorder="1" applyFont="1" applyNumberFormat="1">
      <alignment vertical="bottom"/>
    </xf>
    <xf borderId="2" fillId="7" fontId="33" numFmtId="0" xfId="0" applyAlignment="1" applyBorder="1" applyFont="1">
      <alignment vertical="bottom"/>
    </xf>
    <xf borderId="2" fillId="0" fontId="34" numFmtId="168" xfId="0" applyAlignment="1" applyBorder="1" applyFont="1" applyNumberFormat="1">
      <alignment horizontal="right" vertical="bottom"/>
    </xf>
    <xf borderId="1" fillId="0" fontId="34" numFmtId="0" xfId="0" applyAlignment="1" applyBorder="1" applyFont="1">
      <alignment readingOrder="0" shrinkToFit="0" vertical="bottom" wrapText="1"/>
    </xf>
    <xf borderId="6" fillId="7" fontId="33" numFmtId="0" xfId="0" applyAlignment="1" applyBorder="1" applyFont="1">
      <alignment vertical="bottom"/>
    </xf>
    <xf borderId="12" fillId="0" fontId="34" numFmtId="4" xfId="0" applyAlignment="1" applyBorder="1" applyFont="1" applyNumberFormat="1">
      <alignment horizontal="center" vertical="bottom"/>
    </xf>
    <xf borderId="13" fillId="9" fontId="31" numFmtId="0" xfId="0" applyAlignment="1" applyBorder="1" applyFont="1">
      <alignment readingOrder="0" shrinkToFit="0" wrapText="1"/>
    </xf>
    <xf borderId="12" fillId="0" fontId="14" numFmtId="0" xfId="0" applyBorder="1" applyFont="1"/>
    <xf borderId="12" fillId="0" fontId="34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133350</xdr:rowOff>
    </xdr:from>
    <xdr:ext cx="7524750" cy="4676775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53</xdr:row>
      <xdr:rowOff>28575</xdr:rowOff>
    </xdr:from>
    <xdr:ext cx="6819900" cy="519112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28575</xdr:rowOff>
    </xdr:from>
    <xdr:ext cx="6496050" cy="3943350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181</xdr:row>
      <xdr:rowOff>85725</xdr:rowOff>
    </xdr:from>
    <xdr:ext cx="9058275" cy="4914900"/>
    <xdr:pic>
      <xdr:nvPicPr>
        <xdr:cNvPr id="0" name="image2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38100</xdr:rowOff>
    </xdr:from>
    <xdr:ext cx="7391400" cy="701992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95250</xdr:rowOff>
    </xdr:from>
    <xdr:ext cx="7524750" cy="63912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10</xdr:row>
      <xdr:rowOff>133350</xdr:rowOff>
    </xdr:from>
    <xdr:ext cx="3762375" cy="22479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://camunda.pro/modeler?ysclid=lmi6d2wwq2915818354" TargetMode="External"/><Relationship Id="rId3" Type="http://schemas.openxmlformats.org/officeDocument/2006/relationships/hyperlink" Target="https://miro.com/r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88"/>
    <col customWidth="1" min="2" max="2" width="58.63"/>
    <col customWidth="1" min="3" max="3" width="36.88"/>
    <col customWidth="1" min="4" max="4" width="16.63"/>
    <col customWidth="1" min="5" max="5" width="13.75"/>
    <col customWidth="1" min="9" max="9" width="7.5"/>
  </cols>
  <sheetData>
    <row r="1">
      <c r="A1" s="1" t="s">
        <v>0</v>
      </c>
    </row>
    <row r="3">
      <c r="A3" s="2" t="s">
        <v>1</v>
      </c>
      <c r="B3" s="3" t="s">
        <v>2</v>
      </c>
    </row>
    <row r="4">
      <c r="A4" s="4" t="s">
        <v>3</v>
      </c>
      <c r="B4" s="5" t="s">
        <v>4</v>
      </c>
    </row>
    <row r="5">
      <c r="A5" s="5" t="s">
        <v>5</v>
      </c>
      <c r="B5" s="5" t="s">
        <v>6</v>
      </c>
    </row>
    <row r="6">
      <c r="A6" s="5" t="s">
        <v>7</v>
      </c>
      <c r="B6" s="5" t="s">
        <v>8</v>
      </c>
    </row>
    <row r="7">
      <c r="A7" s="5" t="s">
        <v>9</v>
      </c>
      <c r="B7" s="5" t="s">
        <v>10</v>
      </c>
    </row>
    <row r="8">
      <c r="A8" s="5" t="s">
        <v>11</v>
      </c>
      <c r="B8" s="5" t="s">
        <v>12</v>
      </c>
    </row>
    <row r="9">
      <c r="A9" s="5" t="s">
        <v>13</v>
      </c>
      <c r="B9" s="5" t="s">
        <v>14</v>
      </c>
    </row>
    <row r="10">
      <c r="A10" s="6" t="s">
        <v>15</v>
      </c>
      <c r="B10" s="7" t="s">
        <v>16</v>
      </c>
    </row>
    <row r="11">
      <c r="A11" s="6" t="s">
        <v>17</v>
      </c>
      <c r="B11" s="7" t="s">
        <v>18</v>
      </c>
    </row>
    <row r="12">
      <c r="A12" s="6" t="s">
        <v>19</v>
      </c>
      <c r="B12" s="7" t="s">
        <v>20</v>
      </c>
    </row>
    <row r="13">
      <c r="A13" s="6" t="s">
        <v>21</v>
      </c>
      <c r="B13" s="7" t="s">
        <v>22</v>
      </c>
    </row>
    <row r="14">
      <c r="A14" s="7" t="s">
        <v>23</v>
      </c>
      <c r="B14" s="7" t="s">
        <v>24</v>
      </c>
    </row>
    <row r="15">
      <c r="A15" s="7" t="s">
        <v>25</v>
      </c>
      <c r="B15" s="7" t="s">
        <v>26</v>
      </c>
    </row>
    <row r="16">
      <c r="A16" s="7" t="s">
        <v>27</v>
      </c>
      <c r="B16" s="7" t="s">
        <v>28</v>
      </c>
    </row>
    <row r="17">
      <c r="A17" s="7" t="s">
        <v>29</v>
      </c>
      <c r="B17" s="7" t="s">
        <v>30</v>
      </c>
    </row>
    <row r="18">
      <c r="A18" s="7" t="s">
        <v>31</v>
      </c>
      <c r="B18" s="7" t="s">
        <v>32</v>
      </c>
    </row>
    <row r="19">
      <c r="A19" s="7" t="s">
        <v>33</v>
      </c>
      <c r="B19" s="7" t="s">
        <v>34</v>
      </c>
    </row>
    <row r="20">
      <c r="A20" s="7" t="s">
        <v>35</v>
      </c>
      <c r="B20" s="7" t="s">
        <v>36</v>
      </c>
    </row>
    <row r="21">
      <c r="A21" s="7" t="s">
        <v>37</v>
      </c>
      <c r="B21" s="7" t="s">
        <v>38</v>
      </c>
    </row>
    <row r="22">
      <c r="A22" s="7" t="s">
        <v>39</v>
      </c>
      <c r="B22" s="7" t="s">
        <v>40</v>
      </c>
    </row>
    <row r="23">
      <c r="A23" s="8"/>
      <c r="B23" s="9"/>
    </row>
    <row r="24">
      <c r="A24" s="3" t="s">
        <v>41</v>
      </c>
      <c r="B24" s="3" t="s">
        <v>42</v>
      </c>
    </row>
    <row r="25">
      <c r="A25" s="10" t="s">
        <v>43</v>
      </c>
      <c r="B25" s="7" t="s">
        <v>44</v>
      </c>
    </row>
    <row r="26">
      <c r="A26" s="10" t="s">
        <v>45</v>
      </c>
      <c r="B26" s="7" t="s">
        <v>46</v>
      </c>
    </row>
    <row r="27">
      <c r="A27" s="10" t="s">
        <v>47</v>
      </c>
      <c r="B27" s="7" t="s">
        <v>44</v>
      </c>
    </row>
    <row r="28">
      <c r="A28" s="10" t="s">
        <v>48</v>
      </c>
      <c r="B28" s="7" t="s">
        <v>46</v>
      </c>
    </row>
    <row r="29">
      <c r="A29" s="10" t="s">
        <v>49</v>
      </c>
      <c r="B29" s="7" t="s">
        <v>44</v>
      </c>
    </row>
    <row r="31">
      <c r="A31" s="11" t="s">
        <v>50</v>
      </c>
    </row>
    <row r="32">
      <c r="A32" s="12" t="s">
        <v>51</v>
      </c>
    </row>
    <row r="33">
      <c r="A33" s="13" t="s">
        <v>52</v>
      </c>
    </row>
    <row r="34">
      <c r="A34" s="13" t="s">
        <v>53</v>
      </c>
      <c r="C34" s="14"/>
    </row>
    <row r="35">
      <c r="A35" s="13" t="s">
        <v>54</v>
      </c>
      <c r="B35" s="15"/>
      <c r="D35" s="15"/>
    </row>
    <row r="36">
      <c r="A36" s="16" t="s">
        <v>55</v>
      </c>
    </row>
    <row r="37">
      <c r="A37" s="17"/>
      <c r="B37" s="18"/>
      <c r="C37" s="18"/>
      <c r="D37" s="18"/>
      <c r="E37" s="18"/>
      <c r="F37" s="18"/>
    </row>
    <row r="38">
      <c r="A38" s="19"/>
      <c r="B38" s="18"/>
      <c r="C38" s="18"/>
      <c r="D38" s="18"/>
      <c r="E38" s="18"/>
      <c r="F38" s="18"/>
    </row>
    <row r="39">
      <c r="A39" s="18"/>
      <c r="B39" s="18"/>
      <c r="C39" s="18"/>
      <c r="D39" s="18"/>
      <c r="E39" s="14"/>
      <c r="F39" s="18"/>
    </row>
    <row r="40">
      <c r="A40" s="18"/>
      <c r="B40" s="18"/>
      <c r="C40" s="20"/>
      <c r="D40" s="21"/>
      <c r="E40" s="18"/>
      <c r="F40" s="18"/>
    </row>
    <row r="41">
      <c r="A41" s="18"/>
      <c r="B41" s="18"/>
      <c r="C41" s="18"/>
      <c r="D41" s="18"/>
      <c r="E41" s="18"/>
      <c r="F41" s="18"/>
    </row>
    <row r="42">
      <c r="A42" s="18"/>
      <c r="B42" s="21"/>
      <c r="C42" s="18"/>
      <c r="D42" s="21"/>
      <c r="E42" s="18"/>
      <c r="F42" s="18"/>
    </row>
    <row r="43">
      <c r="A43" s="18"/>
      <c r="B43" s="18"/>
      <c r="C43" s="18"/>
      <c r="D43" s="18"/>
      <c r="E43" s="18"/>
      <c r="F43" s="18"/>
    </row>
    <row r="44">
      <c r="A44" s="18"/>
      <c r="B44" s="18"/>
      <c r="C44" s="18"/>
      <c r="D44" s="18"/>
      <c r="E44" s="18"/>
      <c r="F44" s="18"/>
    </row>
    <row r="45">
      <c r="A45" s="18"/>
      <c r="B45" s="18"/>
      <c r="C45" s="18"/>
      <c r="D45" s="18"/>
      <c r="E45" s="18"/>
      <c r="F45" s="18"/>
    </row>
    <row r="46">
      <c r="A46" s="18"/>
      <c r="B46" s="18"/>
      <c r="C46" s="18"/>
      <c r="D46" s="18"/>
      <c r="E46" s="18"/>
      <c r="F46" s="18"/>
    </row>
    <row r="47">
      <c r="A47" s="18"/>
      <c r="B47" s="18"/>
      <c r="C47" s="18"/>
      <c r="D47" s="18"/>
      <c r="E47" s="18"/>
      <c r="F47" s="18"/>
    </row>
    <row r="48">
      <c r="A48" s="18"/>
      <c r="B48" s="18"/>
      <c r="C48" s="18"/>
      <c r="D48" s="18"/>
      <c r="E48" s="18"/>
      <c r="F48" s="18"/>
    </row>
    <row r="49">
      <c r="A49" s="18"/>
      <c r="B49" s="18"/>
      <c r="C49" s="18"/>
      <c r="D49" s="18"/>
      <c r="E49" s="18"/>
      <c r="F49" s="18"/>
    </row>
    <row r="50">
      <c r="A50" s="18"/>
      <c r="B50" s="18"/>
      <c r="C50" s="18"/>
      <c r="D50" s="18"/>
      <c r="E50" s="18"/>
      <c r="F50" s="18"/>
    </row>
    <row r="51">
      <c r="A51" s="18"/>
      <c r="B51" s="18"/>
      <c r="C51" s="18"/>
      <c r="D51" s="18"/>
      <c r="E51" s="18"/>
      <c r="F51" s="18"/>
    </row>
    <row r="52">
      <c r="A52" s="18"/>
      <c r="B52" s="18"/>
      <c r="C52" s="18"/>
      <c r="D52" s="18"/>
      <c r="E52" s="18"/>
      <c r="F52" s="18"/>
    </row>
    <row r="53">
      <c r="A53" s="18"/>
      <c r="B53" s="18"/>
      <c r="C53" s="18"/>
      <c r="D53" s="18"/>
      <c r="E53" s="18"/>
      <c r="F53" s="18"/>
    </row>
    <row r="54" ht="36.75" customHeight="1"/>
    <row r="69">
      <c r="C69" s="22"/>
      <c r="D69" s="22"/>
      <c r="E69" s="22"/>
    </row>
    <row r="77">
      <c r="A77" s="14"/>
    </row>
    <row r="79">
      <c r="A79" s="3" t="s">
        <v>56</v>
      </c>
      <c r="B79" s="23"/>
    </row>
    <row r="80">
      <c r="A80" s="10" t="s">
        <v>57</v>
      </c>
      <c r="B80" s="24" t="s">
        <v>58</v>
      </c>
    </row>
    <row r="81">
      <c r="A81" s="10" t="s">
        <v>59</v>
      </c>
      <c r="B81" s="25" t="s">
        <v>60</v>
      </c>
    </row>
    <row r="82">
      <c r="A82" s="10" t="s">
        <v>59</v>
      </c>
      <c r="B82" s="25" t="s">
        <v>61</v>
      </c>
    </row>
    <row r="83">
      <c r="A83" s="10" t="s">
        <v>59</v>
      </c>
      <c r="B83" s="25" t="s">
        <v>62</v>
      </c>
    </row>
    <row r="84">
      <c r="A84" s="10" t="s">
        <v>59</v>
      </c>
      <c r="B84" s="25" t="s">
        <v>63</v>
      </c>
    </row>
    <row r="85">
      <c r="A85" s="10" t="s">
        <v>59</v>
      </c>
      <c r="B85" s="25" t="s">
        <v>64</v>
      </c>
    </row>
    <row r="87">
      <c r="A87" s="26" t="s">
        <v>65</v>
      </c>
      <c r="B87" s="27"/>
    </row>
    <row r="88" ht="15.0" customHeight="1">
      <c r="A88" s="28" t="s">
        <v>66</v>
      </c>
      <c r="B88" s="29" t="s">
        <v>67</v>
      </c>
    </row>
    <row r="89">
      <c r="A89" s="30" t="s">
        <v>68</v>
      </c>
      <c r="B89" s="5" t="s">
        <v>69</v>
      </c>
    </row>
    <row r="90">
      <c r="A90" s="31" t="s">
        <v>70</v>
      </c>
      <c r="B90" s="32" t="s">
        <v>71</v>
      </c>
    </row>
    <row r="91">
      <c r="A91" s="33" t="s">
        <v>72</v>
      </c>
      <c r="B91" s="5" t="s">
        <v>73</v>
      </c>
    </row>
    <row r="93">
      <c r="A93" s="26" t="s">
        <v>65</v>
      </c>
      <c r="B93" s="27"/>
    </row>
    <row r="94">
      <c r="A94" s="31" t="s">
        <v>74</v>
      </c>
      <c r="B94" s="32" t="s">
        <v>71</v>
      </c>
    </row>
    <row r="95">
      <c r="A95" s="33" t="s">
        <v>75</v>
      </c>
      <c r="B95" s="5" t="s">
        <v>73</v>
      </c>
    </row>
    <row r="96">
      <c r="A96" s="34" t="s">
        <v>76</v>
      </c>
      <c r="B96" s="5" t="s">
        <v>77</v>
      </c>
    </row>
    <row r="97">
      <c r="A97" s="31" t="s">
        <v>78</v>
      </c>
      <c r="B97" s="5" t="s">
        <v>79</v>
      </c>
    </row>
    <row r="98">
      <c r="A98" s="31" t="s">
        <v>80</v>
      </c>
      <c r="B98" s="5" t="s">
        <v>81</v>
      </c>
    </row>
    <row r="99">
      <c r="A99" s="31" t="s">
        <v>82</v>
      </c>
      <c r="B99" s="35" t="s">
        <v>83</v>
      </c>
    </row>
    <row r="100">
      <c r="A100" s="36" t="s">
        <v>84</v>
      </c>
      <c r="B100" s="37" t="s">
        <v>85</v>
      </c>
    </row>
    <row r="101">
      <c r="A101" s="38" t="s">
        <v>86</v>
      </c>
      <c r="B101" s="37" t="s">
        <v>87</v>
      </c>
    </row>
    <row r="102">
      <c r="A102" s="38" t="s">
        <v>88</v>
      </c>
      <c r="B102" s="37" t="s">
        <v>89</v>
      </c>
    </row>
    <row r="104">
      <c r="A104" s="10"/>
      <c r="B104" s="39" t="s">
        <v>90</v>
      </c>
      <c r="C104" s="39" t="s">
        <v>91</v>
      </c>
      <c r="D104" s="39" t="s">
        <v>92</v>
      </c>
    </row>
    <row r="105">
      <c r="A105" s="7" t="s">
        <v>93</v>
      </c>
      <c r="B105" s="40">
        <v>1200000.0</v>
      </c>
      <c r="C105" s="41">
        <v>1200000.0</v>
      </c>
      <c r="D105" s="41">
        <v>1200000.0</v>
      </c>
    </row>
    <row r="106" ht="16.5" customHeight="1">
      <c r="A106" s="7" t="s">
        <v>94</v>
      </c>
      <c r="B106" s="42">
        <v>0.1</v>
      </c>
      <c r="C106" s="43">
        <v>0.15</v>
      </c>
      <c r="D106" s="43">
        <v>0.05</v>
      </c>
    </row>
    <row r="107">
      <c r="A107" s="7" t="s">
        <v>95</v>
      </c>
      <c r="B107" s="44">
        <f t="shared" ref="B107:D107" si="1">B105*B106</f>
        <v>120000</v>
      </c>
      <c r="C107" s="45">
        <f t="shared" si="1"/>
        <v>180000</v>
      </c>
      <c r="D107" s="45">
        <f t="shared" si="1"/>
        <v>60000</v>
      </c>
    </row>
    <row r="108">
      <c r="A108" s="7" t="s">
        <v>96</v>
      </c>
      <c r="B108" s="44">
        <f t="shared" ref="B108:D108" si="2">B105+B107</f>
        <v>1320000</v>
      </c>
      <c r="C108" s="45">
        <f t="shared" si="2"/>
        <v>1380000</v>
      </c>
      <c r="D108" s="45">
        <f t="shared" si="2"/>
        <v>1260000</v>
      </c>
    </row>
    <row r="109">
      <c r="A109" s="7" t="s">
        <v>97</v>
      </c>
      <c r="B109" s="40">
        <v>400000.0</v>
      </c>
      <c r="C109" s="41">
        <v>450000.0</v>
      </c>
      <c r="D109" s="41">
        <v>400000.0</v>
      </c>
    </row>
    <row r="110">
      <c r="A110" s="7" t="s">
        <v>98</v>
      </c>
      <c r="B110" s="46">
        <v>0.0</v>
      </c>
      <c r="C110" s="41">
        <v>50000.0</v>
      </c>
      <c r="D110" s="47">
        <v>0.0</v>
      </c>
    </row>
    <row r="111">
      <c r="A111" s="7" t="s">
        <v>99</v>
      </c>
      <c r="B111" s="44">
        <f t="shared" ref="B111:D111" si="3">B109+B110</f>
        <v>400000</v>
      </c>
      <c r="C111" s="45">
        <f t="shared" si="3"/>
        <v>500000</v>
      </c>
      <c r="D111" s="45">
        <f t="shared" si="3"/>
        <v>400000</v>
      </c>
    </row>
    <row r="112">
      <c r="A112" s="7" t="s">
        <v>100</v>
      </c>
      <c r="B112" s="48">
        <v>0.4</v>
      </c>
      <c r="C112" s="49">
        <v>0.4</v>
      </c>
      <c r="D112" s="49">
        <v>0.4</v>
      </c>
    </row>
    <row r="113">
      <c r="A113" s="7" t="s">
        <v>101</v>
      </c>
      <c r="B113" s="48">
        <v>0.4</v>
      </c>
      <c r="C113" s="49">
        <v>0.35</v>
      </c>
      <c r="D113" s="49">
        <v>0.4</v>
      </c>
    </row>
    <row r="114">
      <c r="A114" s="7" t="s">
        <v>102</v>
      </c>
      <c r="B114" s="50">
        <f t="shared" ref="B114:D114" si="4">B109/B112</f>
        <v>1000000</v>
      </c>
      <c r="C114" s="51">
        <f t="shared" si="4"/>
        <v>1125000</v>
      </c>
      <c r="D114" s="51">
        <f t="shared" si="4"/>
        <v>1000000</v>
      </c>
    </row>
    <row r="115">
      <c r="A115" s="7" t="s">
        <v>103</v>
      </c>
      <c r="B115" s="50">
        <f t="shared" ref="B115:D115" si="5">B111/B113</f>
        <v>1000000</v>
      </c>
      <c r="C115" s="51">
        <f t="shared" si="5"/>
        <v>1428571.429</v>
      </c>
      <c r="D115" s="51">
        <f t="shared" si="5"/>
        <v>1000000</v>
      </c>
    </row>
    <row r="116">
      <c r="A116" s="7" t="s">
        <v>104</v>
      </c>
      <c r="B116" s="50">
        <f t="shared" ref="B116:D116" si="6">B115-B114</f>
        <v>0</v>
      </c>
      <c r="C116" s="51">
        <f t="shared" si="6"/>
        <v>303571.4286</v>
      </c>
      <c r="D116" s="51">
        <f t="shared" si="6"/>
        <v>0</v>
      </c>
    </row>
    <row r="117">
      <c r="A117" s="10" t="s">
        <v>105</v>
      </c>
      <c r="B117" s="45">
        <f t="shared" ref="B117:D117" si="7">B107*B113-B110</f>
        <v>48000</v>
      </c>
      <c r="C117" s="45">
        <f t="shared" si="7"/>
        <v>13000</v>
      </c>
      <c r="D117" s="45">
        <f t="shared" si="7"/>
        <v>24000</v>
      </c>
    </row>
    <row r="118">
      <c r="A118" s="10" t="s">
        <v>106</v>
      </c>
      <c r="B118" s="41">
        <v>100000.0</v>
      </c>
      <c r="C118" s="41">
        <v>50000.0</v>
      </c>
      <c r="D118" s="41">
        <v>150000.0</v>
      </c>
    </row>
    <row r="119">
      <c r="A119" s="10" t="s">
        <v>107</v>
      </c>
      <c r="B119" s="52">
        <f t="shared" ref="B119:D119" si="8">B118/B117</f>
        <v>2.083333333</v>
      </c>
      <c r="C119" s="52">
        <f t="shared" si="8"/>
        <v>3.846153846</v>
      </c>
      <c r="D119" s="52">
        <f t="shared" si="8"/>
        <v>6.25</v>
      </c>
    </row>
    <row r="120">
      <c r="A120" s="10" t="s">
        <v>108</v>
      </c>
      <c r="B120" s="49">
        <v>1.0</v>
      </c>
      <c r="C120" s="49">
        <v>0.5</v>
      </c>
      <c r="D120" s="49">
        <v>1.0</v>
      </c>
    </row>
    <row r="121">
      <c r="A121" s="10" t="s">
        <v>109</v>
      </c>
      <c r="B121" s="53">
        <v>0.25</v>
      </c>
      <c r="C121" s="53">
        <v>0.25</v>
      </c>
      <c r="D121" s="53">
        <v>0.25</v>
      </c>
    </row>
    <row r="122">
      <c r="A122" s="10" t="s">
        <v>110</v>
      </c>
      <c r="B122" s="54">
        <f t="shared" ref="B122:D122" si="9">B120+B120*B121</f>
        <v>1.25</v>
      </c>
      <c r="C122" s="54">
        <f t="shared" si="9"/>
        <v>0.625</v>
      </c>
      <c r="D122" s="54">
        <f t="shared" si="9"/>
        <v>1.25</v>
      </c>
    </row>
    <row r="123">
      <c r="A123" s="10" t="s">
        <v>111</v>
      </c>
      <c r="B123" s="52">
        <f t="shared" ref="B123:D123" si="10">B119+B122</f>
        <v>3.333333333</v>
      </c>
      <c r="C123" s="52">
        <f t="shared" si="10"/>
        <v>4.471153846</v>
      </c>
      <c r="D123" s="52">
        <f t="shared" si="10"/>
        <v>7.5</v>
      </c>
    </row>
    <row r="124">
      <c r="A124" s="55"/>
      <c r="B124" s="55"/>
      <c r="C124" s="55"/>
      <c r="D124" s="55"/>
      <c r="E124" s="55"/>
    </row>
    <row r="125">
      <c r="A125" s="55" t="s">
        <v>112</v>
      </c>
    </row>
    <row r="126">
      <c r="A126" s="56" t="s">
        <v>113</v>
      </c>
    </row>
    <row r="127">
      <c r="A127" s="56" t="s">
        <v>114</v>
      </c>
    </row>
    <row r="128">
      <c r="A128" s="56"/>
      <c r="B128" s="56"/>
      <c r="C128" s="56"/>
      <c r="D128" s="56"/>
      <c r="E128" s="56"/>
      <c r="F128" s="56"/>
      <c r="G128" s="56"/>
      <c r="H128" s="56"/>
    </row>
    <row r="129">
      <c r="A129" s="57" t="s">
        <v>115</v>
      </c>
      <c r="B129" s="18"/>
      <c r="C129" s="18"/>
    </row>
    <row r="130">
      <c r="A130" s="18"/>
      <c r="B130" s="18"/>
      <c r="C130" s="18"/>
    </row>
    <row r="131">
      <c r="A131" s="58" t="s">
        <v>116</v>
      </c>
    </row>
    <row r="132">
      <c r="A132" s="58" t="s">
        <v>117</v>
      </c>
    </row>
    <row r="133">
      <c r="A133" s="55"/>
    </row>
    <row r="134">
      <c r="A134" s="59" t="s">
        <v>118</v>
      </c>
    </row>
    <row r="135">
      <c r="A135" s="60" t="s">
        <v>119</v>
      </c>
    </row>
    <row r="136">
      <c r="A136" s="60" t="s">
        <v>120</v>
      </c>
    </row>
    <row r="137">
      <c r="A137" s="60" t="s">
        <v>121</v>
      </c>
    </row>
    <row r="138">
      <c r="A138" s="60" t="s">
        <v>122</v>
      </c>
    </row>
    <row r="139">
      <c r="A139" s="61" t="s">
        <v>123</v>
      </c>
    </row>
    <row r="140">
      <c r="A140" s="62" t="s">
        <v>124</v>
      </c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63" t="s">
        <v>125</v>
      </c>
    </row>
    <row r="142">
      <c r="A142" s="63" t="s">
        <v>126</v>
      </c>
    </row>
    <row r="143">
      <c r="A143" s="63" t="s">
        <v>127</v>
      </c>
    </row>
    <row r="145">
      <c r="A145" s="64" t="s">
        <v>128</v>
      </c>
    </row>
    <row r="146">
      <c r="A146" s="18"/>
    </row>
    <row r="147">
      <c r="A147" s="55"/>
      <c r="B147" s="55"/>
      <c r="C147" s="55"/>
      <c r="D147" s="55"/>
      <c r="E147" s="55"/>
    </row>
    <row r="148">
      <c r="A148" s="55"/>
      <c r="B148" s="55"/>
      <c r="C148" s="55"/>
      <c r="D148" s="55"/>
      <c r="E148" s="55"/>
    </row>
    <row r="149">
      <c r="A149" s="55"/>
      <c r="B149" s="55"/>
      <c r="C149" s="55"/>
      <c r="D149" s="55"/>
      <c r="E149" s="55"/>
    </row>
    <row r="150">
      <c r="A150" s="55"/>
      <c r="B150" s="55"/>
      <c r="C150" s="55"/>
      <c r="D150" s="55"/>
      <c r="E150" s="55"/>
    </row>
    <row r="151">
      <c r="A151" s="55"/>
      <c r="B151" s="55"/>
      <c r="C151" s="55"/>
      <c r="D151" s="55"/>
      <c r="E151" s="55"/>
    </row>
    <row r="152">
      <c r="A152" s="55"/>
      <c r="B152" s="55"/>
      <c r="C152" s="55"/>
      <c r="D152" s="55"/>
      <c r="E152" s="55"/>
    </row>
    <row r="153">
      <c r="A153" s="55"/>
      <c r="B153" s="55"/>
      <c r="C153" s="55"/>
      <c r="D153" s="55"/>
      <c r="E153" s="55"/>
    </row>
    <row r="154">
      <c r="A154" s="55"/>
      <c r="B154" s="55"/>
      <c r="C154" s="55"/>
      <c r="D154" s="55"/>
      <c r="E154" s="55"/>
    </row>
    <row r="155">
      <c r="A155" s="55"/>
      <c r="B155" s="55"/>
      <c r="C155" s="55"/>
      <c r="D155" s="55"/>
      <c r="E155" s="55"/>
    </row>
    <row r="156">
      <c r="A156" s="55"/>
      <c r="B156" s="55"/>
      <c r="C156" s="55"/>
      <c r="D156" s="55"/>
      <c r="E156" s="55"/>
    </row>
    <row r="157">
      <c r="A157" s="55"/>
      <c r="B157" s="55"/>
      <c r="C157" s="55"/>
      <c r="D157" s="55"/>
      <c r="E157" s="55"/>
    </row>
    <row r="158">
      <c r="A158" s="55"/>
      <c r="B158" s="55"/>
      <c r="C158" s="55"/>
      <c r="D158" s="55"/>
      <c r="E158" s="55"/>
    </row>
    <row r="159">
      <c r="A159" s="55"/>
      <c r="B159" s="55"/>
      <c r="C159" s="55"/>
      <c r="D159" s="55"/>
      <c r="E159" s="55"/>
    </row>
    <row r="160">
      <c r="A160" s="55"/>
      <c r="B160" s="55"/>
      <c r="C160" s="55"/>
      <c r="D160" s="55"/>
      <c r="E160" s="55"/>
    </row>
    <row r="161">
      <c r="A161" s="55"/>
      <c r="B161" s="55"/>
      <c r="C161" s="55"/>
      <c r="D161" s="55"/>
      <c r="E161" s="55"/>
    </row>
    <row r="162">
      <c r="A162" s="55"/>
      <c r="B162" s="55"/>
      <c r="C162" s="55"/>
      <c r="D162" s="55"/>
      <c r="E162" s="55"/>
    </row>
    <row r="163">
      <c r="A163" s="55"/>
      <c r="B163" s="55"/>
      <c r="C163" s="55"/>
      <c r="D163" s="55"/>
      <c r="E163" s="55"/>
    </row>
    <row r="164">
      <c r="A164" s="55"/>
      <c r="B164" s="55"/>
      <c r="C164" s="55"/>
      <c r="D164" s="55"/>
      <c r="E164" s="55"/>
    </row>
    <row r="165" ht="17.25" customHeight="1">
      <c r="A165" s="55"/>
      <c r="B165" s="55"/>
      <c r="C165" s="55"/>
      <c r="D165" s="55"/>
      <c r="E165" s="55"/>
    </row>
    <row r="166" ht="17.25" customHeight="1">
      <c r="A166" s="55"/>
      <c r="B166" s="55"/>
      <c r="C166" s="55"/>
      <c r="D166" s="55"/>
      <c r="E166" s="55"/>
    </row>
    <row r="167">
      <c r="A167" s="65" t="s">
        <v>129</v>
      </c>
      <c r="B167" s="65" t="s">
        <v>130</v>
      </c>
      <c r="C167" s="66" t="s">
        <v>131</v>
      </c>
      <c r="D167" s="67" t="s">
        <v>132</v>
      </c>
      <c r="E167" s="66" t="s">
        <v>133</v>
      </c>
    </row>
    <row r="168">
      <c r="A168" s="68" t="s">
        <v>134</v>
      </c>
      <c r="B168" s="54">
        <v>10.0</v>
      </c>
      <c r="C168" s="54">
        <v>1.0</v>
      </c>
      <c r="D168" s="54">
        <v>10.0</v>
      </c>
      <c r="E168" s="54">
        <v>100.0</v>
      </c>
    </row>
    <row r="169">
      <c r="A169" s="68" t="s">
        <v>135</v>
      </c>
      <c r="B169" s="54">
        <v>6.0</v>
      </c>
      <c r="C169" s="54">
        <v>2.0</v>
      </c>
      <c r="D169" s="54">
        <v>10.0</v>
      </c>
      <c r="E169" s="54">
        <v>120.0</v>
      </c>
    </row>
    <row r="170">
      <c r="A170" s="68" t="s">
        <v>136</v>
      </c>
      <c r="B170" s="69">
        <v>8.0</v>
      </c>
      <c r="C170" s="54">
        <v>3.0</v>
      </c>
      <c r="D170" s="54">
        <v>10.0</v>
      </c>
      <c r="E170" s="54">
        <v>240.0</v>
      </c>
    </row>
    <row r="171">
      <c r="A171" s="68" t="s">
        <v>137</v>
      </c>
      <c r="B171" s="69">
        <v>7.0</v>
      </c>
      <c r="C171" s="54">
        <v>3.0</v>
      </c>
      <c r="D171" s="54">
        <v>10.0</v>
      </c>
      <c r="E171" s="54">
        <v>210.0</v>
      </c>
    </row>
    <row r="172">
      <c r="A172" s="68" t="s">
        <v>138</v>
      </c>
      <c r="B172" s="69">
        <v>4.0</v>
      </c>
      <c r="C172" s="54">
        <v>3.0</v>
      </c>
      <c r="D172" s="54">
        <v>10.0</v>
      </c>
      <c r="E172" s="54">
        <v>120.0</v>
      </c>
    </row>
    <row r="173">
      <c r="A173" s="68" t="s">
        <v>139</v>
      </c>
      <c r="B173" s="69">
        <v>6.0</v>
      </c>
      <c r="C173" s="54">
        <v>3.0</v>
      </c>
      <c r="D173" s="54">
        <v>10.0</v>
      </c>
      <c r="E173" s="54">
        <v>180.0</v>
      </c>
    </row>
    <row r="174">
      <c r="A174" s="18"/>
    </row>
    <row r="176">
      <c r="A176" s="70" t="s">
        <v>74</v>
      </c>
      <c r="B176" s="70" t="s">
        <v>140</v>
      </c>
      <c r="C176" s="71" t="s">
        <v>141</v>
      </c>
      <c r="D176" s="70" t="s">
        <v>78</v>
      </c>
      <c r="E176" s="70" t="s">
        <v>80</v>
      </c>
      <c r="F176" s="70" t="s">
        <v>82</v>
      </c>
    </row>
    <row r="177" ht="25.5" customHeight="1">
      <c r="A177" s="72" t="s">
        <v>142</v>
      </c>
      <c r="B177" s="73" t="s">
        <v>143</v>
      </c>
      <c r="C177" s="72" t="s">
        <v>144</v>
      </c>
      <c r="D177" s="72" t="s">
        <v>79</v>
      </c>
      <c r="E177" s="72" t="s">
        <v>145</v>
      </c>
      <c r="F177" s="74" t="s">
        <v>146</v>
      </c>
    </row>
    <row r="178" ht="25.5" customHeight="1">
      <c r="A178" s="75"/>
      <c r="B178" s="75"/>
      <c r="C178" s="75"/>
      <c r="D178" s="75"/>
      <c r="E178" s="75"/>
      <c r="F178" s="75"/>
    </row>
    <row r="179" ht="27.75" customHeight="1">
      <c r="A179" s="74" t="s">
        <v>71</v>
      </c>
      <c r="B179" s="73" t="s">
        <v>73</v>
      </c>
      <c r="C179" s="72" t="s">
        <v>147</v>
      </c>
      <c r="D179" s="74" t="s">
        <v>148</v>
      </c>
      <c r="E179" s="74" t="s">
        <v>81</v>
      </c>
      <c r="F179" s="74" t="s">
        <v>83</v>
      </c>
    </row>
    <row r="180" ht="25.5" customHeight="1">
      <c r="A180" s="75"/>
      <c r="B180" s="75"/>
      <c r="C180" s="75"/>
      <c r="D180" s="75"/>
      <c r="E180" s="75"/>
      <c r="F180" s="75"/>
    </row>
  </sheetData>
  <mergeCells count="20">
    <mergeCell ref="A1:B1"/>
    <mergeCell ref="A125:H125"/>
    <mergeCell ref="A126:H126"/>
    <mergeCell ref="A127:H127"/>
    <mergeCell ref="A135:G135"/>
    <mergeCell ref="A136:G136"/>
    <mergeCell ref="A137:G137"/>
    <mergeCell ref="A179:A180"/>
    <mergeCell ref="B179:B180"/>
    <mergeCell ref="C179:C180"/>
    <mergeCell ref="D179:D180"/>
    <mergeCell ref="E179:E180"/>
    <mergeCell ref="F179:F180"/>
    <mergeCell ref="A138:G138"/>
    <mergeCell ref="A177:A178"/>
    <mergeCell ref="B177:B178"/>
    <mergeCell ref="C177:C178"/>
    <mergeCell ref="D177:D178"/>
    <mergeCell ref="E177:E178"/>
    <mergeCell ref="F177:F178"/>
  </mergeCells>
  <dataValidations>
    <dataValidation type="list" allowBlank="1" showErrorMessage="1" sqref="A1">
      <formula1>"Кофейня Casual,Торговая сеть «Питерец»,Лакокрасочное производство «Череповецкие краски»,Собственный кейс"</formula1>
    </dataValidation>
  </dataValidations>
  <hyperlinks>
    <hyperlink r:id="rId1" ref="A33"/>
    <hyperlink r:id="rId2" ref="A34"/>
    <hyperlink r:id="rId3" ref="A3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6.88"/>
    <col customWidth="1" min="3" max="3" width="47.25"/>
    <col customWidth="1" min="4" max="4" width="42.25"/>
    <col customWidth="1" min="5" max="5" width="17.88"/>
    <col customWidth="1" min="6" max="6" width="18.5"/>
    <col customWidth="1" min="7" max="7" width="20.0"/>
    <col customWidth="1" min="8" max="8" width="15.25"/>
  </cols>
  <sheetData>
    <row r="1">
      <c r="A1" s="64"/>
      <c r="B1" s="76" t="s">
        <v>149</v>
      </c>
      <c r="E1" s="18"/>
      <c r="F1" s="18"/>
      <c r="G1" s="18"/>
      <c r="H1" s="18"/>
    </row>
    <row r="2">
      <c r="A2" s="77"/>
      <c r="B2" s="18"/>
      <c r="C2" s="18"/>
      <c r="D2" s="18"/>
      <c r="E2" s="18"/>
      <c r="F2" s="18"/>
      <c r="G2" s="18"/>
      <c r="H2" s="18"/>
    </row>
    <row r="3">
      <c r="A3" s="78"/>
      <c r="B3" s="79" t="s">
        <v>150</v>
      </c>
      <c r="C3" s="3" t="s">
        <v>151</v>
      </c>
      <c r="D3" s="3" t="s">
        <v>152</v>
      </c>
      <c r="E3" s="18"/>
      <c r="F3" s="18"/>
      <c r="G3" s="18"/>
      <c r="H3" s="18"/>
    </row>
    <row r="4">
      <c r="A4" s="21"/>
      <c r="B4" s="80" t="s">
        <v>153</v>
      </c>
      <c r="C4" s="81" t="s">
        <v>154</v>
      </c>
      <c r="D4" s="81" t="s">
        <v>155</v>
      </c>
      <c r="E4" s="18"/>
      <c r="F4" s="18"/>
      <c r="G4" s="18"/>
      <c r="H4" s="18"/>
    </row>
    <row r="5">
      <c r="A5" s="21"/>
      <c r="B5" s="80" t="s">
        <v>156</v>
      </c>
      <c r="C5" s="81" t="s">
        <v>157</v>
      </c>
      <c r="D5" s="81" t="s">
        <v>158</v>
      </c>
      <c r="E5" s="18"/>
      <c r="F5" s="18"/>
      <c r="G5" s="18"/>
      <c r="H5" s="18"/>
    </row>
    <row r="6">
      <c r="A6" s="18"/>
      <c r="B6" s="80" t="s">
        <v>159</v>
      </c>
      <c r="C6" s="82" t="s">
        <v>160</v>
      </c>
      <c r="D6" s="81" t="s">
        <v>161</v>
      </c>
      <c r="E6" s="18"/>
      <c r="F6" s="18"/>
      <c r="G6" s="18"/>
      <c r="H6" s="18"/>
    </row>
    <row r="7">
      <c r="A7" s="83"/>
      <c r="B7" s="80" t="s">
        <v>162</v>
      </c>
      <c r="C7" s="82" t="s">
        <v>163</v>
      </c>
      <c r="D7" s="7" t="s">
        <v>164</v>
      </c>
      <c r="E7" s="18"/>
      <c r="F7" s="18"/>
      <c r="G7" s="18"/>
      <c r="H7" s="18"/>
    </row>
    <row r="8">
      <c r="A8" s="83"/>
      <c r="B8" s="84" t="s">
        <v>165</v>
      </c>
      <c r="C8" s="10" t="s">
        <v>166</v>
      </c>
      <c r="D8" s="85" t="s">
        <v>167</v>
      </c>
      <c r="E8" s="18"/>
      <c r="F8" s="18"/>
      <c r="G8" s="18"/>
      <c r="H8" s="18"/>
    </row>
    <row r="9">
      <c r="A9" s="18"/>
      <c r="B9" s="18"/>
      <c r="C9" s="18"/>
      <c r="D9" s="18"/>
      <c r="E9" s="18"/>
      <c r="F9" s="18"/>
      <c r="G9" s="18"/>
      <c r="H9" s="18"/>
    </row>
    <row r="10">
      <c r="A10" s="18"/>
      <c r="B10" s="64"/>
      <c r="C10" s="18"/>
      <c r="D10" s="18"/>
      <c r="E10" s="18"/>
      <c r="F10" s="18"/>
      <c r="G10" s="18"/>
      <c r="H10" s="18"/>
    </row>
    <row r="11">
      <c r="A11" s="18"/>
      <c r="B11" s="86" t="s">
        <v>168</v>
      </c>
      <c r="D11" s="18"/>
      <c r="E11" s="18"/>
      <c r="F11" s="18"/>
      <c r="G11" s="18"/>
      <c r="H11" s="18"/>
    </row>
    <row r="12">
      <c r="A12" s="18"/>
      <c r="C12" s="18"/>
      <c r="D12" s="18"/>
      <c r="E12" s="18"/>
      <c r="F12" s="18"/>
      <c r="G12" s="18"/>
      <c r="H12" s="18"/>
    </row>
    <row r="13">
      <c r="A13" s="18"/>
      <c r="B13" s="18"/>
      <c r="C13" s="18"/>
      <c r="D13" s="18"/>
      <c r="E13" s="18"/>
      <c r="F13" s="18"/>
      <c r="G13" s="18"/>
      <c r="H13" s="18"/>
    </row>
    <row r="14">
      <c r="A14" s="18"/>
      <c r="D14" s="18"/>
      <c r="E14" s="18"/>
      <c r="F14" s="18"/>
      <c r="G14" s="18"/>
      <c r="H14" s="18"/>
    </row>
    <row r="15">
      <c r="A15" s="18"/>
      <c r="D15" s="18"/>
      <c r="E15" s="18"/>
      <c r="F15" s="18"/>
      <c r="G15" s="18"/>
      <c r="H15" s="18"/>
    </row>
    <row r="16">
      <c r="A16" s="18"/>
      <c r="D16" s="18"/>
      <c r="E16" s="18"/>
      <c r="F16" s="18"/>
      <c r="G16" s="18"/>
      <c r="H16" s="18"/>
    </row>
    <row r="17">
      <c r="A17" s="18"/>
      <c r="D17" s="18"/>
      <c r="E17" s="18"/>
      <c r="F17" s="18"/>
      <c r="G17" s="18"/>
      <c r="H17" s="18"/>
    </row>
    <row r="18">
      <c r="A18" s="64"/>
      <c r="D18" s="18"/>
      <c r="E18" s="18"/>
      <c r="F18" s="18"/>
      <c r="G18" s="18"/>
      <c r="H18" s="18"/>
    </row>
    <row r="19">
      <c r="A19" s="17"/>
      <c r="D19" s="18"/>
      <c r="E19" s="18"/>
      <c r="F19" s="18"/>
      <c r="G19" s="18"/>
      <c r="H19" s="18"/>
    </row>
    <row r="20">
      <c r="A20" s="83"/>
      <c r="C20" s="18"/>
      <c r="D20" s="18"/>
      <c r="E20" s="18"/>
      <c r="F20" s="18"/>
      <c r="G20" s="18"/>
      <c r="H20" s="18"/>
    </row>
    <row r="21">
      <c r="A21" s="83"/>
      <c r="C21" s="18"/>
      <c r="D21" s="18"/>
      <c r="E21" s="18"/>
      <c r="F21" s="18"/>
      <c r="G21" s="18"/>
      <c r="H21" s="18"/>
    </row>
    <row r="22">
      <c r="A22" s="83"/>
      <c r="B22" s="18"/>
      <c r="C22" s="18"/>
      <c r="D22" s="18"/>
      <c r="E22" s="18"/>
      <c r="F22" s="18"/>
      <c r="G22" s="18"/>
      <c r="H22" s="18"/>
    </row>
    <row r="23">
      <c r="A23" s="83"/>
      <c r="D23" s="18"/>
      <c r="E23" s="18"/>
      <c r="F23" s="18"/>
      <c r="G23" s="18"/>
      <c r="H23" s="18"/>
    </row>
    <row r="24">
      <c r="A24" s="18"/>
      <c r="D24" s="18"/>
      <c r="E24" s="18"/>
      <c r="F24" s="18"/>
      <c r="G24" s="18"/>
      <c r="H24" s="18"/>
    </row>
    <row r="25">
      <c r="A25" s="87"/>
      <c r="D25" s="18"/>
      <c r="E25" s="18"/>
      <c r="F25" s="18"/>
      <c r="G25" s="18"/>
      <c r="H25" s="18"/>
    </row>
    <row r="26">
      <c r="A26" s="18"/>
      <c r="D26" s="18"/>
      <c r="E26" s="18"/>
      <c r="F26" s="18"/>
      <c r="G26" s="18"/>
      <c r="H26" s="18"/>
    </row>
    <row r="27">
      <c r="A27" s="18"/>
      <c r="B27" s="88" t="s">
        <v>169</v>
      </c>
      <c r="C27" s="56"/>
      <c r="D27" s="18"/>
      <c r="E27" s="18"/>
      <c r="F27" s="18"/>
      <c r="G27" s="18"/>
      <c r="H27" s="18"/>
      <c r="I27" s="18"/>
    </row>
    <row r="28">
      <c r="E28" s="18"/>
      <c r="F28" s="18"/>
      <c r="G28" s="18"/>
      <c r="H28" s="18"/>
      <c r="I28" s="18"/>
    </row>
    <row r="29">
      <c r="E29" s="18"/>
      <c r="F29" s="18"/>
      <c r="G29" s="18"/>
      <c r="H29" s="18"/>
      <c r="I29" s="18"/>
    </row>
    <row r="30">
      <c r="E30" s="18"/>
      <c r="F30" s="18"/>
      <c r="G30" s="18"/>
      <c r="H30" s="18"/>
      <c r="I30" s="18"/>
    </row>
    <row r="31">
      <c r="E31" s="18"/>
      <c r="F31" s="18"/>
      <c r="G31" s="18"/>
      <c r="H31" s="18"/>
      <c r="I31" s="18"/>
    </row>
    <row r="32">
      <c r="E32" s="18"/>
      <c r="F32" s="18"/>
      <c r="G32" s="18"/>
      <c r="H32" s="18"/>
      <c r="I32" s="18"/>
    </row>
    <row r="33">
      <c r="E33" s="18"/>
      <c r="F33" s="18"/>
      <c r="G33" s="18"/>
      <c r="H33" s="18"/>
      <c r="I33" s="18"/>
    </row>
    <row r="34">
      <c r="A34" s="18"/>
      <c r="B34" s="89"/>
      <c r="C34" s="56"/>
      <c r="D34" s="56"/>
      <c r="E34" s="18"/>
      <c r="F34" s="18"/>
      <c r="G34" s="18"/>
      <c r="H34" s="18"/>
      <c r="I34" s="18"/>
    </row>
    <row r="35">
      <c r="A35" s="18"/>
      <c r="B35" s="90"/>
      <c r="C35" s="91"/>
      <c r="D35" s="91"/>
      <c r="E35" s="18"/>
      <c r="F35" s="18"/>
      <c r="G35" s="18"/>
      <c r="H35" s="18"/>
      <c r="I35" s="18"/>
    </row>
    <row r="36">
      <c r="A36" s="64"/>
      <c r="B36" s="56"/>
      <c r="C36" s="56"/>
      <c r="D36" s="56"/>
      <c r="E36" s="18"/>
      <c r="F36" s="18"/>
      <c r="G36" s="18"/>
      <c r="H36" s="18"/>
      <c r="I36" s="18"/>
    </row>
    <row r="37">
      <c r="A37" s="83"/>
      <c r="B37" s="56"/>
      <c r="C37" s="56"/>
      <c r="D37" s="56"/>
      <c r="E37" s="18"/>
      <c r="F37" s="92"/>
      <c r="G37" s="18"/>
      <c r="H37" s="18"/>
      <c r="I37" s="18"/>
    </row>
    <row r="38">
      <c r="A38" s="78"/>
      <c r="B38" s="93"/>
      <c r="C38" s="56"/>
      <c r="D38" s="56"/>
      <c r="E38" s="18"/>
      <c r="F38" s="92"/>
      <c r="G38" s="18"/>
      <c r="H38" s="18"/>
      <c r="I38" s="18"/>
    </row>
    <row r="39">
      <c r="A39" s="21"/>
      <c r="B39" s="18"/>
      <c r="C39" s="18"/>
      <c r="D39" s="18"/>
      <c r="E39" s="18"/>
      <c r="F39" s="94"/>
      <c r="G39" s="18"/>
      <c r="H39" s="18"/>
      <c r="I39" s="18"/>
    </row>
    <row r="40">
      <c r="A40" s="21"/>
      <c r="B40" s="89"/>
      <c r="C40" s="56"/>
      <c r="D40" s="56"/>
      <c r="E40" s="56"/>
      <c r="F40" s="93"/>
      <c r="G40" s="56"/>
      <c r="H40" s="56"/>
      <c r="I40" s="18"/>
    </row>
    <row r="41">
      <c r="A41" s="21"/>
      <c r="B41" s="90"/>
      <c r="C41" s="91"/>
      <c r="D41" s="91"/>
      <c r="E41" s="90"/>
      <c r="F41" s="90"/>
      <c r="G41" s="90"/>
      <c r="H41" s="90"/>
      <c r="I41" s="18"/>
    </row>
    <row r="42">
      <c r="A42" s="18"/>
      <c r="B42" s="56"/>
      <c r="C42" s="56"/>
      <c r="D42" s="56"/>
      <c r="E42" s="56"/>
      <c r="F42" s="93"/>
      <c r="G42" s="56"/>
      <c r="H42" s="56"/>
      <c r="I42" s="18"/>
    </row>
    <row r="43">
      <c r="A43" s="64"/>
      <c r="B43" s="56"/>
      <c r="C43" s="56"/>
      <c r="D43" s="56"/>
      <c r="E43" s="56"/>
      <c r="F43" s="93"/>
      <c r="G43" s="56"/>
      <c r="H43" s="56"/>
      <c r="I43" s="18"/>
    </row>
    <row r="44">
      <c r="A44" s="78"/>
      <c r="B44" s="93"/>
      <c r="C44" s="93"/>
      <c r="D44" s="56"/>
      <c r="E44" s="56"/>
      <c r="F44" s="93"/>
      <c r="G44" s="56"/>
      <c r="H44" s="56"/>
      <c r="I44" s="18"/>
    </row>
    <row r="45">
      <c r="A45" s="21"/>
      <c r="B45" s="18"/>
      <c r="C45" s="18"/>
      <c r="D45" s="18"/>
      <c r="E45" s="18"/>
      <c r="F45" s="94"/>
      <c r="G45" s="18"/>
      <c r="H45" s="18"/>
      <c r="I45" s="18"/>
    </row>
    <row r="46">
      <c r="A46" s="21"/>
      <c r="B46" s="18"/>
      <c r="C46" s="18"/>
      <c r="D46" s="18"/>
      <c r="E46" s="18"/>
      <c r="F46" s="94"/>
      <c r="G46" s="18"/>
      <c r="H46" s="18"/>
      <c r="I46" s="18"/>
    </row>
    <row r="47">
      <c r="A47" s="21"/>
      <c r="B47" s="18"/>
      <c r="C47" s="18"/>
      <c r="D47" s="18"/>
      <c r="E47" s="18"/>
      <c r="F47" s="94"/>
      <c r="G47" s="18"/>
      <c r="H47" s="18"/>
      <c r="I47" s="18"/>
    </row>
    <row r="48">
      <c r="A48" s="21"/>
      <c r="B48" s="18"/>
      <c r="C48" s="18"/>
      <c r="D48" s="18"/>
      <c r="E48" s="18"/>
      <c r="F48" s="18"/>
      <c r="G48" s="18"/>
      <c r="H48" s="18"/>
    </row>
    <row r="49">
      <c r="A49" s="18"/>
      <c r="B49" s="95" t="s">
        <v>170</v>
      </c>
      <c r="D49" s="18"/>
      <c r="E49" s="18"/>
      <c r="F49" s="18"/>
      <c r="G49" s="18"/>
      <c r="H49" s="18"/>
    </row>
    <row r="50">
      <c r="A50" s="18"/>
      <c r="D50" s="18"/>
      <c r="E50" s="18"/>
      <c r="F50" s="18"/>
      <c r="G50" s="18"/>
      <c r="H50" s="18"/>
    </row>
    <row r="51">
      <c r="A51" s="18"/>
      <c r="B51" s="18"/>
      <c r="C51" s="18"/>
      <c r="D51" s="18"/>
      <c r="E51" s="18"/>
      <c r="F51" s="18"/>
      <c r="G51" s="18"/>
      <c r="H51" s="18"/>
    </row>
    <row r="52">
      <c r="A52" s="18"/>
      <c r="B52" s="18"/>
      <c r="C52" s="18"/>
      <c r="D52" s="18"/>
      <c r="E52" s="18"/>
      <c r="F52" s="18"/>
      <c r="G52" s="18"/>
      <c r="H52" s="18"/>
    </row>
    <row r="53">
      <c r="A53" s="18"/>
      <c r="B53" s="18"/>
      <c r="C53" s="18"/>
      <c r="D53" s="18"/>
      <c r="E53" s="18"/>
      <c r="F53" s="18"/>
      <c r="G53" s="18"/>
      <c r="H53" s="18"/>
    </row>
    <row r="54">
      <c r="A54" s="18"/>
      <c r="B54" s="18"/>
      <c r="C54" s="18"/>
      <c r="D54" s="18"/>
      <c r="E54" s="18"/>
      <c r="F54" s="18"/>
      <c r="G54" s="18"/>
      <c r="H54" s="18"/>
    </row>
    <row r="55">
      <c r="A55" s="18"/>
      <c r="B55" s="18"/>
      <c r="C55" s="18"/>
      <c r="D55" s="18"/>
      <c r="E55" s="18"/>
      <c r="F55" s="18"/>
      <c r="G55" s="18"/>
      <c r="H55" s="18"/>
    </row>
    <row r="56">
      <c r="A56" s="18"/>
      <c r="B56" s="18"/>
      <c r="C56" s="18"/>
      <c r="D56" s="18"/>
      <c r="E56" s="18"/>
      <c r="F56" s="18"/>
      <c r="G56" s="18"/>
      <c r="H56" s="18"/>
    </row>
    <row r="85">
      <c r="B85" s="96" t="s">
        <v>171</v>
      </c>
      <c r="C85" s="97"/>
      <c r="D85" s="98"/>
    </row>
    <row r="86">
      <c r="B86" s="99" t="s">
        <v>172</v>
      </c>
      <c r="C86" s="97"/>
      <c r="D86" s="98"/>
    </row>
    <row r="87">
      <c r="B87" s="99" t="s">
        <v>173</v>
      </c>
      <c r="C87" s="97"/>
      <c r="D87" s="98"/>
    </row>
    <row r="89">
      <c r="B89" s="100" t="s">
        <v>174</v>
      </c>
      <c r="C89" s="101" t="s">
        <v>175</v>
      </c>
    </row>
    <row r="90">
      <c r="B90" s="102" t="s">
        <v>176</v>
      </c>
      <c r="C90" s="98"/>
    </row>
    <row r="91">
      <c r="B91" s="81" t="s">
        <v>177</v>
      </c>
      <c r="C91" s="81" t="s">
        <v>178</v>
      </c>
    </row>
    <row r="92">
      <c r="B92" s="7" t="s">
        <v>179</v>
      </c>
      <c r="C92" s="81" t="s">
        <v>180</v>
      </c>
    </row>
    <row r="93">
      <c r="B93" s="81" t="s">
        <v>181</v>
      </c>
      <c r="C93" s="7" t="s">
        <v>182</v>
      </c>
    </row>
    <row r="95">
      <c r="B95" s="60" t="s">
        <v>183</v>
      </c>
      <c r="E95" s="55"/>
      <c r="F95" s="55"/>
      <c r="G95" s="55"/>
      <c r="H95" s="55"/>
    </row>
    <row r="96">
      <c r="B96" s="55"/>
      <c r="C96" s="55"/>
      <c r="D96" s="55"/>
      <c r="E96" s="55"/>
      <c r="F96" s="55"/>
      <c r="G96" s="55"/>
      <c r="H96" s="55"/>
    </row>
    <row r="97">
      <c r="B97" s="3" t="s">
        <v>174</v>
      </c>
      <c r="C97" s="103" t="s">
        <v>175</v>
      </c>
      <c r="D97" s="104" t="s">
        <v>184</v>
      </c>
      <c r="E97" s="3" t="s">
        <v>80</v>
      </c>
      <c r="F97" s="3" t="s">
        <v>78</v>
      </c>
      <c r="G97" s="3" t="s">
        <v>185</v>
      </c>
      <c r="H97" s="3" t="s">
        <v>186</v>
      </c>
    </row>
    <row r="98">
      <c r="B98" s="81" t="s">
        <v>177</v>
      </c>
      <c r="C98" s="81" t="s">
        <v>187</v>
      </c>
      <c r="D98" s="81" t="s">
        <v>188</v>
      </c>
      <c r="E98" s="105" t="s">
        <v>189</v>
      </c>
      <c r="F98" s="106">
        <v>45610.0</v>
      </c>
      <c r="G98" s="7" t="s">
        <v>190</v>
      </c>
      <c r="H98" s="107" t="s">
        <v>191</v>
      </c>
    </row>
    <row r="99">
      <c r="B99" s="7" t="s">
        <v>179</v>
      </c>
      <c r="C99" s="81" t="s">
        <v>180</v>
      </c>
      <c r="D99" s="81" t="s">
        <v>192</v>
      </c>
      <c r="E99" s="105" t="s">
        <v>189</v>
      </c>
      <c r="F99" s="106">
        <v>45610.0</v>
      </c>
      <c r="G99" s="81" t="s">
        <v>193</v>
      </c>
      <c r="H99" s="107" t="s">
        <v>194</v>
      </c>
    </row>
    <row r="100">
      <c r="B100" s="7" t="s">
        <v>195</v>
      </c>
      <c r="C100" s="81" t="s">
        <v>196</v>
      </c>
      <c r="D100" s="81" t="s">
        <v>197</v>
      </c>
      <c r="E100" s="105" t="s">
        <v>189</v>
      </c>
      <c r="F100" s="106">
        <v>45610.0</v>
      </c>
      <c r="G100" s="108" t="s">
        <v>198</v>
      </c>
      <c r="H100" s="109">
        <v>0.0</v>
      </c>
    </row>
  </sheetData>
  <mergeCells count="8">
    <mergeCell ref="B1:D1"/>
    <mergeCell ref="B11:C11"/>
    <mergeCell ref="B49:C50"/>
    <mergeCell ref="B85:D85"/>
    <mergeCell ref="B86:D86"/>
    <mergeCell ref="B87:D87"/>
    <mergeCell ref="B90:C90"/>
    <mergeCell ref="B95:D9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9.0"/>
    <col customWidth="1" min="3" max="3" width="27.63"/>
    <col customWidth="1" min="4" max="4" width="28.5"/>
    <col customWidth="1" min="5" max="5" width="25.5"/>
    <col customWidth="1" min="6" max="6" width="24.0"/>
  </cols>
  <sheetData>
    <row r="1">
      <c r="A1" s="63" t="s">
        <v>199</v>
      </c>
    </row>
    <row r="2">
      <c r="A2" s="110" t="s">
        <v>200</v>
      </c>
    </row>
    <row r="3" ht="100.5" customHeight="1">
      <c r="A3" s="111" t="s">
        <v>201</v>
      </c>
      <c r="B3" s="112"/>
      <c r="C3" s="113" t="s">
        <v>81</v>
      </c>
      <c r="D3" s="113" t="s">
        <v>202</v>
      </c>
    </row>
    <row r="4" ht="90.0" customHeight="1">
      <c r="A4" s="114" t="s">
        <v>203</v>
      </c>
      <c r="B4" s="115" t="s">
        <v>204</v>
      </c>
      <c r="C4" s="116" t="s">
        <v>205</v>
      </c>
      <c r="D4" s="117"/>
    </row>
    <row r="5" ht="106.5" customHeight="1">
      <c r="A5" s="114" t="s">
        <v>206</v>
      </c>
      <c r="B5" s="115" t="s">
        <v>189</v>
      </c>
      <c r="C5" s="118"/>
      <c r="D5" s="119"/>
    </row>
    <row r="6">
      <c r="A6" s="120"/>
      <c r="B6" s="121" t="s">
        <v>207</v>
      </c>
      <c r="C6" s="122" t="s">
        <v>208</v>
      </c>
      <c r="D6" s="121" t="s">
        <v>209</v>
      </c>
    </row>
    <row r="7">
      <c r="A7" s="55"/>
      <c r="B7" s="55"/>
      <c r="C7" s="55"/>
      <c r="D7" s="55"/>
      <c r="E7" s="55"/>
    </row>
    <row r="8">
      <c r="A8" s="123" t="s">
        <v>210</v>
      </c>
      <c r="B8" s="124" t="s">
        <v>211</v>
      </c>
      <c r="D8" s="55"/>
      <c r="E8" s="55"/>
    </row>
    <row r="9">
      <c r="A9" s="125" t="s">
        <v>212</v>
      </c>
      <c r="B9" s="7" t="s">
        <v>213</v>
      </c>
      <c r="C9" s="55"/>
      <c r="D9" s="55"/>
      <c r="E9" s="55"/>
    </row>
    <row r="11" ht="16.5" customHeight="1">
      <c r="A11" s="126" t="s">
        <v>214</v>
      </c>
      <c r="B11" s="55"/>
      <c r="E11" s="55"/>
    </row>
    <row r="12">
      <c r="A12" s="127" t="s">
        <v>215</v>
      </c>
      <c r="B12" s="127" t="s">
        <v>216</v>
      </c>
      <c r="C12" s="127" t="s">
        <v>217</v>
      </c>
      <c r="E12" s="55"/>
    </row>
    <row r="13">
      <c r="A13" s="128" t="s">
        <v>218</v>
      </c>
      <c r="B13" s="129" t="s">
        <v>219</v>
      </c>
      <c r="C13" s="7" t="s">
        <v>220</v>
      </c>
      <c r="E13" s="55"/>
    </row>
    <row r="14">
      <c r="A14" s="130" t="s">
        <v>221</v>
      </c>
      <c r="B14" s="131" t="s">
        <v>222</v>
      </c>
      <c r="C14" s="7" t="s">
        <v>223</v>
      </c>
      <c r="E14" s="55"/>
    </row>
    <row r="15">
      <c r="A15" s="132" t="s">
        <v>224</v>
      </c>
      <c r="B15" s="133" t="s">
        <v>225</v>
      </c>
      <c r="C15" s="7" t="s">
        <v>226</v>
      </c>
      <c r="D15" s="55"/>
      <c r="E15" s="55"/>
    </row>
    <row r="16">
      <c r="A16" s="56"/>
      <c r="B16" s="56"/>
      <c r="C16" s="55"/>
      <c r="D16" s="55"/>
      <c r="E16" s="55"/>
    </row>
    <row r="17">
      <c r="A17" s="134" t="s">
        <v>227</v>
      </c>
      <c r="B17" s="135" t="s">
        <v>228</v>
      </c>
      <c r="C17" s="55"/>
      <c r="D17" s="55"/>
      <c r="E17" s="55"/>
    </row>
    <row r="19">
      <c r="A19" s="63" t="s">
        <v>229</v>
      </c>
    </row>
    <row r="20">
      <c r="A20" s="136" t="s">
        <v>230</v>
      </c>
      <c r="B20" s="98"/>
    </row>
    <row r="21">
      <c r="A21" s="137" t="s">
        <v>231</v>
      </c>
      <c r="B21" s="138" t="s">
        <v>232</v>
      </c>
    </row>
    <row r="22">
      <c r="A22" s="137" t="s">
        <v>233</v>
      </c>
      <c r="B22" s="138" t="s">
        <v>234</v>
      </c>
    </row>
    <row r="23">
      <c r="A23" s="137" t="s">
        <v>235</v>
      </c>
      <c r="B23" s="138" t="s">
        <v>236</v>
      </c>
    </row>
    <row r="24">
      <c r="A24" s="137" t="s">
        <v>237</v>
      </c>
      <c r="B24" s="138" t="s">
        <v>238</v>
      </c>
    </row>
    <row r="26">
      <c r="A26" s="63" t="s">
        <v>239</v>
      </c>
    </row>
    <row r="27">
      <c r="A27" s="14"/>
    </row>
    <row r="28">
      <c r="A28" s="23"/>
      <c r="B28" s="139" t="s">
        <v>240</v>
      </c>
      <c r="C28" s="139" t="s">
        <v>241</v>
      </c>
      <c r="D28" s="139" t="s">
        <v>242</v>
      </c>
      <c r="E28" s="23"/>
    </row>
    <row r="29" ht="75.75" customHeight="1">
      <c r="A29" s="140" t="s">
        <v>243</v>
      </c>
      <c r="B29" s="141"/>
      <c r="C29" s="142" t="s">
        <v>237</v>
      </c>
      <c r="D29" s="143" t="s">
        <v>235</v>
      </c>
      <c r="E29" s="144" t="s">
        <v>242</v>
      </c>
    </row>
    <row r="30" ht="85.5" customHeight="1">
      <c r="A30" s="145"/>
      <c r="B30" s="146" t="s">
        <v>233</v>
      </c>
      <c r="C30" s="147" t="s">
        <v>231</v>
      </c>
      <c r="D30" s="148"/>
      <c r="E30" s="149" t="s">
        <v>241</v>
      </c>
    </row>
    <row r="31" ht="87.0" customHeight="1">
      <c r="A31" s="75"/>
      <c r="B31" s="150"/>
      <c r="C31" s="150"/>
      <c r="D31" s="141"/>
      <c r="E31" s="151" t="s">
        <v>240</v>
      </c>
    </row>
    <row r="32">
      <c r="A32" s="10"/>
      <c r="B32" s="152" t="s">
        <v>244</v>
      </c>
      <c r="C32" s="97"/>
      <c r="D32" s="98"/>
      <c r="E32" s="23"/>
    </row>
    <row r="34">
      <c r="A34" s="123" t="s">
        <v>245</v>
      </c>
      <c r="B34" s="79" t="s">
        <v>152</v>
      </c>
    </row>
    <row r="35">
      <c r="A35" s="153" t="s">
        <v>237</v>
      </c>
      <c r="B35" s="7" t="s">
        <v>246</v>
      </c>
    </row>
    <row r="36">
      <c r="A36" s="153" t="s">
        <v>235</v>
      </c>
      <c r="B36" s="7" t="s">
        <v>247</v>
      </c>
    </row>
    <row r="38">
      <c r="A38" s="63" t="s">
        <v>248</v>
      </c>
    </row>
    <row r="40">
      <c r="A40" s="123" t="s">
        <v>249</v>
      </c>
      <c r="B40" s="79" t="s">
        <v>250</v>
      </c>
      <c r="C40" s="79" t="s">
        <v>152</v>
      </c>
      <c r="D40" s="154" t="s">
        <v>251</v>
      </c>
      <c r="E40" s="98"/>
    </row>
    <row r="41">
      <c r="A41" s="153" t="s">
        <v>235</v>
      </c>
      <c r="B41" s="82" t="s">
        <v>252</v>
      </c>
      <c r="C41" s="155" t="s">
        <v>253</v>
      </c>
      <c r="D41" s="156" t="s">
        <v>254</v>
      </c>
      <c r="E41" s="98"/>
    </row>
    <row r="43">
      <c r="A43" s="64" t="s">
        <v>255</v>
      </c>
    </row>
    <row r="44">
      <c r="A44" s="77"/>
    </row>
    <row r="45">
      <c r="A45" s="157" t="s">
        <v>256</v>
      </c>
      <c r="B45" s="158" t="s">
        <v>257</v>
      </c>
      <c r="C45" s="97"/>
      <c r="D45" s="97"/>
      <c r="E45" s="97"/>
      <c r="F45" s="98"/>
    </row>
    <row r="46">
      <c r="A46" s="157" t="s">
        <v>258</v>
      </c>
      <c r="B46" s="158" t="s">
        <v>259</v>
      </c>
      <c r="C46" s="97"/>
      <c r="D46" s="97"/>
      <c r="E46" s="97"/>
      <c r="F46" s="98"/>
    </row>
    <row r="47">
      <c r="A47" s="157" t="s">
        <v>260</v>
      </c>
      <c r="B47" s="159" t="s">
        <v>261</v>
      </c>
      <c r="C47" s="97"/>
      <c r="D47" s="97"/>
      <c r="E47" s="97"/>
      <c r="F47" s="98"/>
    </row>
    <row r="48">
      <c r="A48" s="157" t="s">
        <v>262</v>
      </c>
      <c r="B48" s="159" t="s">
        <v>263</v>
      </c>
      <c r="C48" s="97"/>
      <c r="D48" s="97"/>
      <c r="E48" s="97"/>
      <c r="F48" s="98"/>
    </row>
    <row r="49">
      <c r="A49" s="157" t="s">
        <v>264</v>
      </c>
      <c r="B49" s="159" t="s">
        <v>265</v>
      </c>
      <c r="C49" s="97"/>
      <c r="D49" s="97"/>
      <c r="E49" s="97"/>
      <c r="F49" s="98"/>
    </row>
    <row r="51">
      <c r="A51" s="63" t="s">
        <v>266</v>
      </c>
    </row>
    <row r="52">
      <c r="A52" s="160" t="s">
        <v>267</v>
      </c>
    </row>
    <row r="53">
      <c r="A53" s="161"/>
      <c r="B53" s="162"/>
      <c r="C53" s="163"/>
      <c r="D53" s="163"/>
      <c r="E53" s="163"/>
      <c r="F53" s="163"/>
    </row>
    <row r="54">
      <c r="A54" s="164" t="s">
        <v>268</v>
      </c>
      <c r="B54" s="165">
        <v>0.1</v>
      </c>
      <c r="C54" s="163"/>
      <c r="D54" s="163"/>
      <c r="E54" s="163"/>
      <c r="F54" s="163"/>
    </row>
    <row r="55">
      <c r="A55" s="166" t="s">
        <v>269</v>
      </c>
      <c r="B55" s="167">
        <v>-70000.0</v>
      </c>
      <c r="C55" s="163"/>
      <c r="D55" s="163"/>
      <c r="E55" s="163"/>
      <c r="F55" s="163"/>
    </row>
    <row r="56">
      <c r="A56" s="166" t="s">
        <v>270</v>
      </c>
      <c r="B56" s="167">
        <v>20000.0</v>
      </c>
      <c r="C56" s="163"/>
      <c r="D56" s="163"/>
      <c r="E56" s="163"/>
      <c r="F56" s="163"/>
    </row>
    <row r="57">
      <c r="A57" s="163"/>
      <c r="B57" s="163"/>
      <c r="C57" s="163"/>
      <c r="D57" s="163"/>
      <c r="E57" s="163"/>
      <c r="F57" s="163"/>
    </row>
    <row r="58">
      <c r="A58" s="168"/>
      <c r="B58" s="168"/>
      <c r="C58" s="168"/>
      <c r="D58" s="168"/>
      <c r="E58" s="168"/>
      <c r="F58" s="168"/>
    </row>
    <row r="59">
      <c r="A59" s="169" t="s">
        <v>271</v>
      </c>
      <c r="B59" s="170" t="s">
        <v>272</v>
      </c>
      <c r="C59" s="170" t="s">
        <v>273</v>
      </c>
      <c r="D59" s="170" t="s">
        <v>274</v>
      </c>
      <c r="E59" s="170" t="s">
        <v>275</v>
      </c>
      <c r="F59" s="170" t="s">
        <v>276</v>
      </c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>
      <c r="A60" s="172">
        <v>0.0</v>
      </c>
      <c r="B60" s="173">
        <v>0.0</v>
      </c>
      <c r="C60" s="174">
        <f>B55</f>
        <v>-70000</v>
      </c>
      <c r="D60" s="173">
        <f t="shared" ref="D60:D64" si="1">B60+C60</f>
        <v>-70000</v>
      </c>
      <c r="E60" s="173">
        <f t="shared" ref="E60:E64" si="2">D60/POWER(1+$B$54,A60)</f>
        <v>-70000</v>
      </c>
      <c r="F60" s="173">
        <f>E60</f>
        <v>-70000</v>
      </c>
    </row>
    <row r="61">
      <c r="A61" s="172">
        <v>1.0</v>
      </c>
      <c r="B61" s="174">
        <f>B56</f>
        <v>20000</v>
      </c>
      <c r="C61" s="173">
        <v>0.0</v>
      </c>
      <c r="D61" s="173">
        <f t="shared" si="1"/>
        <v>20000</v>
      </c>
      <c r="E61" s="173">
        <f t="shared" si="2"/>
        <v>18181.81818</v>
      </c>
      <c r="F61" s="173">
        <f t="shared" ref="F61:F64" si="3">F60+E61</f>
        <v>-51818.18182</v>
      </c>
    </row>
    <row r="62">
      <c r="A62" s="172">
        <v>2.0</v>
      </c>
      <c r="B62" s="174">
        <f>B56</f>
        <v>20000</v>
      </c>
      <c r="C62" s="173">
        <v>0.0</v>
      </c>
      <c r="D62" s="173">
        <f t="shared" si="1"/>
        <v>20000</v>
      </c>
      <c r="E62" s="173">
        <f t="shared" si="2"/>
        <v>16528.92562</v>
      </c>
      <c r="F62" s="173">
        <f t="shared" si="3"/>
        <v>-35289.2562</v>
      </c>
    </row>
    <row r="63">
      <c r="A63" s="172">
        <v>3.0</v>
      </c>
      <c r="B63" s="174">
        <f>B56</f>
        <v>20000</v>
      </c>
      <c r="C63" s="173">
        <v>0.0</v>
      </c>
      <c r="D63" s="173">
        <f t="shared" si="1"/>
        <v>20000</v>
      </c>
      <c r="E63" s="173">
        <f t="shared" si="2"/>
        <v>15026.29602</v>
      </c>
      <c r="F63" s="173">
        <f t="shared" si="3"/>
        <v>-20262.96018</v>
      </c>
    </row>
    <row r="64">
      <c r="A64" s="172">
        <v>4.0</v>
      </c>
      <c r="B64" s="174">
        <f>B56</f>
        <v>20000</v>
      </c>
      <c r="C64" s="173">
        <v>0.0</v>
      </c>
      <c r="D64" s="173">
        <f t="shared" si="1"/>
        <v>20000</v>
      </c>
      <c r="E64" s="173">
        <f t="shared" si="2"/>
        <v>13660.26911</v>
      </c>
      <c r="F64" s="173">
        <f t="shared" si="3"/>
        <v>-6602.691073</v>
      </c>
    </row>
    <row r="65">
      <c r="A65" s="163"/>
      <c r="B65" s="163"/>
      <c r="C65" s="163"/>
      <c r="D65" s="163"/>
      <c r="E65" s="163"/>
      <c r="F65" s="163"/>
    </row>
    <row r="66">
      <c r="A66" s="175" t="s">
        <v>277</v>
      </c>
      <c r="B66" s="176">
        <f>F64</f>
        <v>-6602.691073</v>
      </c>
      <c r="C66" s="163"/>
      <c r="D66" s="163"/>
      <c r="E66" s="163"/>
      <c r="F66" s="163"/>
    </row>
    <row r="67">
      <c r="A67" s="177" t="s">
        <v>278</v>
      </c>
      <c r="B67" s="98"/>
      <c r="C67" s="163"/>
      <c r="D67" s="163"/>
      <c r="E67" s="163"/>
      <c r="F67" s="163"/>
    </row>
    <row r="68">
      <c r="A68" s="168"/>
      <c r="B68" s="168"/>
      <c r="C68" s="163"/>
      <c r="D68" s="163"/>
      <c r="E68" s="163"/>
      <c r="F68" s="163"/>
    </row>
    <row r="69">
      <c r="A69" s="178" t="s">
        <v>279</v>
      </c>
      <c r="B69" s="179">
        <f>SUM(D60:D64)/ABS(B55)</f>
        <v>0.1428571429</v>
      </c>
      <c r="C69" s="163"/>
      <c r="D69" s="163"/>
      <c r="E69" s="163"/>
      <c r="F69" s="163"/>
    </row>
    <row r="70">
      <c r="A70" s="180" t="s">
        <v>280</v>
      </c>
      <c r="B70" s="181"/>
      <c r="C70" s="163"/>
      <c r="D70" s="163"/>
      <c r="E70" s="163"/>
      <c r="F70" s="163"/>
    </row>
    <row r="71">
      <c r="A71" s="168"/>
      <c r="B71" s="168"/>
      <c r="C71" s="163"/>
      <c r="D71" s="163"/>
      <c r="E71" s="163"/>
      <c r="F71" s="163"/>
    </row>
    <row r="72">
      <c r="A72" s="178" t="s">
        <v>281</v>
      </c>
      <c r="B72" s="182">
        <f>IRR(D60:D64)</f>
        <v>0.05563784637</v>
      </c>
      <c r="C72" s="163"/>
      <c r="D72" s="163"/>
      <c r="E72" s="163"/>
      <c r="F72" s="163"/>
    </row>
    <row r="73">
      <c r="A73" s="180" t="s">
        <v>282</v>
      </c>
      <c r="B73" s="181"/>
      <c r="C73" s="163"/>
      <c r="D73" s="163"/>
      <c r="E73" s="163"/>
      <c r="F73" s="163"/>
    </row>
    <row r="74">
      <c r="C74" s="163"/>
      <c r="D74" s="163"/>
      <c r="E74" s="163"/>
      <c r="F74" s="163"/>
    </row>
    <row r="75">
      <c r="C75" s="163"/>
      <c r="D75" s="163"/>
      <c r="E75" s="163"/>
      <c r="F75" s="163"/>
    </row>
    <row r="76">
      <c r="C76" s="163"/>
      <c r="D76" s="163"/>
      <c r="E76" s="163"/>
      <c r="F76" s="163"/>
    </row>
  </sheetData>
  <mergeCells count="14">
    <mergeCell ref="B46:F46"/>
    <mergeCell ref="B47:F47"/>
    <mergeCell ref="B48:F48"/>
    <mergeCell ref="B49:F49"/>
    <mergeCell ref="A67:B67"/>
    <mergeCell ref="A70:B70"/>
    <mergeCell ref="A73:B73"/>
    <mergeCell ref="A2:D2"/>
    <mergeCell ref="A20:B20"/>
    <mergeCell ref="A29:A31"/>
    <mergeCell ref="B32:D32"/>
    <mergeCell ref="D40:E40"/>
    <mergeCell ref="D41:E41"/>
    <mergeCell ref="B45:F45"/>
  </mergeCells>
  <dataValidations>
    <dataValidation type="list" allowBlank="1" showErrorMessage="1" sqref="B41">
      <formula1>"Принятие,Уклонение,Снижение,Передача"</formula1>
    </dataValidation>
  </dataValidations>
  <drawing r:id="rId1"/>
</worksheet>
</file>