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6" windowWidth="23256" windowHeight="13176"/>
  </bookViews>
  <sheets>
    <sheet name="отчет" sheetId="1" r:id="rId1"/>
    <sheet name="балансовый" sheetId="2" r:id="rId2"/>
    <sheet name="отчет (2)" sheetId="4" r:id="rId3"/>
    <sheet name="Лист3" sheetId="3" r:id="rId4"/>
  </sheets>
  <externalReferences>
    <externalReference r:id="rId5"/>
  </externalReferences>
  <calcPr calcId="125725" refMode="R1C1"/>
</workbook>
</file>

<file path=xl/calcChain.xml><?xml version="1.0" encoding="utf-8"?>
<calcChain xmlns="http://schemas.openxmlformats.org/spreadsheetml/2006/main">
  <c r="D152" i="1"/>
  <c r="C152"/>
  <c r="D342"/>
  <c r="C342"/>
  <c r="D327"/>
  <c r="C327"/>
  <c r="D303"/>
  <c r="D297"/>
  <c r="C297"/>
  <c r="D290"/>
  <c r="C290"/>
  <c r="D284"/>
  <c r="C284"/>
  <c r="D279"/>
  <c r="C279"/>
  <c r="D272"/>
  <c r="C272"/>
  <c r="D254"/>
  <c r="C254"/>
  <c r="D234"/>
  <c r="C234"/>
  <c r="D219"/>
  <c r="C219"/>
  <c r="D203"/>
  <c r="C203"/>
  <c r="D193"/>
  <c r="C193"/>
  <c r="D169"/>
  <c r="C169"/>
  <c r="D145"/>
  <c r="C145"/>
  <c r="D94"/>
  <c r="C94"/>
  <c r="D106"/>
  <c r="C106"/>
  <c r="D121"/>
  <c r="C121"/>
  <c r="D49"/>
  <c r="C49"/>
  <c r="D38"/>
  <c r="C38"/>
  <c r="D30"/>
  <c r="C30"/>
  <c r="D17"/>
  <c r="C17"/>
  <c r="D5"/>
  <c r="D388"/>
  <c r="C388"/>
  <c r="D382"/>
  <c r="C382"/>
  <c r="D375"/>
  <c r="C375"/>
  <c r="D368"/>
  <c r="C368"/>
  <c r="D354"/>
  <c r="D390" s="1"/>
  <c r="C354"/>
  <c r="D332"/>
  <c r="D334" s="1"/>
  <c r="C332"/>
  <c r="C334" s="1"/>
  <c r="D319"/>
  <c r="C319"/>
  <c r="D309"/>
  <c r="C309"/>
  <c r="C303"/>
  <c r="D258"/>
  <c r="C258"/>
  <c r="C292" s="1"/>
  <c r="D207"/>
  <c r="C207"/>
  <c r="D162"/>
  <c r="C162"/>
  <c r="D140"/>
  <c r="C140"/>
  <c r="D125"/>
  <c r="C125"/>
  <c r="D85"/>
  <c r="C85"/>
  <c r="D77"/>
  <c r="C77"/>
  <c r="D72"/>
  <c r="D87" s="1"/>
  <c r="C72"/>
  <c r="C87" s="1"/>
  <c r="D60"/>
  <c r="C60"/>
  <c r="C164" l="1"/>
  <c r="D164"/>
  <c r="C321"/>
  <c r="D321"/>
  <c r="D40"/>
  <c r="D62" s="1"/>
  <c r="C40"/>
  <c r="C62" s="1"/>
  <c r="C209"/>
  <c r="D209"/>
  <c r="D292"/>
  <c r="C390"/>
  <c r="D394" l="1"/>
  <c r="D395"/>
  <c r="C394"/>
  <c r="C395" s="1"/>
  <c r="J20"/>
  <c r="K22"/>
  <c r="J22"/>
  <c r="K21"/>
  <c r="K20"/>
  <c r="K18"/>
  <c r="K17"/>
  <c r="K16"/>
  <c r="K15"/>
  <c r="J21"/>
  <c r="J18"/>
  <c r="J17"/>
  <c r="J16"/>
  <c r="J15"/>
  <c r="K11"/>
  <c r="K9"/>
  <c r="K7"/>
  <c r="J11"/>
  <c r="J9"/>
  <c r="J8"/>
  <c r="J7"/>
  <c r="K8" l="1"/>
  <c r="K19"/>
  <c r="K23" s="1"/>
  <c r="J19"/>
  <c r="J23" s="1"/>
  <c r="K6"/>
  <c r="K13" l="1"/>
  <c r="M11" s="1"/>
  <c r="J13"/>
  <c r="K8" i="4" l="1"/>
  <c r="J8"/>
  <c r="K6"/>
  <c r="K14"/>
  <c r="J14"/>
  <c r="K21"/>
  <c r="J21"/>
  <c r="K20"/>
  <c r="J20"/>
  <c r="K19"/>
  <c r="J19"/>
  <c r="K18"/>
  <c r="J18"/>
  <c r="K17"/>
  <c r="J17"/>
  <c r="K16"/>
  <c r="J16"/>
  <c r="K15"/>
  <c r="J15"/>
  <c r="J13"/>
  <c r="K10"/>
  <c r="J10"/>
  <c r="K9"/>
  <c r="J9"/>
  <c r="K7"/>
  <c r="J7"/>
  <c r="D5"/>
  <c r="K12" i="1" l="1"/>
  <c r="J6" i="4"/>
  <c r="J12" i="1" l="1"/>
  <c r="L10"/>
  <c r="L11"/>
  <c r="J12" i="4"/>
  <c r="K12"/>
  <c r="K22" l="1"/>
  <c r="K11"/>
  <c r="M11" s="1"/>
  <c r="M7"/>
  <c r="M16"/>
  <c r="M19"/>
  <c r="M6"/>
  <c r="M12" s="1"/>
  <c r="M10"/>
  <c r="M14"/>
  <c r="M8"/>
  <c r="M17"/>
  <c r="M21"/>
  <c r="M20"/>
  <c r="M9"/>
  <c r="M15"/>
  <c r="M18"/>
  <c r="J22"/>
  <c r="L16" s="1"/>
  <c r="J11"/>
  <c r="L11" s="1"/>
  <c r="L7"/>
  <c r="L19"/>
  <c r="L21"/>
  <c r="L9"/>
  <c r="L10"/>
  <c r="L8"/>
  <c r="L17"/>
  <c r="L18"/>
  <c r="L20"/>
  <c r="L14"/>
  <c r="L15"/>
  <c r="L6"/>
  <c r="M22" l="1"/>
  <c r="L12"/>
  <c r="L22"/>
  <c r="J14" i="1" l="1"/>
  <c r="L17" l="1"/>
  <c r="L6" l="1"/>
  <c r="L15"/>
  <c r="L9"/>
  <c r="L8"/>
  <c r="L16"/>
  <c r="L18"/>
  <c r="L7"/>
  <c r="L22"/>
  <c r="L19"/>
  <c r="L20"/>
  <c r="L21"/>
  <c r="M21"/>
  <c r="L12"/>
  <c r="L23" l="1"/>
  <c r="M22"/>
  <c r="L13"/>
  <c r="M20"/>
  <c r="M15"/>
  <c r="M17"/>
  <c r="M16"/>
  <c r="M18"/>
  <c r="M19"/>
  <c r="M23" l="1"/>
  <c r="I7" i="2"/>
  <c r="I6"/>
  <c r="M12" i="1" l="1"/>
  <c r="M8"/>
  <c r="M7"/>
  <c r="M9"/>
  <c r="M10"/>
  <c r="M6"/>
  <c r="F8" i="2"/>
  <c r="M13" i="1" l="1"/>
</calcChain>
</file>

<file path=xl/sharedStrings.xml><?xml version="1.0" encoding="utf-8"?>
<sst xmlns="http://schemas.openxmlformats.org/spreadsheetml/2006/main" count="887" uniqueCount="563">
  <si>
    <t>Доходы</t>
  </si>
  <si>
    <t>Выручка</t>
  </si>
  <si>
    <t>I</t>
  </si>
  <si>
    <t>Услуги службы ТД</t>
  </si>
  <si>
    <t>Услуги юр.лицам</t>
  </si>
  <si>
    <t>Мебель</t>
  </si>
  <si>
    <t>Лотки</t>
  </si>
  <si>
    <t>Субаренда Дз.28</t>
  </si>
  <si>
    <t>Интернет водителей (возмещ)</t>
  </si>
  <si>
    <t>Запчасти со склада (продажа)</t>
  </si>
  <si>
    <t>Возмещение ФСС по пособиям на детей</t>
  </si>
  <si>
    <t>Итого по группе: Выручка</t>
  </si>
  <si>
    <t>II</t>
  </si>
  <si>
    <t>Продажа Galaxy</t>
  </si>
  <si>
    <t>Продажа Форд № 16</t>
  </si>
  <si>
    <t>Продажа Форд № 23</t>
  </si>
  <si>
    <t>Продажа пассивов/Прочие</t>
  </si>
  <si>
    <t>III</t>
  </si>
  <si>
    <t>Итого по группе: Продажа пассивов/Прочие</t>
  </si>
  <si>
    <t>Оборудование для продажи водителям</t>
  </si>
  <si>
    <t>IV</t>
  </si>
  <si>
    <t>Телефоны "Дружки"</t>
  </si>
  <si>
    <t>Р/с и антенны</t>
  </si>
  <si>
    <t>Шашки</t>
  </si>
  <si>
    <t>Магниты такси</t>
  </si>
  <si>
    <t>Итого по группе: Оборудование для продажи водителям</t>
  </si>
  <si>
    <t>Итого по группе: Доходы</t>
  </si>
  <si>
    <t>Имущество,Капит. влож. Инвестиции</t>
  </si>
  <si>
    <t>ТД</t>
  </si>
  <si>
    <t>Онлайн/G-PS</t>
  </si>
  <si>
    <t>Итого по группе: Онлайн/G-PS</t>
  </si>
  <si>
    <t>Лицензирование, новые правила</t>
  </si>
  <si>
    <t>Программа для таксометров</t>
  </si>
  <si>
    <t>Сертификат такси</t>
  </si>
  <si>
    <t>Итого по группе: Лицензирование, новые правила</t>
  </si>
  <si>
    <t>Рено 1</t>
  </si>
  <si>
    <t>Рено 2</t>
  </si>
  <si>
    <t>Авто-Тех-Центр</t>
  </si>
  <si>
    <t>Проектирование здания</t>
  </si>
  <si>
    <t>Проект по газу</t>
  </si>
  <si>
    <t>Разметка границ</t>
  </si>
  <si>
    <t>Отмежевание от жил.домов</t>
  </si>
  <si>
    <t>Инвестиционный контракт по зем.участку</t>
  </si>
  <si>
    <t>Забор</t>
  </si>
  <si>
    <t>Аренда зем.участка</t>
  </si>
  <si>
    <t>Анализ рынка автомоек</t>
  </si>
  <si>
    <t>Итого по группе: Авто-Тех-Центр</t>
  </si>
  <si>
    <t>Оборудование  для продажи вод.</t>
  </si>
  <si>
    <t>Навигаторы</t>
  </si>
  <si>
    <t>Р/ст и антенны</t>
  </si>
  <si>
    <t>Итого по группе: Оборудование  для продажи вод.</t>
  </si>
  <si>
    <t>Итого по группе: ТД</t>
  </si>
  <si>
    <t>Мини-рынок</t>
  </si>
  <si>
    <t>БС/Трейдинг</t>
  </si>
  <si>
    <t>Имущество</t>
  </si>
  <si>
    <t>Принтер двусторонний</t>
  </si>
  <si>
    <t>Итого по группе: Имущество</t>
  </si>
  <si>
    <t>Итого по группе: Имущество,Капит. влож. Инвестиции</t>
  </si>
  <si>
    <t>Юр.лица</t>
  </si>
  <si>
    <t>Компенсация за услуги юр.лицам</t>
  </si>
  <si>
    <t>Итого по группе: Юр.лица</t>
  </si>
  <si>
    <t>Персонал</t>
  </si>
  <si>
    <t>Зар. Плата, налоги с ФОТ(ПФ, НДФЛ, ЕСН, травм.)</t>
  </si>
  <si>
    <t>Директор такси Гришкин Д.Ю.</t>
  </si>
  <si>
    <t>Ген.директор Зубенко А.А.</t>
  </si>
  <si>
    <t>Зам.главного бухгалтера Плесцова О.А.</t>
  </si>
  <si>
    <t>Курьер Шалыгин</t>
  </si>
  <si>
    <t>Дир.рынка Грибков С.Н.</t>
  </si>
  <si>
    <t>Специалист по тех.анализу Кожевников А.</t>
  </si>
  <si>
    <t>Оф.-мен.Крысина Н.В.</t>
  </si>
  <si>
    <t>Менеджер по кадрам Гладких И.А.</t>
  </si>
  <si>
    <t>Сторож Будылин</t>
  </si>
  <si>
    <t>Оператор чистоты Малова Р.С.</t>
  </si>
  <si>
    <t>Дворник К.42</t>
  </si>
  <si>
    <t>Уход за участком О.Н.</t>
  </si>
  <si>
    <t>Подменный Подлипный/Петров Ю. , замена Кож.</t>
  </si>
  <si>
    <t>Сканирование Харитонова М.</t>
  </si>
  <si>
    <t>Итого по группе: Зар. Плата, налоги с ФОТ(ПФ, НДФЛ, ЕСН, травм.)</t>
  </si>
  <si>
    <t>ФМС</t>
  </si>
  <si>
    <t>День рождения</t>
  </si>
  <si>
    <t>Чай/кофе</t>
  </si>
  <si>
    <t>Аптечка</t>
  </si>
  <si>
    <t>Вода питьевая</t>
  </si>
  <si>
    <t>Новогодние бонусы</t>
  </si>
  <si>
    <t>Подарки детям</t>
  </si>
  <si>
    <t>Итого по группе: ФМС</t>
  </si>
  <si>
    <t>Итого по группе: Персонал</t>
  </si>
  <si>
    <t>Налоги,пени(кроме с ФОТ) и рентные платежи</t>
  </si>
  <si>
    <t>ЕНВД</t>
  </si>
  <si>
    <t>Аренда помещения</t>
  </si>
  <si>
    <t>Единовр.пособие по рожд.ребенка и по ух.за ребенком</t>
  </si>
  <si>
    <t>Вывоз ТБО</t>
  </si>
  <si>
    <t>Госпошлина (выписки из ЕГРЮЛ,  из кадастра)</t>
  </si>
  <si>
    <t>Земельный налог ( К.42)</t>
  </si>
  <si>
    <t>Итого по группе: Налоги,пени(кроме с ФОТ) и рентные платежи</t>
  </si>
  <si>
    <t>Текущие и  Эксплуатационные расходы</t>
  </si>
  <si>
    <t>V</t>
  </si>
  <si>
    <t>Связь и Интернет</t>
  </si>
  <si>
    <t>Центртелеком (поток Е1)</t>
  </si>
  <si>
    <t>Интернет "Дружки"</t>
  </si>
  <si>
    <t>Услуги связи Asterix</t>
  </si>
  <si>
    <t>Радиочастотный центр (за ежемесячное обслуживание)</t>
  </si>
  <si>
    <t>Интернет</t>
  </si>
  <si>
    <t>Центртелеком (телефонная связь Д.28, К.42)</t>
  </si>
  <si>
    <t>Сотовая связь (сотр)</t>
  </si>
  <si>
    <t>Сотовая связь (А.А.)</t>
  </si>
  <si>
    <t>Итого по группе: Связь и Интернет</t>
  </si>
  <si>
    <t>Ремонт и обслуживание К.42</t>
  </si>
  <si>
    <t>Коммунальные услуги К.42 (свет)</t>
  </si>
  <si>
    <t>Коммунальные услуги К.42 (газ)</t>
  </si>
  <si>
    <t>Уход за аквариумом</t>
  </si>
  <si>
    <t>Хоз. нужды</t>
  </si>
  <si>
    <t>Коммунальные услуги К.42 (вода)</t>
  </si>
  <si>
    <t>Вывоз мусора</t>
  </si>
  <si>
    <t>Уход за участком к.42</t>
  </si>
  <si>
    <t>Тревожная кнопка</t>
  </si>
  <si>
    <t>Ремонт техники</t>
  </si>
  <si>
    <t>Обслуживание канализ. люка</t>
  </si>
  <si>
    <t>Итого по группе: Ремонт и обслуживание К.42</t>
  </si>
  <si>
    <t>Транспортные (офис)</t>
  </si>
  <si>
    <t>Транспортные офис</t>
  </si>
  <si>
    <t>Итого по группе: Транспортные (офис)</t>
  </si>
  <si>
    <t>Офисные расходы</t>
  </si>
  <si>
    <t>Ремонт оргтехники</t>
  </si>
  <si>
    <t>Подписка на журналы</t>
  </si>
  <si>
    <t>Заправка картриджей</t>
  </si>
  <si>
    <t>Канцтовары</t>
  </si>
  <si>
    <t>Почтовые услуги</t>
  </si>
  <si>
    <t>Обслуживание ККМ</t>
  </si>
  <si>
    <t>Пластиковые карточки юр.лиц</t>
  </si>
  <si>
    <t>Эл.почтовый ящик</t>
  </si>
  <si>
    <t>Итого по группе: Офисные расходы</t>
  </si>
  <si>
    <t>Ремонт и обслуживание рынка</t>
  </si>
  <si>
    <t>Охрана сборов по рынку</t>
  </si>
  <si>
    <t>Итого по группе: Ремонт и обслуживание рынка</t>
  </si>
  <si>
    <t>Расчетно-кассовое обсл. и К-плюс</t>
  </si>
  <si>
    <t>Расчетно-кассовое обслуживание</t>
  </si>
  <si>
    <t>Консультант-плюс</t>
  </si>
  <si>
    <t>Итого по группе: Расчетно-кассовое обсл. и К-плюс</t>
  </si>
  <si>
    <t>Кредиты</t>
  </si>
  <si>
    <t>Аутсорсинг. Консульт., эксперты, внешт. сотрудники</t>
  </si>
  <si>
    <t>VII</t>
  </si>
  <si>
    <t>Внешняя бухгалтерия</t>
  </si>
  <si>
    <t>Итого по группе: Аутсорсинг. Консульт., эксперты, внешт. сотрудники</t>
  </si>
  <si>
    <t>АВТО</t>
  </si>
  <si>
    <t>VIII</t>
  </si>
  <si>
    <t>Обслуживание и ремонт</t>
  </si>
  <si>
    <t>Транспортный налог</t>
  </si>
  <si>
    <t>Итого по группе: Рено 1</t>
  </si>
  <si>
    <t>Итого по группе: Рено 2</t>
  </si>
  <si>
    <t>Форды</t>
  </si>
  <si>
    <t>Борт № 11</t>
  </si>
  <si>
    <t>Борт № 21</t>
  </si>
  <si>
    <t>Итого по группе: Форды</t>
  </si>
  <si>
    <t>Прочее АВТО</t>
  </si>
  <si>
    <t>ОСАГО</t>
  </si>
  <si>
    <t>Бензин Грибков</t>
  </si>
  <si>
    <t>Бензин Шалыгин</t>
  </si>
  <si>
    <t>Снятие с учета Форд</t>
  </si>
  <si>
    <t>Итого по группе: Прочее АВТО</t>
  </si>
  <si>
    <t>Итого по группе: АВТО</t>
  </si>
  <si>
    <t>ТКЛ (текущие расходы)</t>
  </si>
  <si>
    <t>IX</t>
  </si>
  <si>
    <t>Текущие расходы ТКЛ</t>
  </si>
  <si>
    <t>Продажа пассива ТКЛ</t>
  </si>
  <si>
    <t>Итого по группе: ТКЛ (текущие расходы)</t>
  </si>
  <si>
    <t>Рождественно (оформление насл.)</t>
  </si>
  <si>
    <t>XII</t>
  </si>
  <si>
    <t>Итого по группе: Рождественно (оформление насл.)</t>
  </si>
  <si>
    <t>Услуги юристов</t>
  </si>
  <si>
    <t>Наталья Фед.</t>
  </si>
  <si>
    <t>Юристконсульт</t>
  </si>
  <si>
    <t>Итого по группе: Услуги юристов</t>
  </si>
  <si>
    <t>ПРОЧЕЕ</t>
  </si>
  <si>
    <t>Прочие</t>
  </si>
  <si>
    <t>Итого по группе: Расходы</t>
  </si>
  <si>
    <t>комментарии</t>
  </si>
  <si>
    <t>Цена/дог., опр-ние размера суммы</t>
  </si>
  <si>
    <t>получатель</t>
  </si>
  <si>
    <t>А.А.</t>
  </si>
  <si>
    <t>снижение на 8 тыс. в месяц</t>
  </si>
  <si>
    <t>оставляем как есть</t>
  </si>
  <si>
    <t>экономия в месяц 7 тыс.</t>
  </si>
  <si>
    <t>экономия в месяц после переговоров в среднем составила  около 9 тыс.</t>
  </si>
  <si>
    <t>экономия в месяц 3800 руб.</t>
  </si>
  <si>
    <t>целесообразно сохр: в беспорядочн состоянии. Пользователи не знают.</t>
  </si>
  <si>
    <t>проведена беседа; сокр  число пользователей: Грехн;Ящер;Подлип;Сорк</t>
  </si>
  <si>
    <t>целесообразно, сохранить</t>
  </si>
  <si>
    <t>отказ от 2 журналов (24 тыс.)</t>
  </si>
  <si>
    <t>целесообразно сохранить</t>
  </si>
  <si>
    <t>Смена тарифа, экономия 2500 в месяц</t>
  </si>
  <si>
    <t>Сводный отчет по прибыли и убыткам по группе предприятий ДКК</t>
  </si>
  <si>
    <t xml:space="preserve">Отчет  с </t>
  </si>
  <si>
    <t>год</t>
  </si>
  <si>
    <t>% месяц</t>
  </si>
  <si>
    <t>%год</t>
  </si>
  <si>
    <t>ИТОГО расходы</t>
  </si>
  <si>
    <t>Операционные расходы</t>
  </si>
  <si>
    <t>Прочее</t>
  </si>
  <si>
    <t>Месяц</t>
  </si>
  <si>
    <t>Итого за месяц</t>
  </si>
  <si>
    <t>Нарастающий итог (НИт)</t>
  </si>
  <si>
    <t>Динамика (добавление)</t>
  </si>
  <si>
    <t>Балансовый отчет</t>
  </si>
  <si>
    <t>Активы</t>
  </si>
  <si>
    <t>Пассивы</t>
  </si>
  <si>
    <t>Цена/Оценка</t>
  </si>
  <si>
    <t>Депозит банка</t>
  </si>
  <si>
    <t>Ипотечный кредит на дом</t>
  </si>
  <si>
    <t>Кредитные карточки</t>
  </si>
  <si>
    <t>Предприятия (В)</t>
  </si>
  <si>
    <t>Такси "ТД"</t>
  </si>
  <si>
    <t>?</t>
  </si>
  <si>
    <t>Пассивы предприятий</t>
  </si>
  <si>
    <t>кредиты</t>
  </si>
  <si>
    <t xml:space="preserve">Т-К-Л </t>
  </si>
  <si>
    <t>отселение</t>
  </si>
  <si>
    <t>Из расходной статьи «Инвестиции» пополняется раздел «Активы» (Стоимость активов). Мы делаем прогноз по росту стоимости активов   и этот прогноз показывает нам, когда накопится сумма, необходимая для удовлетворения к-то цели. Все доходы от Активов остаются там до достижения целевого размера суммы. Поэтому в разделе Доходы, статья Инвестиции – 0. Как достигнут этот размер суммы, активы продаются, деньги от их продажи попадают в раздел Доходы и оттуда финансируется наша цель. Паранич.</t>
  </si>
  <si>
    <t>Ячейка</t>
  </si>
  <si>
    <t>Внедрение Asterix/ПО</t>
  </si>
  <si>
    <t>Итого по группе: Внедрение Asterix/ПО</t>
  </si>
  <si>
    <t>Аренда авто (№ 1) условно для А.А.</t>
  </si>
  <si>
    <t>Вынос эл.кабеля</t>
  </si>
  <si>
    <t>Разрешение на строительство</t>
  </si>
  <si>
    <t>Проектирование выноса водопровода</t>
  </si>
  <si>
    <t>Проект водопровод</t>
  </si>
  <si>
    <t>следить за тарифами мегафона</t>
  </si>
  <si>
    <t>Прочие текущ расходы</t>
  </si>
  <si>
    <t>Бензин УАЗ патриот</t>
  </si>
  <si>
    <t>сентябрь</t>
  </si>
  <si>
    <t>Вынос водопровода</t>
  </si>
  <si>
    <t>Фундамент</t>
  </si>
  <si>
    <t>Бензин Крысина</t>
  </si>
  <si>
    <t>Продажа навигаторов</t>
  </si>
  <si>
    <t>Представитель интересов (Дурнев В.Ф.)</t>
  </si>
  <si>
    <t>Расходы</t>
  </si>
  <si>
    <t>Рено Логан</t>
  </si>
  <si>
    <t>Помощь в лоббировании</t>
  </si>
  <si>
    <t>ТУ по электрике</t>
  </si>
  <si>
    <t>Покупка зем.участка К.42</t>
  </si>
  <si>
    <t>Сим карта 401212</t>
  </si>
  <si>
    <t>Телефон AVAYA</t>
  </si>
  <si>
    <t>СМС-рассылка о прибытии авто</t>
  </si>
  <si>
    <t>Ремонт фасада К.42</t>
  </si>
  <si>
    <t>Энергоснабжение офиса</t>
  </si>
  <si>
    <t>Ремонт кнопки</t>
  </si>
  <si>
    <t>Решетки на проходы</t>
  </si>
  <si>
    <t>Ремонт УАЗ (зеленый)</t>
  </si>
  <si>
    <t>Бензин УАЗ</t>
  </si>
  <si>
    <t>Бензин Форд</t>
  </si>
  <si>
    <t>Реклама на радио (межгород)</t>
  </si>
  <si>
    <t>Итого расходов</t>
  </si>
  <si>
    <t>ДУ:Н-З-А-$</t>
  </si>
  <si>
    <t>Прибыль/убыток</t>
  </si>
  <si>
    <t>за месяц</t>
  </si>
  <si>
    <t>за год</t>
  </si>
  <si>
    <t>% годовых</t>
  </si>
  <si>
    <t>ВЫНОСЫ (Сети\Ком-ции):  пр-ние, монтаж</t>
  </si>
  <si>
    <t>Автомойка</t>
  </si>
  <si>
    <t>Коммуникации</t>
  </si>
  <si>
    <t>Макет/Проект/планировка</t>
  </si>
  <si>
    <t>Снятие с депозита</t>
  </si>
  <si>
    <t>Сервер</t>
  </si>
  <si>
    <t>Кресло офисное</t>
  </si>
  <si>
    <t>Устройство для рез.копирования данных</t>
  </si>
  <si>
    <t>Дверь в кинозал</t>
  </si>
  <si>
    <t>Компенсация за кражу</t>
  </si>
  <si>
    <t>Уборка территории рынка</t>
  </si>
  <si>
    <t>Прибыль</t>
  </si>
  <si>
    <t>Возврат кредитов</t>
  </si>
  <si>
    <t>Итого:</t>
  </si>
  <si>
    <t>Str ТД (новая)</t>
  </si>
  <si>
    <t>Возмещение страховые</t>
  </si>
  <si>
    <t>Продажа Рено Логан</t>
  </si>
  <si>
    <t>Компьютер для офис-менеджера</t>
  </si>
  <si>
    <t>Сист.адм.Петров Ю.</t>
  </si>
  <si>
    <t>Юрист (Алевтина Юр.)</t>
  </si>
  <si>
    <t>Текущие расходы Рожд.</t>
  </si>
  <si>
    <t>Продажа пассива Рожд.</t>
  </si>
  <si>
    <t>Комплектующие для компьютера</t>
  </si>
  <si>
    <t>Программа</t>
  </si>
  <si>
    <t>Печать ДКК</t>
  </si>
  <si>
    <t>Ремонт офиса</t>
  </si>
  <si>
    <t>КЗ</t>
  </si>
  <si>
    <t>Вывоз снега</t>
  </si>
  <si>
    <t>Озвучка (Самарин)</t>
  </si>
  <si>
    <t>Благотворительность</t>
  </si>
  <si>
    <t>Продажа мебели</t>
  </si>
  <si>
    <t>Сторож Осокин</t>
  </si>
  <si>
    <t>Представительские</t>
  </si>
  <si>
    <t>Мат.помощь</t>
  </si>
  <si>
    <t>Сохранение тарифа на эл-во</t>
  </si>
  <si>
    <t>Книги</t>
  </si>
  <si>
    <t>Ремонт эл.щитка</t>
  </si>
  <si>
    <t>Ремонт торговых мест</t>
  </si>
  <si>
    <t>Итого по группе: Текущие и  Эксплуатационные расходы</t>
  </si>
  <si>
    <t>VI</t>
  </si>
  <si>
    <t>Зуева</t>
  </si>
  <si>
    <t>Сайт</t>
  </si>
  <si>
    <t>Прочие расходы Str ТД</t>
  </si>
  <si>
    <t>Итого по группе: Str ТД (новая)</t>
  </si>
  <si>
    <t>Премия</t>
  </si>
  <si>
    <t>Услуги программиста</t>
  </si>
  <si>
    <t>СМС-рассылка по рекламе КЭБ</t>
  </si>
  <si>
    <t>Публикация в справочнике</t>
  </si>
  <si>
    <t>Продвижение КЭБ</t>
  </si>
  <si>
    <t>СМС-рассылка по рекламе МГ</t>
  </si>
  <si>
    <t>Оклейка</t>
  </si>
  <si>
    <t>Получение кредита</t>
  </si>
  <si>
    <t>Объявление о нов.директоре</t>
  </si>
  <si>
    <t>Работа с конкурентами</t>
  </si>
  <si>
    <t>Бонусы ГИБДД</t>
  </si>
  <si>
    <t>Таксопарк-книжки</t>
  </si>
  <si>
    <t>Тестирование связи</t>
  </si>
  <si>
    <t>% по кредитам</t>
  </si>
  <si>
    <t>Пени по налогу</t>
  </si>
  <si>
    <t>КЭБы</t>
  </si>
  <si>
    <t>Специалист по маркетингу Харитонова М.</t>
  </si>
  <si>
    <t>Сафари</t>
  </si>
  <si>
    <t>Итого по группе: Кредиты</t>
  </si>
  <si>
    <t>Борт № 23</t>
  </si>
  <si>
    <t>Адаптация новичков в ночные смены</t>
  </si>
  <si>
    <t>Фрилансеры</t>
  </si>
  <si>
    <t>Продажа КЭБ № 4</t>
  </si>
  <si>
    <t>Продажа КЭБ № 1</t>
  </si>
  <si>
    <t>Продажа КЭБ № 5</t>
  </si>
  <si>
    <t>Продажа КЭБ № 6</t>
  </si>
  <si>
    <t>Продажа КЭБ № 2</t>
  </si>
  <si>
    <t>Продажа КЭБ № 3</t>
  </si>
  <si>
    <t>Помещение</t>
  </si>
  <si>
    <t>Обучение</t>
  </si>
  <si>
    <t>Раш-дисплей/навигаторы</t>
  </si>
  <si>
    <t>Замер границ участка</t>
  </si>
  <si>
    <t>Предоставление клиенту беспл.поездки</t>
  </si>
  <si>
    <t>Пухова 56</t>
  </si>
  <si>
    <t>Программный продукт (доработка)</t>
  </si>
  <si>
    <t>Внутренняя отделка и проводки</t>
  </si>
  <si>
    <t>2-ой участок</t>
  </si>
  <si>
    <t>Аренда земельного участка</t>
  </si>
  <si>
    <t>Ландшафт-обустройство</t>
  </si>
  <si>
    <t>Сотовый телефон</t>
  </si>
  <si>
    <t>Заправка огнетушителей</t>
  </si>
  <si>
    <t>Продажа КЭБ № 7</t>
  </si>
  <si>
    <t>Автотехцентр</t>
  </si>
  <si>
    <t>ПО/Фил</t>
  </si>
  <si>
    <t>Сторож Поздняков</t>
  </si>
  <si>
    <t>Сторож Шелгунов</t>
  </si>
  <si>
    <t>XV</t>
  </si>
  <si>
    <t>Услги юриста</t>
  </si>
  <si>
    <t>1</t>
  </si>
  <si>
    <t>2</t>
  </si>
  <si>
    <t>3</t>
  </si>
  <si>
    <t>Объявление о приеме на работу</t>
  </si>
  <si>
    <t>4</t>
  </si>
  <si>
    <t>5</t>
  </si>
  <si>
    <t>6</t>
  </si>
  <si>
    <t>7</t>
  </si>
  <si>
    <t>Особый клиент</t>
  </si>
  <si>
    <t>Разрешения</t>
  </si>
  <si>
    <t>Доработка программы (петров Ю.)</t>
  </si>
  <si>
    <t>Отделка/Интерьер</t>
  </si>
  <si>
    <t>5.Фундамент</t>
  </si>
  <si>
    <t>7.Прочие расходы</t>
  </si>
  <si>
    <t>1.Макет/Проект/Планировка</t>
  </si>
  <si>
    <t>3.ВЫНОСЫ (Сети/Ком-ции): пр-ние, монтаж)</t>
  </si>
  <si>
    <t>4.Коммуникации</t>
  </si>
  <si>
    <t>6.Корпус</t>
  </si>
  <si>
    <t>Сторож Поталов А.</t>
  </si>
  <si>
    <t>Директор такси (замещ)</t>
  </si>
  <si>
    <t>вложения 73 тыс., окупаемость 2 года, замена окон, котла</t>
  </si>
  <si>
    <t>XIII</t>
  </si>
  <si>
    <t>XIV</t>
  </si>
  <si>
    <t>01.10.2012-30.09.2013</t>
  </si>
  <si>
    <t xml:space="preserve">  Автомойка</t>
  </si>
  <si>
    <t xml:space="preserve">  Итого по группе "Автомойка"</t>
  </si>
  <si>
    <t xml:space="preserve">  Обклейка</t>
  </si>
  <si>
    <t>Электромонтаж</t>
  </si>
  <si>
    <t>Инструменты</t>
  </si>
  <si>
    <t>Расходники</t>
  </si>
  <si>
    <t xml:space="preserve">  Итого по группе "Обклейка"</t>
  </si>
  <si>
    <t xml:space="preserve">  Раш-дисплей/навгаторы</t>
  </si>
  <si>
    <t xml:space="preserve">  Итого по группе "Раш-дисплей/навгаторы"</t>
  </si>
  <si>
    <t xml:space="preserve">  Прочее</t>
  </si>
  <si>
    <t xml:space="preserve">  Итого по группе "Прочее"</t>
  </si>
  <si>
    <t xml:space="preserve">  Итого по группе "Прочее текущие расходы"</t>
  </si>
  <si>
    <t xml:space="preserve">  Авансы по страховым случаям при ДТП</t>
  </si>
  <si>
    <t xml:space="preserve">  Итого по группе "Авансы по страховым случаям при ДТП"</t>
  </si>
  <si>
    <t>Открытки</t>
  </si>
  <si>
    <t>Баннер на Зерновой</t>
  </si>
  <si>
    <t>Акция "Приведи друга"</t>
  </si>
  <si>
    <t>Бонусные сертификаты</t>
  </si>
  <si>
    <t>Логотип ТД</t>
  </si>
  <si>
    <t>Наклейки (форды, шашки)</t>
  </si>
  <si>
    <t>Пленка (склад)</t>
  </si>
  <si>
    <t>Оклейка Рено</t>
  </si>
  <si>
    <t>на 01.10.2013</t>
  </si>
  <si>
    <t>Доставка пленки</t>
  </si>
  <si>
    <t>Обклейка Форд 106</t>
  </si>
  <si>
    <t>УСН (пени)</t>
  </si>
  <si>
    <t>Диспетчера + ав. (10чел)</t>
  </si>
  <si>
    <t>ВНУТРЕННИЙ ЛИЗИНГ</t>
  </si>
  <si>
    <t>Итого по группе: Внутренний лизинг</t>
  </si>
  <si>
    <t>Внутренний лизинг</t>
  </si>
  <si>
    <t>М и П. Реклама и продвижение</t>
  </si>
  <si>
    <t xml:space="preserve">  Обклейка парка: Желтое такси 77-12-12</t>
  </si>
  <si>
    <t xml:space="preserve">  Итого по группе "М и П. Реклама и продвижение"</t>
  </si>
  <si>
    <t>Обучение диспетчеров</t>
  </si>
  <si>
    <t>Обслуживание КЭБ</t>
  </si>
  <si>
    <t>Стоянка КЭБ</t>
  </si>
  <si>
    <t>Ноутбук</t>
  </si>
  <si>
    <t>Компьютер</t>
  </si>
  <si>
    <t>Диспетчера + ав. (12чел)</t>
  </si>
  <si>
    <t>Зам.директора такси Курин К.</t>
  </si>
  <si>
    <t>Специалист по маркетингу Лагуткина А.</t>
  </si>
  <si>
    <t>УСН</t>
  </si>
  <si>
    <t>Итого по группе: Автомойка</t>
  </si>
  <si>
    <t>Штендеры и плакаты</t>
  </si>
  <si>
    <t>Реклама набора водителей</t>
  </si>
  <si>
    <t>Рассылка юр.лицам</t>
  </si>
  <si>
    <t>Виизитки</t>
  </si>
  <si>
    <t>X</t>
  </si>
  <si>
    <t>МиП перед водителем</t>
  </si>
  <si>
    <t>МиП перед клиентом</t>
  </si>
  <si>
    <t>Продажа КЭБов</t>
  </si>
  <si>
    <t>Продажа КЭБ № 8</t>
  </si>
  <si>
    <t>Продажа пассивов/Форды</t>
  </si>
  <si>
    <t>Итого по группе: ВНУТРЕННИЙ ЛИЗИНГ</t>
  </si>
  <si>
    <t>4.Коммуникации внешние</t>
  </si>
  <si>
    <t>Обклейка</t>
  </si>
  <si>
    <t>Плоттер режущий</t>
  </si>
  <si>
    <t>Итого по группе: Обклейка</t>
  </si>
  <si>
    <t>Прочее персонал</t>
  </si>
  <si>
    <t>Итого по группе: Прочее персонал</t>
  </si>
  <si>
    <t>Интсрумент для обжима</t>
  </si>
  <si>
    <t>переход в Газэнергобанк. Закрытие счета в Сбербанке</t>
  </si>
  <si>
    <t>Прочее текущие расходы</t>
  </si>
  <si>
    <t>Итого по группе: Прочее текущие расходы</t>
  </si>
  <si>
    <t>Техосмотр</t>
  </si>
  <si>
    <t>Рождественно (оформление)</t>
  </si>
  <si>
    <t>Итого по группе: Рождественно (оформление)</t>
  </si>
  <si>
    <t>Итого по группе: МиП перед водителем</t>
  </si>
  <si>
    <t>Итого по группе: МиП перед клиентом</t>
  </si>
  <si>
    <t>Прочее МИП</t>
  </si>
  <si>
    <t>Штраф за СМС рассылку</t>
  </si>
  <si>
    <t>Телефон менеджеру</t>
  </si>
  <si>
    <t>Итого по группе: Прочее МИП</t>
  </si>
  <si>
    <t>Итого по группе: М и П. Реклама и продвижение</t>
  </si>
  <si>
    <t>Возврат кредитов (Сбер+ Кред.К)</t>
  </si>
  <si>
    <t>февраль 12</t>
  </si>
  <si>
    <t>март 12</t>
  </si>
  <si>
    <t>апрель 12</t>
  </si>
  <si>
    <t>май 12</t>
  </si>
  <si>
    <t>июнь 12</t>
  </si>
  <si>
    <t>июль 12</t>
  </si>
  <si>
    <t>август 12</t>
  </si>
  <si>
    <t>сентябрь 12</t>
  </si>
  <si>
    <t>Оклейка авто</t>
  </si>
  <si>
    <t>Адаптер для детск.сидения</t>
  </si>
  <si>
    <t>Виртуальная АТС</t>
  </si>
  <si>
    <t>Спецодежда</t>
  </si>
  <si>
    <t>Ремонт эл.счетчика</t>
  </si>
  <si>
    <t>Спор с новыми собств.Дз.28</t>
  </si>
  <si>
    <t>Госпошлина в суд</t>
  </si>
  <si>
    <t>Сувенирная продукция</t>
  </si>
  <si>
    <t>Макет карты юр.лица</t>
  </si>
  <si>
    <t>Наклейки на шашки</t>
  </si>
  <si>
    <t>МиП. Реклама и продвижение</t>
  </si>
  <si>
    <t>Возврат ссуды</t>
  </si>
  <si>
    <t>Напольная плитка</t>
  </si>
  <si>
    <t>Отстойники</t>
  </si>
  <si>
    <t>Шрифтофобия</t>
  </si>
  <si>
    <t>Оборудование раб.места</t>
  </si>
  <si>
    <t>Компьютер для плоттера</t>
  </si>
  <si>
    <t>Коммунальные услуги К.42</t>
  </si>
  <si>
    <t>Расходники для оргтехники</t>
  </si>
  <si>
    <t>январь</t>
  </si>
  <si>
    <t>Альбом шрифтов</t>
  </si>
  <si>
    <t>Продажа Форд № 17</t>
  </si>
  <si>
    <t>Продажа Рождествено</t>
  </si>
  <si>
    <t>Адаптеры</t>
  </si>
  <si>
    <t>Сист.адм.Зайков Д.</t>
  </si>
  <si>
    <t>убыток 346298р. Не принимать бездетных</t>
  </si>
  <si>
    <t>Центртелеком (Виртуальная АТС)</t>
  </si>
  <si>
    <t>прибыль</t>
  </si>
  <si>
    <t>Ремонт Форд (Грибков)</t>
  </si>
  <si>
    <t>Налоги ФОТ</t>
  </si>
  <si>
    <t>Серебро/Золото</t>
  </si>
  <si>
    <t>Цена/дог., опр+ние размера суммы</t>
  </si>
  <si>
    <t>Продажа КЭБ № 6(2)</t>
  </si>
  <si>
    <t>Онлайн/G+PS</t>
  </si>
  <si>
    <t>Авто+Тех+Центр</t>
  </si>
  <si>
    <t>Ландшафт+обустройство</t>
  </si>
  <si>
    <t>2+ой участок</t>
  </si>
  <si>
    <t>Отделка/Интерьер/Внутр.ком+ции</t>
  </si>
  <si>
    <t>Итого по группе: Авто+Тех+Центр</t>
  </si>
  <si>
    <t>Раш+дисплей/навгаторы</t>
  </si>
  <si>
    <t>Разработка ПО+Андроид+Петриков</t>
  </si>
  <si>
    <t>Раш+дисплей/навигаторы</t>
  </si>
  <si>
    <t>Итого по группе: Раш+дисплей/навгаторы</t>
  </si>
  <si>
    <t>Сервер ASUS RS120E4/PA2.+</t>
  </si>
  <si>
    <t>Плесцова</t>
  </si>
  <si>
    <t>СМС+рассылка о прибытии авто</t>
  </si>
  <si>
    <t>Услуги связи (межгород)</t>
  </si>
  <si>
    <t>Мероприятия по эконом.эл+гии К.42</t>
  </si>
  <si>
    <t>Расчетно+кассовое обсл. и К+плюс</t>
  </si>
  <si>
    <t>Расчетно+кассовое обслуживание</t>
  </si>
  <si>
    <t>Консультант+плюс</t>
  </si>
  <si>
    <t>Итого по группе: Расчетно+кассовое обсл. и К+плюс</t>
  </si>
  <si>
    <t>Борт № 1</t>
  </si>
  <si>
    <t>Суд с ГУ по рынку</t>
  </si>
  <si>
    <t>Листовка Автомомйка</t>
  </si>
  <si>
    <t>СМС+рассылка по рекламе МГ</t>
  </si>
  <si>
    <t>Смс+оповещение ежеинтервальное ПКл</t>
  </si>
  <si>
    <t>Смс+рассылка клиентам</t>
  </si>
  <si>
    <t>Смс+рассылка НГ</t>
  </si>
  <si>
    <t xml:space="preserve"> </t>
  </si>
  <si>
    <t>Пленка желтая  (склад)</t>
  </si>
  <si>
    <t>Пленка черная  (склад)</t>
  </si>
  <si>
    <t>Расходные материалы</t>
  </si>
  <si>
    <t>Транспортные</t>
  </si>
  <si>
    <t>Дизайн обклейки авто</t>
  </si>
  <si>
    <t>Цех оклейки</t>
  </si>
  <si>
    <t>Обучение на плоттере</t>
  </si>
  <si>
    <t xml:space="preserve">   Итого по группе "Продажа КЭБов"</t>
  </si>
  <si>
    <t xml:space="preserve">   Итого по группе "Продажа пассивов/Форды"</t>
  </si>
  <si>
    <t>Ситроен Берлинго</t>
  </si>
  <si>
    <t>Продажа Форд</t>
  </si>
  <si>
    <t>Продажа Нивы</t>
  </si>
  <si>
    <t>Возврат КОО ВОИ</t>
  </si>
  <si>
    <t>Электроэнергия</t>
  </si>
  <si>
    <t>Водоканал</t>
  </si>
  <si>
    <t>Кабина оператора</t>
  </si>
  <si>
    <t>Оборудование</t>
  </si>
  <si>
    <t>Пылесос</t>
  </si>
  <si>
    <t>Сантехника</t>
  </si>
  <si>
    <t>Система отопления</t>
  </si>
  <si>
    <t>Транспортные расходы +доставка</t>
  </si>
  <si>
    <t>Установка портала</t>
  </si>
  <si>
    <t>Блок беспереб.питания</t>
  </si>
  <si>
    <t>Аренда земли Пухова</t>
  </si>
  <si>
    <t>Продажа К.42</t>
  </si>
  <si>
    <t>Ремонт бани (водопровод)</t>
  </si>
  <si>
    <t>Монтаж кондиционера</t>
  </si>
  <si>
    <t>Услуги нотариуса аутсорсинг</t>
  </si>
  <si>
    <t>Продажа</t>
  </si>
  <si>
    <t>Итого по группе: Текущие расходы Рожд.</t>
  </si>
  <si>
    <t>Карточки о накоплении баллов</t>
  </si>
  <si>
    <t>Листовки</t>
  </si>
  <si>
    <t>Машины такси "ТД"</t>
  </si>
  <si>
    <t>Пленка</t>
  </si>
  <si>
    <t>Итого по группе "Машина такси ТД"</t>
  </si>
  <si>
    <t>Итого по группе "Прочее"</t>
  </si>
  <si>
    <t>01.07.2013-30.06.2014</t>
  </si>
  <si>
    <t>июнь</t>
  </si>
  <si>
    <t>Дзержинского.28</t>
  </si>
  <si>
    <t>Кап. Ремонт</t>
  </si>
  <si>
    <t>Меб навесы</t>
  </si>
  <si>
    <t>Приватизация земли</t>
  </si>
  <si>
    <t>Тех паспорт Дз.28</t>
  </si>
  <si>
    <t>Итого по группе "Дзерджинского, д.28"</t>
  </si>
  <si>
    <t>ОКЛЕЙКА авто</t>
  </si>
  <si>
    <t>Вввод в эксп-ю и регистрация здания</t>
  </si>
  <si>
    <t>1 машина в среднем - 14 081 руб.</t>
  </si>
</sst>
</file>

<file path=xl/styles.xml><?xml version="1.0" encoding="utf-8"?>
<styleSheet xmlns="http://schemas.openxmlformats.org/spreadsheetml/2006/main">
  <numFmts count="5">
    <numFmt numFmtId="164" formatCode="#,##0.00&quot;р.&quot;"/>
    <numFmt numFmtId="165" formatCode="#,##0.00_р_."/>
    <numFmt numFmtId="166" formatCode="0.0"/>
    <numFmt numFmtId="167" formatCode="#,##0.0"/>
    <numFmt numFmtId="168" formatCode="0.0%"/>
  </numFmts>
  <fonts count="23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6"/>
      <color indexed="8"/>
      <name val="Arial Cyr"/>
      <charset val="204"/>
    </font>
    <font>
      <b/>
      <i/>
      <sz val="16"/>
      <color indexed="8"/>
      <name val="Arial Cyr"/>
      <charset val="204"/>
    </font>
    <font>
      <b/>
      <sz val="16"/>
      <color indexed="8"/>
      <name val="Arial Cyr"/>
      <charset val="204"/>
    </font>
    <font>
      <sz val="11"/>
      <name val="Arial Cyr"/>
      <charset val="204"/>
    </font>
    <font>
      <b/>
      <sz val="11"/>
      <name val="Arial Cyr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Arial Cyr"/>
      <charset val="204"/>
    </font>
    <font>
      <sz val="11"/>
      <name val="Times New Roman"/>
      <family val="1"/>
      <charset val="204"/>
    </font>
    <font>
      <sz val="11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0" fontId="10" fillId="0" borderId="0"/>
    <xf numFmtId="0" fontId="10" fillId="0" borderId="0"/>
  </cellStyleXfs>
  <cellXfs count="183">
    <xf numFmtId="0" fontId="0" fillId="0" borderId="0" xfId="0"/>
    <xf numFmtId="0" fontId="2" fillId="0" borderId="1" xfId="0" applyFont="1" applyFill="1" applyBorder="1"/>
    <xf numFmtId="0" fontId="1" fillId="0" borderId="0" xfId="0" applyFont="1"/>
    <xf numFmtId="165" fontId="10" fillId="0" borderId="0" xfId="1" applyNumberFormat="1"/>
    <xf numFmtId="165" fontId="11" fillId="0" borderId="0" xfId="1" applyNumberFormat="1" applyFont="1" applyAlignment="1">
      <alignment horizontal="center"/>
    </xf>
    <xf numFmtId="0" fontId="13" fillId="0" borderId="0" xfId="1" applyFont="1" applyAlignment="1"/>
    <xf numFmtId="0" fontId="10" fillId="0" borderId="0" xfId="1"/>
    <xf numFmtId="165" fontId="13" fillId="0" borderId="0" xfId="1" applyNumberFormat="1" applyFont="1" applyAlignment="1">
      <alignment horizontal="right"/>
    </xf>
    <xf numFmtId="165" fontId="11" fillId="0" borderId="0" xfId="1" applyNumberFormat="1" applyFont="1" applyAlignment="1"/>
    <xf numFmtId="165" fontId="0" fillId="0" borderId="1" xfId="0" applyNumberFormat="1" applyBorder="1"/>
    <xf numFmtId="165" fontId="0" fillId="0" borderId="0" xfId="0" applyNumberFormat="1"/>
    <xf numFmtId="0" fontId="14" fillId="0" borderId="1" xfId="2" applyFont="1" applyBorder="1" applyAlignment="1"/>
    <xf numFmtId="0" fontId="15" fillId="0" borderId="1" xfId="2" applyFont="1" applyBorder="1" applyAlignment="1">
      <alignment horizontal="center"/>
    </xf>
    <xf numFmtId="10" fontId="15" fillId="0" borderId="1" xfId="2" applyNumberFormat="1" applyFont="1" applyBorder="1" applyAlignment="1">
      <alignment horizontal="center"/>
    </xf>
    <xf numFmtId="165" fontId="14" fillId="0" borderId="1" xfId="2" applyNumberFormat="1" applyFont="1" applyBorder="1" applyAlignment="1"/>
    <xf numFmtId="10" fontId="14" fillId="0" borderId="1" xfId="2" applyNumberFormat="1" applyFont="1" applyBorder="1" applyAlignment="1"/>
    <xf numFmtId="0" fontId="15" fillId="0" borderId="1" xfId="2" applyFont="1" applyBorder="1" applyAlignment="1">
      <alignment horizontal="right"/>
    </xf>
    <xf numFmtId="165" fontId="15" fillId="0" borderId="1" xfId="2" applyNumberFormat="1" applyFont="1" applyBorder="1" applyAlignment="1"/>
    <xf numFmtId="10" fontId="15" fillId="0" borderId="1" xfId="2" applyNumberFormat="1" applyFont="1" applyBorder="1" applyAlignment="1"/>
    <xf numFmtId="0" fontId="2" fillId="0" borderId="0" xfId="0" applyFont="1"/>
    <xf numFmtId="4" fontId="2" fillId="0" borderId="0" xfId="0" applyNumberFormat="1" applyFont="1"/>
    <xf numFmtId="164" fontId="14" fillId="0" borderId="1" xfId="2" applyNumberFormat="1" applyFont="1" applyBorder="1" applyAlignment="1"/>
    <xf numFmtId="0" fontId="14" fillId="0" borderId="0" xfId="3" applyFont="1" applyAlignment="1"/>
    <xf numFmtId="166" fontId="14" fillId="0" borderId="0" xfId="3" applyNumberFormat="1" applyFont="1" applyAlignment="1"/>
    <xf numFmtId="165" fontId="14" fillId="0" borderId="0" xfId="3" applyNumberFormat="1" applyFont="1" applyAlignment="1"/>
    <xf numFmtId="0" fontId="14" fillId="0" borderId="1" xfId="3" applyFont="1" applyBorder="1" applyAlignment="1"/>
    <xf numFmtId="167" fontId="14" fillId="0" borderId="1" xfId="3" applyNumberFormat="1" applyFont="1" applyBorder="1" applyAlignment="1"/>
    <xf numFmtId="167" fontId="14" fillId="0" borderId="1" xfId="3" applyNumberFormat="1" applyFont="1" applyBorder="1" applyAlignment="1">
      <alignment wrapText="1"/>
    </xf>
    <xf numFmtId="165" fontId="14" fillId="0" borderId="1" xfId="3" applyNumberFormat="1" applyFont="1" applyBorder="1" applyAlignment="1"/>
    <xf numFmtId="166" fontId="14" fillId="0" borderId="1" xfId="3" applyNumberFormat="1" applyFont="1" applyBorder="1" applyAlignment="1"/>
    <xf numFmtId="166" fontId="14" fillId="0" borderId="1" xfId="3" applyNumberFormat="1" applyFont="1" applyBorder="1" applyAlignment="1">
      <alignment wrapText="1"/>
    </xf>
    <xf numFmtId="0" fontId="16" fillId="0" borderId="2" xfId="3" applyFont="1" applyBorder="1" applyAlignment="1">
      <alignment horizontal="right"/>
    </xf>
    <xf numFmtId="164" fontId="16" fillId="0" borderId="3" xfId="3" applyNumberFormat="1" applyFont="1" applyBorder="1" applyAlignment="1">
      <alignment horizontal="right"/>
    </xf>
    <xf numFmtId="0" fontId="16" fillId="0" borderId="3" xfId="3" applyFont="1" applyBorder="1" applyAlignment="1">
      <alignment horizontal="center"/>
    </xf>
    <xf numFmtId="165" fontId="14" fillId="0" borderId="3" xfId="3" applyNumberFormat="1" applyFont="1" applyBorder="1"/>
    <xf numFmtId="0" fontId="9" fillId="4" borderId="6" xfId="3" applyFont="1" applyFill="1" applyBorder="1" applyAlignment="1">
      <alignment horizontal="center"/>
    </xf>
    <xf numFmtId="164" fontId="9" fillId="4" borderId="0" xfId="3" applyNumberFormat="1" applyFont="1" applyFill="1" applyBorder="1" applyAlignment="1">
      <alignment horizontal="center"/>
    </xf>
    <xf numFmtId="0" fontId="9" fillId="4" borderId="0" xfId="3" applyFont="1" applyFill="1" applyBorder="1" applyAlignment="1">
      <alignment horizontal="center"/>
    </xf>
    <xf numFmtId="165" fontId="14" fillId="4" borderId="0" xfId="3" applyNumberFormat="1" applyFont="1" applyFill="1" applyBorder="1"/>
    <xf numFmtId="165" fontId="9" fillId="4" borderId="0" xfId="3" applyNumberFormat="1" applyFont="1" applyFill="1" applyBorder="1" applyAlignment="1">
      <alignment horizontal="center"/>
    </xf>
    <xf numFmtId="0" fontId="14" fillId="0" borderId="2" xfId="3" applyFont="1" applyBorder="1"/>
    <xf numFmtId="0" fontId="14" fillId="0" borderId="3" xfId="3" applyFont="1" applyBorder="1" applyAlignment="1">
      <alignment horizontal="center"/>
    </xf>
    <xf numFmtId="0" fontId="14" fillId="0" borderId="9" xfId="3" applyFont="1" applyBorder="1"/>
    <xf numFmtId="4" fontId="14" fillId="0" borderId="1" xfId="3" applyNumberFormat="1" applyFont="1" applyBorder="1"/>
    <xf numFmtId="4" fontId="14" fillId="0" borderId="1" xfId="3" applyNumberFormat="1" applyFont="1" applyBorder="1" applyAlignment="1">
      <alignment horizontal="center"/>
    </xf>
    <xf numFmtId="0" fontId="14" fillId="0" borderId="10" xfId="3" applyFont="1" applyBorder="1" applyAlignment="1">
      <alignment horizontal="center"/>
    </xf>
    <xf numFmtId="165" fontId="14" fillId="0" borderId="10" xfId="3" applyNumberFormat="1" applyFont="1" applyBorder="1"/>
    <xf numFmtId="165" fontId="14" fillId="0" borderId="0" xfId="3" applyNumberFormat="1" applyFont="1" applyBorder="1"/>
    <xf numFmtId="0" fontId="14" fillId="0" borderId="6" xfId="3" applyFont="1" applyBorder="1"/>
    <xf numFmtId="4" fontId="14" fillId="0" borderId="4" xfId="3" applyNumberFormat="1" applyFont="1" applyBorder="1"/>
    <xf numFmtId="4" fontId="14" fillId="0" borderId="8" xfId="3" applyNumberFormat="1" applyFont="1" applyBorder="1"/>
    <xf numFmtId="0" fontId="14" fillId="0" borderId="0" xfId="3" applyFont="1" applyBorder="1" applyAlignment="1">
      <alignment horizontal="center"/>
    </xf>
    <xf numFmtId="165" fontId="14" fillId="0" borderId="2" xfId="3" applyNumberFormat="1" applyFont="1" applyBorder="1"/>
    <xf numFmtId="0" fontId="14" fillId="0" borderId="6" xfId="3" applyFont="1" applyBorder="1" applyAlignment="1">
      <alignment wrapText="1"/>
    </xf>
    <xf numFmtId="4" fontId="14" fillId="0" borderId="12" xfId="3" applyNumberFormat="1" applyFont="1" applyBorder="1" applyAlignment="1">
      <alignment wrapText="1"/>
    </xf>
    <xf numFmtId="4" fontId="14" fillId="0" borderId="8" xfId="3" applyNumberFormat="1" applyFont="1" applyBorder="1" applyAlignment="1">
      <alignment wrapText="1"/>
    </xf>
    <xf numFmtId="165" fontId="14" fillId="0" borderId="6" xfId="3" applyNumberFormat="1" applyFont="1" applyBorder="1"/>
    <xf numFmtId="4" fontId="14" fillId="0" borderId="12" xfId="3" applyNumberFormat="1" applyFont="1" applyBorder="1"/>
    <xf numFmtId="0" fontId="15" fillId="0" borderId="6" xfId="3" applyFont="1" applyBorder="1"/>
    <xf numFmtId="4" fontId="17" fillId="0" borderId="12" xfId="3" applyNumberFormat="1" applyFont="1" applyBorder="1"/>
    <xf numFmtId="4" fontId="17" fillId="0" borderId="8" xfId="3" applyNumberFormat="1" applyFont="1" applyBorder="1"/>
    <xf numFmtId="4" fontId="14" fillId="0" borderId="7" xfId="3" applyNumberFormat="1" applyFont="1" applyBorder="1"/>
    <xf numFmtId="4" fontId="14" fillId="0" borderId="11" xfId="3" applyNumberFormat="1" applyFont="1" applyBorder="1"/>
    <xf numFmtId="165" fontId="14" fillId="0" borderId="9" xfId="3" applyNumberFormat="1" applyFont="1" applyBorder="1"/>
    <xf numFmtId="0" fontId="8" fillId="0" borderId="0" xfId="0" applyFont="1"/>
    <xf numFmtId="165" fontId="8" fillId="0" borderId="0" xfId="0" applyNumberFormat="1" applyFont="1"/>
    <xf numFmtId="4" fontId="14" fillId="0" borderId="0" xfId="3" applyNumberFormat="1" applyFont="1" applyAlignment="1"/>
    <xf numFmtId="4" fontId="14" fillId="0" borderId="1" xfId="3" applyNumberFormat="1" applyFont="1" applyBorder="1" applyAlignment="1"/>
    <xf numFmtId="4" fontId="14" fillId="0" borderId="4" xfId="3" applyNumberFormat="1" applyFont="1" applyBorder="1" applyAlignment="1"/>
    <xf numFmtId="4" fontId="14" fillId="0" borderId="5" xfId="3" applyNumberFormat="1" applyFont="1" applyBorder="1"/>
    <xf numFmtId="4" fontId="14" fillId="4" borderId="7" xfId="3" applyNumberFormat="1" applyFont="1" applyFill="1" applyBorder="1" applyAlignment="1"/>
    <xf numFmtId="4" fontId="14" fillId="4" borderId="8" xfId="3" applyNumberFormat="1" applyFont="1" applyFill="1" applyBorder="1"/>
    <xf numFmtId="4" fontId="14" fillId="0" borderId="5" xfId="3" applyNumberFormat="1" applyFont="1" applyBorder="1" applyAlignment="1"/>
    <xf numFmtId="4" fontId="14" fillId="0" borderId="8" xfId="3" applyNumberFormat="1" applyFont="1" applyBorder="1" applyAlignment="1"/>
    <xf numFmtId="4" fontId="14" fillId="0" borderId="11" xfId="3" applyNumberFormat="1" applyFont="1" applyBorder="1" applyAlignment="1"/>
    <xf numFmtId="4" fontId="8" fillId="0" borderId="0" xfId="0" applyNumberFormat="1" applyFont="1"/>
    <xf numFmtId="0" fontId="15" fillId="0" borderId="1" xfId="2" applyFont="1" applyBorder="1" applyAlignment="1"/>
    <xf numFmtId="165" fontId="2" fillId="2" borderId="1" xfId="0" applyNumberFormat="1" applyFont="1" applyFill="1" applyBorder="1"/>
    <xf numFmtId="2" fontId="19" fillId="0" borderId="1" xfId="0" applyNumberFormat="1" applyFont="1" applyBorder="1"/>
    <xf numFmtId="4" fontId="19" fillId="0" borderId="1" xfId="0" applyNumberFormat="1" applyFont="1" applyBorder="1"/>
    <xf numFmtId="165" fontId="4" fillId="0" borderId="1" xfId="0" applyNumberFormat="1" applyFont="1" applyBorder="1"/>
    <xf numFmtId="165" fontId="5" fillId="0" borderId="1" xfId="0" applyNumberFormat="1" applyFont="1" applyBorder="1"/>
    <xf numFmtId="165" fontId="1" fillId="0" borderId="1" xfId="0" applyNumberFormat="1" applyFont="1" applyBorder="1"/>
    <xf numFmtId="165" fontId="2" fillId="0" borderId="1" xfId="0" applyNumberFormat="1" applyFont="1" applyBorder="1"/>
    <xf numFmtId="165" fontId="2" fillId="3" borderId="1" xfId="0" applyNumberFormat="1" applyFont="1" applyFill="1" applyBorder="1"/>
    <xf numFmtId="165" fontId="2" fillId="0" borderId="1" xfId="0" applyNumberFormat="1" applyFont="1" applyFill="1" applyBorder="1"/>
    <xf numFmtId="165" fontId="7" fillId="3" borderId="1" xfId="0" applyNumberFormat="1" applyFont="1" applyFill="1" applyBorder="1"/>
    <xf numFmtId="165" fontId="7" fillId="0" borderId="1" xfId="0" applyNumberFormat="1" applyFont="1" applyBorder="1"/>
    <xf numFmtId="0" fontId="2" fillId="0" borderId="1" xfId="0" applyFont="1" applyBorder="1"/>
    <xf numFmtId="0" fontId="0" fillId="0" borderId="1" xfId="0" applyBorder="1"/>
    <xf numFmtId="4" fontId="0" fillId="0" borderId="1" xfId="0" applyNumberFormat="1" applyBorder="1"/>
    <xf numFmtId="4" fontId="20" fillId="0" borderId="1" xfId="0" applyNumberFormat="1" applyFont="1" applyFill="1" applyBorder="1"/>
    <xf numFmtId="4" fontId="14" fillId="0" borderId="0" xfId="3" applyNumberFormat="1" applyFont="1" applyBorder="1" applyAlignment="1">
      <alignment horizontal="center"/>
    </xf>
    <xf numFmtId="4" fontId="14" fillId="0" borderId="0" xfId="3" applyNumberFormat="1" applyFont="1" applyBorder="1" applyAlignment="1">
      <alignment horizontal="center" wrapText="1"/>
    </xf>
    <xf numFmtId="4" fontId="14" fillId="0" borderId="3" xfId="3" applyNumberFormat="1" applyFont="1" applyBorder="1" applyAlignment="1"/>
    <xf numFmtId="168" fontId="14" fillId="0" borderId="0" xfId="3" applyNumberFormat="1" applyFont="1" applyAlignment="1"/>
    <xf numFmtId="10" fontId="14" fillId="0" borderId="0" xfId="3" applyNumberFormat="1" applyFont="1" applyBorder="1"/>
    <xf numFmtId="10" fontId="14" fillId="0" borderId="0" xfId="3" applyNumberFormat="1" applyFont="1" applyBorder="1" applyAlignment="1">
      <alignment wrapText="1"/>
    </xf>
    <xf numFmtId="10" fontId="17" fillId="0" borderId="0" xfId="3" applyNumberFormat="1" applyFont="1" applyBorder="1"/>
    <xf numFmtId="10" fontId="14" fillId="0" borderId="10" xfId="3" applyNumberFormat="1" applyFont="1" applyBorder="1"/>
    <xf numFmtId="0" fontId="2" fillId="5" borderId="1" xfId="0" applyFont="1" applyFill="1" applyBorder="1"/>
    <xf numFmtId="165" fontId="2" fillId="5" borderId="1" xfId="0" applyNumberFormat="1" applyFont="1" applyFill="1" applyBorder="1"/>
    <xf numFmtId="0" fontId="2" fillId="6" borderId="1" xfId="0" applyFont="1" applyFill="1" applyBorder="1"/>
    <xf numFmtId="165" fontId="2" fillId="6" borderId="1" xfId="0" applyNumberFormat="1" applyFont="1" applyFill="1" applyBorder="1"/>
    <xf numFmtId="0" fontId="0" fillId="0" borderId="1" xfId="0" applyBorder="1" applyAlignment="1">
      <alignment wrapText="1"/>
    </xf>
    <xf numFmtId="165" fontId="0" fillId="0" borderId="1" xfId="0" applyNumberFormat="1" applyFill="1" applyBorder="1"/>
    <xf numFmtId="0" fontId="0" fillId="5" borderId="1" xfId="0" applyFill="1" applyBorder="1"/>
    <xf numFmtId="165" fontId="12" fillId="0" borderId="0" xfId="1" applyNumberFormat="1" applyFont="1" applyAlignment="1">
      <alignment horizontal="center" wrapText="1"/>
    </xf>
    <xf numFmtId="165" fontId="10" fillId="0" borderId="0" xfId="1" applyNumberFormat="1" applyAlignment="1">
      <alignment wrapText="1"/>
    </xf>
    <xf numFmtId="165" fontId="13" fillId="0" borderId="0" xfId="1" applyNumberFormat="1" applyFon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Font="1"/>
    <xf numFmtId="10" fontId="14" fillId="0" borderId="0" xfId="3" applyNumberFormat="1" applyFont="1" applyAlignment="1"/>
    <xf numFmtId="165" fontId="0" fillId="5" borderId="1" xfId="0" applyNumberFormat="1" applyFill="1" applyBorder="1"/>
    <xf numFmtId="0" fontId="5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2" fillId="0" borderId="1" xfId="0" applyFont="1" applyFill="1" applyBorder="1"/>
    <xf numFmtId="0" fontId="3" fillId="3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6" fillId="0" borderId="1" xfId="0" applyFont="1" applyFill="1" applyBorder="1"/>
    <xf numFmtId="0" fontId="6" fillId="0" borderId="1" xfId="0" applyFont="1" applyBorder="1"/>
    <xf numFmtId="0" fontId="7" fillId="3" borderId="1" xfId="0" applyFont="1" applyFill="1" applyBorder="1"/>
    <xf numFmtId="0" fontId="7" fillId="0" borderId="1" xfId="0" applyFont="1" applyBorder="1"/>
    <xf numFmtId="165" fontId="3" fillId="3" borderId="1" xfId="0" applyNumberFormat="1" applyFont="1" applyFill="1" applyBorder="1"/>
    <xf numFmtId="165" fontId="3" fillId="0" borderId="1" xfId="0" applyNumberFormat="1" applyFont="1" applyBorder="1"/>
    <xf numFmtId="165" fontId="6" fillId="0" borderId="1" xfId="0" applyNumberFormat="1" applyFont="1" applyFill="1" applyBorder="1"/>
    <xf numFmtId="165" fontId="6" fillId="0" borderId="1" xfId="0" applyNumberFormat="1" applyFont="1" applyBorder="1"/>
    <xf numFmtId="0" fontId="21" fillId="0" borderId="13" xfId="0" applyFont="1" applyBorder="1" applyAlignment="1">
      <alignment vertical="top" wrapText="1"/>
    </xf>
    <xf numFmtId="4" fontId="21" fillId="0" borderId="1" xfId="0" applyNumberFormat="1" applyFont="1" applyBorder="1" applyAlignment="1">
      <alignment horizontal="right" vertical="top" wrapText="1"/>
    </xf>
    <xf numFmtId="4" fontId="22" fillId="0" borderId="1" xfId="0" applyNumberFormat="1" applyFont="1" applyBorder="1" applyAlignment="1">
      <alignment horizontal="right" vertical="top" wrapText="1"/>
    </xf>
    <xf numFmtId="2" fontId="21" fillId="0" borderId="1" xfId="0" applyNumberFormat="1" applyFont="1" applyBorder="1" applyAlignment="1">
      <alignment horizontal="right" vertical="top" wrapText="1"/>
    </xf>
    <xf numFmtId="165" fontId="0" fillId="0" borderId="1" xfId="0" applyNumberFormat="1" applyBorder="1" applyAlignment="1">
      <alignment wrapText="1"/>
    </xf>
    <xf numFmtId="0" fontId="0" fillId="6" borderId="1" xfId="0" applyFill="1" applyBorder="1"/>
    <xf numFmtId="0" fontId="0" fillId="6" borderId="0" xfId="0" applyFill="1"/>
    <xf numFmtId="0" fontId="21" fillId="0" borderId="13" xfId="0" applyFont="1" applyBorder="1" applyAlignment="1">
      <alignment horizontal="right" vertical="top" wrapText="1"/>
    </xf>
    <xf numFmtId="0" fontId="22" fillId="0" borderId="1" xfId="0" applyFont="1" applyBorder="1" applyAlignment="1">
      <alignment vertical="top" wrapText="1"/>
    </xf>
    <xf numFmtId="0" fontId="22" fillId="0" borderId="1" xfId="0" applyFont="1" applyBorder="1" applyAlignment="1">
      <alignment horizontal="right" vertical="top" wrapText="1"/>
    </xf>
    <xf numFmtId="0" fontId="21" fillId="0" borderId="1" xfId="0" applyFont="1" applyBorder="1" applyAlignment="1">
      <alignment horizontal="right" vertical="top" wrapText="1"/>
    </xf>
    <xf numFmtId="0" fontId="21" fillId="0" borderId="1" xfId="0" applyFont="1" applyBorder="1" applyAlignment="1">
      <alignment vertical="top" wrapText="1"/>
    </xf>
    <xf numFmtId="0" fontId="0" fillId="0" borderId="1" xfId="0" applyFont="1" applyBorder="1"/>
    <xf numFmtId="0" fontId="0" fillId="0" borderId="1" xfId="0" applyFont="1" applyFill="1" applyBorder="1"/>
    <xf numFmtId="165" fontId="0" fillId="0" borderId="1" xfId="0" applyNumberFormat="1" applyFont="1" applyFill="1" applyBorder="1"/>
    <xf numFmtId="0" fontId="0" fillId="6" borderId="0" xfId="0" applyFont="1" applyFill="1"/>
    <xf numFmtId="165" fontId="2" fillId="2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0" fontId="0" fillId="0" borderId="1" xfId="0" applyBorder="1" applyAlignment="1"/>
    <xf numFmtId="0" fontId="0" fillId="0" borderId="0" xfId="0" applyFont="1" applyFill="1" applyBorder="1"/>
    <xf numFmtId="0" fontId="2" fillId="6" borderId="0" xfId="0" applyFont="1" applyFill="1"/>
    <xf numFmtId="0" fontId="3" fillId="0" borderId="1" xfId="0" applyFont="1" applyFill="1" applyBorder="1"/>
    <xf numFmtId="49" fontId="14" fillId="0" borderId="1" xfId="3" applyNumberFormat="1" applyFont="1" applyBorder="1" applyAlignment="1"/>
    <xf numFmtId="49" fontId="14" fillId="0" borderId="1" xfId="3" applyNumberFormat="1" applyFont="1" applyBorder="1" applyAlignment="1">
      <alignment horizontal="center"/>
    </xf>
    <xf numFmtId="49" fontId="14" fillId="0" borderId="1" xfId="3" applyNumberFormat="1" applyFont="1" applyBorder="1" applyAlignment="1">
      <alignment horizontal="center" wrapText="1"/>
    </xf>
    <xf numFmtId="49" fontId="19" fillId="0" borderId="1" xfId="0" applyNumberFormat="1" applyFont="1" applyBorder="1" applyAlignment="1">
      <alignment horizontal="center"/>
    </xf>
    <xf numFmtId="49" fontId="0" fillId="0" borderId="0" xfId="0" applyNumberFormat="1"/>
    <xf numFmtId="17" fontId="19" fillId="0" borderId="1" xfId="0" applyNumberFormat="1" applyFont="1" applyBorder="1" applyAlignment="1">
      <alignment horizontal="center"/>
    </xf>
    <xf numFmtId="17" fontId="0" fillId="0" borderId="1" xfId="0" applyNumberFormat="1" applyBorder="1"/>
    <xf numFmtId="0" fontId="22" fillId="0" borderId="13" xfId="0" applyFont="1" applyBorder="1" applyAlignment="1">
      <alignment vertical="top" wrapText="1"/>
    </xf>
    <xf numFmtId="165" fontId="22" fillId="0" borderId="1" xfId="0" applyNumberFormat="1" applyFont="1" applyBorder="1" applyAlignment="1">
      <alignment horizontal="right" vertical="top" wrapText="1"/>
    </xf>
    <xf numFmtId="165" fontId="21" fillId="0" borderId="1" xfId="0" applyNumberFormat="1" applyFont="1" applyBorder="1" applyAlignment="1">
      <alignment horizontal="right" vertical="top" wrapText="1"/>
    </xf>
    <xf numFmtId="165" fontId="2" fillId="2" borderId="1" xfId="0" applyNumberFormat="1" applyFont="1" applyFill="1" applyBorder="1" applyAlignment="1">
      <alignment horizontal="right"/>
    </xf>
    <xf numFmtId="165" fontId="3" fillId="3" borderId="1" xfId="0" applyNumberFormat="1" applyFont="1" applyFill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65" fontId="2" fillId="0" borderId="1" xfId="0" applyNumberFormat="1" applyFont="1" applyFill="1" applyBorder="1" applyAlignment="1">
      <alignment horizontal="right"/>
    </xf>
    <xf numFmtId="165" fontId="3" fillId="0" borderId="1" xfId="0" applyNumberFormat="1" applyFont="1" applyFill="1" applyBorder="1" applyAlignment="1">
      <alignment horizontal="right"/>
    </xf>
    <xf numFmtId="165" fontId="6" fillId="0" borderId="1" xfId="0" applyNumberFormat="1" applyFont="1" applyFill="1" applyBorder="1" applyAlignment="1">
      <alignment horizontal="right"/>
    </xf>
    <xf numFmtId="165" fontId="5" fillId="0" borderId="1" xfId="0" applyNumberFormat="1" applyFont="1" applyBorder="1" applyAlignment="1">
      <alignment horizontal="right"/>
    </xf>
    <xf numFmtId="165" fontId="3" fillId="0" borderId="1" xfId="0" applyNumberFormat="1" applyFont="1" applyBorder="1" applyAlignment="1">
      <alignment horizontal="right"/>
    </xf>
    <xf numFmtId="165" fontId="7" fillId="3" borderId="1" xfId="0" applyNumberFormat="1" applyFont="1" applyFill="1" applyBorder="1" applyAlignment="1">
      <alignment horizontal="right"/>
    </xf>
    <xf numFmtId="165" fontId="7" fillId="0" borderId="1" xfId="0" applyNumberFormat="1" applyFont="1" applyBorder="1" applyAlignment="1">
      <alignment horizontal="right"/>
    </xf>
    <xf numFmtId="165" fontId="0" fillId="0" borderId="1" xfId="0" applyNumberFormat="1" applyFont="1" applyFill="1" applyBorder="1" applyAlignment="1">
      <alignment horizontal="right"/>
    </xf>
    <xf numFmtId="4" fontId="14" fillId="0" borderId="2" xfId="3" applyNumberFormat="1" applyFont="1" applyBorder="1" applyAlignment="1">
      <alignment horizontal="center"/>
    </xf>
    <xf numFmtId="4" fontId="14" fillId="0" borderId="5" xfId="3" applyNumberFormat="1" applyFont="1" applyBorder="1" applyAlignment="1"/>
    <xf numFmtId="0" fontId="18" fillId="0" borderId="0" xfId="3" applyFont="1" applyAlignment="1">
      <alignment wrapText="1"/>
    </xf>
    <xf numFmtId="0" fontId="14" fillId="0" borderId="0" xfId="3" applyFont="1" applyAlignment="1">
      <alignment wrapText="1"/>
    </xf>
  </cellXfs>
  <cellStyles count="4">
    <cellStyle name="Обычный" xfId="0" builtinId="0"/>
    <cellStyle name="Обычный 2" xfId="1"/>
    <cellStyle name="Обычный 5" xfId="2"/>
    <cellStyle name="Обычный 6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50;&#1050;%20&#1079;&#1072;%2012%20&#1084;&#1077;&#1089;.%200711-0612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Сводный"/>
      <sheetName val="Балансовый"/>
      <sheetName val="Лист3"/>
    </sheetNames>
    <sheetDataSet>
      <sheetData sheetId="0">
        <row r="6">
          <cell r="L6">
            <v>0.18513533576939936</v>
          </cell>
        </row>
        <row r="146">
          <cell r="C146">
            <v>1450000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97"/>
  <sheetViews>
    <sheetView tabSelected="1" topLeftCell="A352" zoomScaleNormal="100" workbookViewId="0">
      <selection activeCell="E376" sqref="E376"/>
    </sheetView>
  </sheetViews>
  <sheetFormatPr defaultRowHeight="14.4" outlineLevelRow="2"/>
  <cols>
    <col min="1" max="1" width="5.88671875" customWidth="1"/>
    <col min="2" max="2" width="56.77734375" customWidth="1"/>
    <col min="3" max="3" width="18.44140625" style="10" customWidth="1"/>
    <col min="4" max="4" width="21.44140625" style="10" customWidth="1"/>
    <col min="5" max="5" width="24.6640625" style="110" customWidth="1"/>
    <col min="6" max="6" width="17" customWidth="1"/>
    <col min="7" max="7" width="17" style="10" customWidth="1"/>
    <col min="8" max="8" width="0" hidden="1" customWidth="1"/>
    <col min="9" max="9" width="34.44140625" hidden="1" customWidth="1"/>
    <col min="10" max="10" width="18.88671875" hidden="1" customWidth="1"/>
    <col min="11" max="11" width="22.6640625" hidden="1" customWidth="1"/>
    <col min="12" max="12" width="21.109375" hidden="1" customWidth="1"/>
    <col min="13" max="13" width="15.88671875" hidden="1" customWidth="1"/>
    <col min="14" max="14" width="9.109375" customWidth="1"/>
  </cols>
  <sheetData>
    <row r="1" spans="1:13" ht="21">
      <c r="B1" s="2"/>
      <c r="C1" s="3"/>
      <c r="D1" s="4" t="s">
        <v>191</v>
      </c>
      <c r="E1" s="107"/>
      <c r="F1" s="5"/>
    </row>
    <row r="2" spans="1:13">
      <c r="C2" s="3"/>
      <c r="D2" s="3"/>
      <c r="E2" s="108"/>
      <c r="F2" s="6"/>
    </row>
    <row r="3" spans="1:13" ht="21">
      <c r="C3" s="7" t="s">
        <v>192</v>
      </c>
      <c r="D3" s="8" t="s">
        <v>552</v>
      </c>
      <c r="E3" s="109"/>
      <c r="F3" s="5"/>
    </row>
    <row r="5" spans="1:13">
      <c r="A5" s="115"/>
      <c r="B5" s="116" t="s">
        <v>0</v>
      </c>
      <c r="C5" s="165" t="s">
        <v>553</v>
      </c>
      <c r="D5" s="165" t="str">
        <f>D3</f>
        <v>01.07.2013-30.06.2014</v>
      </c>
      <c r="E5" s="117"/>
      <c r="F5" s="117"/>
      <c r="G5" s="117"/>
      <c r="I5" s="11"/>
      <c r="J5" s="12" t="s">
        <v>475</v>
      </c>
      <c r="K5" s="13" t="s">
        <v>193</v>
      </c>
      <c r="L5" s="12" t="s">
        <v>194</v>
      </c>
      <c r="M5" s="13" t="s">
        <v>195</v>
      </c>
    </row>
    <row r="6" spans="1:13">
      <c r="A6" s="115" t="s">
        <v>2</v>
      </c>
      <c r="B6" s="120" t="s">
        <v>1</v>
      </c>
      <c r="C6" s="166"/>
      <c r="D6" s="166"/>
      <c r="E6" s="117" t="s">
        <v>176</v>
      </c>
      <c r="F6" s="117" t="s">
        <v>487</v>
      </c>
      <c r="G6" s="117" t="s">
        <v>178</v>
      </c>
      <c r="I6" s="11" t="s">
        <v>27</v>
      </c>
      <c r="J6" s="14"/>
      <c r="K6" s="14">
        <f>D141</f>
        <v>0</v>
      </c>
      <c r="L6" s="15" t="e">
        <f>J6/J13</f>
        <v>#DIV/0!</v>
      </c>
      <c r="M6" s="15" t="e">
        <f>K6/K13</f>
        <v>#DIV/0!</v>
      </c>
    </row>
    <row r="7" spans="1:13">
      <c r="A7" s="117">
        <v>1</v>
      </c>
      <c r="B7" s="117" t="s">
        <v>3</v>
      </c>
      <c r="C7" s="150">
        <v>413614</v>
      </c>
      <c r="D7" s="150">
        <v>8662147</v>
      </c>
      <c r="E7" s="117"/>
      <c r="F7" s="117"/>
      <c r="G7" s="117"/>
      <c r="I7" s="11" t="s">
        <v>59</v>
      </c>
      <c r="J7" s="14">
        <f>C146</f>
        <v>0</v>
      </c>
      <c r="K7" s="14">
        <f>D146</f>
        <v>0</v>
      </c>
      <c r="L7" s="15" t="e">
        <f>J7/J13</f>
        <v>#DIV/0!</v>
      </c>
      <c r="M7" s="15" t="e">
        <f>K7/K13</f>
        <v>#DIV/0!</v>
      </c>
    </row>
    <row r="8" spans="1:13">
      <c r="A8" s="117">
        <v>2</v>
      </c>
      <c r="B8" s="121" t="s">
        <v>4</v>
      </c>
      <c r="C8" s="167">
        <v>374213</v>
      </c>
      <c r="D8" s="167">
        <v>4734000</v>
      </c>
      <c r="E8" s="117" t="s">
        <v>483</v>
      </c>
      <c r="F8" s="117">
        <v>0</v>
      </c>
      <c r="G8" s="117"/>
      <c r="I8" s="11" t="s">
        <v>61</v>
      </c>
      <c r="J8" s="14">
        <f>C198</f>
        <v>0</v>
      </c>
      <c r="K8" s="14">
        <f>D198</f>
        <v>24330</v>
      </c>
      <c r="L8" s="15" t="e">
        <f>J8/J13</f>
        <v>#DIV/0!</v>
      </c>
      <c r="M8" s="15" t="e">
        <f>K8/K13</f>
        <v>#DIV/0!</v>
      </c>
    </row>
    <row r="9" spans="1:13">
      <c r="A9" s="117">
        <v>3</v>
      </c>
      <c r="B9" s="117" t="s">
        <v>5</v>
      </c>
      <c r="C9" s="150">
        <v>52650</v>
      </c>
      <c r="D9" s="150">
        <v>4600250</v>
      </c>
      <c r="E9" s="117"/>
      <c r="F9" s="117"/>
      <c r="G9" s="117"/>
      <c r="I9" s="11" t="s">
        <v>87</v>
      </c>
      <c r="J9" s="14">
        <f>C208</f>
        <v>0</v>
      </c>
      <c r="K9" s="14">
        <f>D208</f>
        <v>0</v>
      </c>
      <c r="L9" s="15" t="e">
        <f>J9/J13</f>
        <v>#DIV/0!</v>
      </c>
      <c r="M9" s="15" t="e">
        <f>K9/K13</f>
        <v>#DIV/0!</v>
      </c>
    </row>
    <row r="10" spans="1:13">
      <c r="A10" s="117">
        <v>4</v>
      </c>
      <c r="B10" s="117" t="s">
        <v>456</v>
      </c>
      <c r="C10" s="150">
        <v>27287</v>
      </c>
      <c r="D10" s="150">
        <v>133332</v>
      </c>
      <c r="E10" s="117"/>
      <c r="F10" s="117"/>
      <c r="G10" s="117"/>
      <c r="I10" s="11" t="s">
        <v>179</v>
      </c>
      <c r="J10" s="14">
        <v>0</v>
      </c>
      <c r="K10" s="14"/>
      <c r="L10" s="15" t="e">
        <f>J10/J13</f>
        <v>#DIV/0!</v>
      </c>
      <c r="M10" s="15" t="e">
        <f>K10/K13</f>
        <v>#DIV/0!</v>
      </c>
    </row>
    <row r="11" spans="1:13">
      <c r="A11" s="117">
        <v>5</v>
      </c>
      <c r="B11" s="123" t="s">
        <v>8</v>
      </c>
      <c r="C11" s="168">
        <v>6350</v>
      </c>
      <c r="D11" s="168">
        <v>108500</v>
      </c>
      <c r="E11" s="117"/>
      <c r="F11" s="117"/>
      <c r="G11" s="117"/>
      <c r="I11" s="11" t="s">
        <v>466</v>
      </c>
      <c r="J11" s="14">
        <f>C340</f>
        <v>0</v>
      </c>
      <c r="K11" s="14">
        <f>D340</f>
        <v>16050</v>
      </c>
      <c r="L11" s="15" t="e">
        <f>J11/J13</f>
        <v>#DIV/0!</v>
      </c>
      <c r="M11" s="15" t="e">
        <f>K11/K13</f>
        <v>#DIV/0!</v>
      </c>
    </row>
    <row r="12" spans="1:13">
      <c r="A12" s="117">
        <v>6</v>
      </c>
      <c r="B12" s="117" t="s">
        <v>221</v>
      </c>
      <c r="C12" s="150">
        <v>0</v>
      </c>
      <c r="D12" s="150">
        <v>88200</v>
      </c>
      <c r="E12" s="117"/>
      <c r="F12" s="117"/>
      <c r="G12" s="117"/>
      <c r="I12" s="11" t="s">
        <v>174</v>
      </c>
      <c r="J12" s="14">
        <f>J13-J6-J7-J8-J9-J10-J11</f>
        <v>0</v>
      </c>
      <c r="K12" s="14">
        <f>K13-K6-K7-K8-K9-K10-K11</f>
        <v>-40380</v>
      </c>
      <c r="L12" s="15" t="e">
        <f>J12/J13</f>
        <v>#DIV/0!</v>
      </c>
      <c r="M12" s="15" t="e">
        <f>K12/K13</f>
        <v>#DIV/0!</v>
      </c>
    </row>
    <row r="13" spans="1:13">
      <c r="A13" s="117">
        <v>7</v>
      </c>
      <c r="B13" s="117" t="s">
        <v>272</v>
      </c>
      <c r="C13" s="150">
        <v>0</v>
      </c>
      <c r="D13" s="150">
        <v>96564</v>
      </c>
      <c r="E13" s="117"/>
      <c r="F13" s="117"/>
      <c r="G13" s="117"/>
      <c r="I13" s="16" t="s">
        <v>196</v>
      </c>
      <c r="J13" s="17">
        <f>C344</f>
        <v>0</v>
      </c>
      <c r="K13" s="17">
        <f>D344</f>
        <v>0</v>
      </c>
      <c r="L13" s="18" t="e">
        <f>SUM(L6:L12)</f>
        <v>#DIV/0!</v>
      </c>
      <c r="M13" s="18" t="e">
        <f>SUM(M6:M12)</f>
        <v>#DIV/0!</v>
      </c>
    </row>
    <row r="14" spans="1:13">
      <c r="A14" s="117">
        <v>8</v>
      </c>
      <c r="B14" s="117" t="s">
        <v>6</v>
      </c>
      <c r="C14" s="150">
        <v>0</v>
      </c>
      <c r="D14" s="150">
        <v>2743450</v>
      </c>
      <c r="E14" s="117"/>
      <c r="F14" s="117"/>
      <c r="G14" s="117"/>
      <c r="I14" s="19" t="s">
        <v>197</v>
      </c>
      <c r="J14" s="20" t="e">
        <f>C184+C195+C294+#REF!+#REF!+#REF!+#REF!+#REF!</f>
        <v>#REF!</v>
      </c>
      <c r="K14" s="15"/>
      <c r="L14" s="21"/>
      <c r="M14" s="15"/>
    </row>
    <row r="15" spans="1:13">
      <c r="A15" s="117">
        <v>9</v>
      </c>
      <c r="B15" s="117" t="s">
        <v>357</v>
      </c>
      <c r="C15" s="150">
        <v>52197</v>
      </c>
      <c r="D15" s="150">
        <v>284389</v>
      </c>
      <c r="E15" s="117"/>
      <c r="F15" s="117"/>
      <c r="G15" s="117"/>
      <c r="I15" s="76" t="s">
        <v>28</v>
      </c>
      <c r="J15" s="14">
        <f>C82</f>
        <v>0</v>
      </c>
      <c r="K15" s="14">
        <f>D82</f>
        <v>83150</v>
      </c>
      <c r="L15" s="15" t="e">
        <f>J15/J13</f>
        <v>#DIV/0!</v>
      </c>
      <c r="M15" s="15" t="e">
        <f>K15/K13</f>
        <v>#DIV/0!</v>
      </c>
    </row>
    <row r="16" spans="1:13">
      <c r="A16" s="117">
        <v>10</v>
      </c>
      <c r="B16" s="121" t="s">
        <v>7</v>
      </c>
      <c r="C16" s="167">
        <v>0</v>
      </c>
      <c r="D16" s="167">
        <v>720000</v>
      </c>
      <c r="E16" s="117" t="s">
        <v>483</v>
      </c>
      <c r="F16" s="117">
        <v>0</v>
      </c>
      <c r="G16" s="117"/>
      <c r="I16" s="1" t="s">
        <v>219</v>
      </c>
      <c r="J16" s="14">
        <f>C89</f>
        <v>0</v>
      </c>
      <c r="K16" s="14">
        <f>D89</f>
        <v>0</v>
      </c>
      <c r="L16" s="15" t="e">
        <f>J16/J13</f>
        <v>#DIV/0!</v>
      </c>
      <c r="M16" s="15" t="e">
        <f>K16/K13</f>
        <v>#DIV/0!</v>
      </c>
    </row>
    <row r="17" spans="1:13">
      <c r="A17" s="117"/>
      <c r="B17" s="115" t="s">
        <v>11</v>
      </c>
      <c r="C17" s="169">
        <f>SUM(C7:C16)</f>
        <v>926311</v>
      </c>
      <c r="D17" s="169">
        <f>SUM(D7:D16)</f>
        <v>22170832</v>
      </c>
      <c r="E17" s="117"/>
      <c r="F17" s="117"/>
      <c r="G17" s="117"/>
      <c r="I17" s="119" t="s">
        <v>258</v>
      </c>
      <c r="J17" s="14">
        <f>C107</f>
        <v>0</v>
      </c>
      <c r="K17" s="14">
        <f>D107</f>
        <v>0</v>
      </c>
      <c r="L17" s="15" t="e">
        <f>J17/J23</f>
        <v>#REF!</v>
      </c>
      <c r="M17" s="15" t="e">
        <f>K17/K13</f>
        <v>#DIV/0!</v>
      </c>
    </row>
    <row r="18" spans="1:13" ht="15.6">
      <c r="A18" s="117"/>
      <c r="B18" s="117"/>
      <c r="C18" s="150"/>
      <c r="D18" s="150"/>
      <c r="E18" s="117"/>
      <c r="F18" s="117"/>
      <c r="G18" s="117"/>
      <c r="I18" s="119" t="s">
        <v>343</v>
      </c>
      <c r="J18" s="91">
        <f>C100</f>
        <v>0</v>
      </c>
      <c r="K18" s="91">
        <f>D100</f>
        <v>54030</v>
      </c>
      <c r="L18" s="15" t="e">
        <f>J18/J13</f>
        <v>#DIV/0!</v>
      </c>
      <c r="M18" s="15" t="e">
        <f>K18/K13</f>
        <v>#DIV/0!</v>
      </c>
    </row>
    <row r="19" spans="1:13" ht="15.6">
      <c r="A19" s="115" t="s">
        <v>12</v>
      </c>
      <c r="B19" s="118" t="s">
        <v>400</v>
      </c>
      <c r="C19" s="170"/>
      <c r="D19" s="170"/>
      <c r="E19" s="117"/>
      <c r="F19" s="117"/>
      <c r="G19" s="117"/>
      <c r="I19" s="115" t="s">
        <v>307</v>
      </c>
      <c r="J19" s="91">
        <f>C126</f>
        <v>0</v>
      </c>
      <c r="K19" s="91">
        <f>D126</f>
        <v>0</v>
      </c>
      <c r="L19" s="15" t="e">
        <f>J19/J13</f>
        <v>#DIV/0!</v>
      </c>
      <c r="M19" s="15" t="e">
        <f>K19/K13</f>
        <v>#DIV/0!</v>
      </c>
    </row>
    <row r="20" spans="1:13">
      <c r="A20" s="115"/>
      <c r="B20" s="119" t="s">
        <v>423</v>
      </c>
      <c r="C20" s="171"/>
      <c r="D20" s="171"/>
      <c r="E20" s="117"/>
      <c r="F20" s="117"/>
      <c r="G20" s="117"/>
      <c r="I20" s="119" t="s">
        <v>402</v>
      </c>
      <c r="J20" s="14">
        <f>C111</f>
        <v>0</v>
      </c>
      <c r="K20" s="14">
        <f>D111</f>
        <v>27300</v>
      </c>
      <c r="L20" s="15" t="e">
        <f>J20/J13</f>
        <v>#DIV/0!</v>
      </c>
      <c r="M20" s="15" t="e">
        <f>K20/K13</f>
        <v>#DIV/0!</v>
      </c>
    </row>
    <row r="21" spans="1:13">
      <c r="A21" s="115"/>
      <c r="B21" s="133" t="s">
        <v>324</v>
      </c>
      <c r="C21" s="164">
        <v>20000</v>
      </c>
      <c r="D21" s="164">
        <v>263000</v>
      </c>
      <c r="E21" s="117"/>
      <c r="F21" s="117"/>
      <c r="G21" s="117"/>
      <c r="I21" s="115" t="s">
        <v>331</v>
      </c>
      <c r="J21" s="14" t="e">
        <f>#REF!</f>
        <v>#REF!</v>
      </c>
      <c r="K21" s="14" t="e">
        <f>#REF!</f>
        <v>#REF!</v>
      </c>
      <c r="L21" s="15" t="e">
        <f>J21/J13</f>
        <v>#REF!</v>
      </c>
      <c r="M21" s="15" t="e">
        <f>K21/K13</f>
        <v>#REF!</v>
      </c>
    </row>
    <row r="22" spans="1:13">
      <c r="A22" s="115"/>
      <c r="B22" s="133" t="s">
        <v>327</v>
      </c>
      <c r="C22" s="164">
        <v>16000</v>
      </c>
      <c r="D22" s="164">
        <v>188000</v>
      </c>
      <c r="E22" s="117"/>
      <c r="F22" s="117"/>
      <c r="G22" s="117"/>
      <c r="I22" s="11" t="s">
        <v>198</v>
      </c>
      <c r="J22" s="14">
        <f>C139</f>
        <v>0</v>
      </c>
      <c r="K22" s="14">
        <f>D139</f>
        <v>61418</v>
      </c>
      <c r="L22" s="15" t="e">
        <f>J22/J13</f>
        <v>#DIV/0!</v>
      </c>
      <c r="M22" s="15" t="e">
        <f>K22/K13</f>
        <v>#DIV/0!</v>
      </c>
    </row>
    <row r="23" spans="1:13">
      <c r="A23" s="115"/>
      <c r="B23" s="133" t="s">
        <v>328</v>
      </c>
      <c r="C23" s="164">
        <v>16000</v>
      </c>
      <c r="D23" s="164">
        <v>164000</v>
      </c>
      <c r="E23" s="117"/>
      <c r="F23" s="117"/>
      <c r="G23" s="117"/>
      <c r="I23" s="16" t="s">
        <v>251</v>
      </c>
      <c r="J23" s="17" t="e">
        <f>SUM(J15:J22)</f>
        <v>#REF!</v>
      </c>
      <c r="K23" s="17" t="e">
        <f>SUM(K15:K22)</f>
        <v>#REF!</v>
      </c>
      <c r="L23" s="18" t="e">
        <f>SUM(L15:L22)</f>
        <v>#DIV/0!</v>
      </c>
      <c r="M23" s="18" t="e">
        <f>SUM(M15:M22)</f>
        <v>#DIV/0!</v>
      </c>
    </row>
    <row r="24" spans="1:13">
      <c r="A24" s="115"/>
      <c r="B24" s="133" t="s">
        <v>323</v>
      </c>
      <c r="C24" s="164">
        <v>16000</v>
      </c>
      <c r="D24" s="164">
        <v>191000</v>
      </c>
      <c r="E24" s="117"/>
      <c r="F24" s="117"/>
      <c r="G24" s="117"/>
    </row>
    <row r="25" spans="1:13">
      <c r="A25" s="115"/>
      <c r="B25" s="133" t="s">
        <v>325</v>
      </c>
      <c r="C25" s="164">
        <v>16000</v>
      </c>
      <c r="D25" s="164">
        <v>175000</v>
      </c>
      <c r="E25" s="117"/>
      <c r="F25" s="117"/>
      <c r="G25" s="117"/>
    </row>
    <row r="26" spans="1:13">
      <c r="A26" s="115"/>
      <c r="B26" s="133" t="s">
        <v>342</v>
      </c>
      <c r="C26" s="164">
        <v>16000</v>
      </c>
      <c r="D26" s="164">
        <v>192000</v>
      </c>
      <c r="E26" s="117"/>
      <c r="F26" s="117"/>
      <c r="G26" s="117"/>
      <c r="I26" s="111"/>
      <c r="J26" s="111"/>
      <c r="K26" s="111"/>
      <c r="L26" s="111"/>
      <c r="M26" s="111"/>
    </row>
    <row r="27" spans="1:13">
      <c r="A27" s="115"/>
      <c r="B27" s="133" t="s">
        <v>326</v>
      </c>
      <c r="C27" s="164" t="s">
        <v>515</v>
      </c>
      <c r="D27" s="164">
        <v>64000</v>
      </c>
      <c r="E27" s="117"/>
      <c r="F27" s="117"/>
      <c r="G27" s="117"/>
      <c r="I27" s="111"/>
      <c r="J27" s="111"/>
      <c r="K27" s="111"/>
      <c r="L27" s="111"/>
      <c r="M27" s="111"/>
    </row>
    <row r="28" spans="1:13">
      <c r="A28" s="115"/>
      <c r="B28" s="133" t="s">
        <v>488</v>
      </c>
      <c r="C28" s="164" t="s">
        <v>515</v>
      </c>
      <c r="D28" s="164">
        <v>52000</v>
      </c>
      <c r="E28" s="117"/>
      <c r="F28" s="117"/>
      <c r="G28" s="117"/>
      <c r="I28" s="111"/>
      <c r="J28" s="111"/>
      <c r="K28" s="111"/>
      <c r="L28" s="111"/>
      <c r="M28" s="111"/>
    </row>
    <row r="29" spans="1:13">
      <c r="A29" s="115"/>
      <c r="B29" s="133" t="s">
        <v>424</v>
      </c>
      <c r="C29" s="164" t="s">
        <v>515</v>
      </c>
      <c r="D29" s="164">
        <v>59500</v>
      </c>
      <c r="E29" s="117"/>
      <c r="F29" s="117"/>
      <c r="G29" s="117"/>
    </row>
    <row r="30" spans="1:13">
      <c r="A30" s="115"/>
      <c r="B30" s="141" t="s">
        <v>523</v>
      </c>
      <c r="C30" s="163">
        <f>SUM(C20:C29)</f>
        <v>100000</v>
      </c>
      <c r="D30" s="163">
        <f>SUM(D20:D29)</f>
        <v>1348500</v>
      </c>
      <c r="E30" s="117"/>
      <c r="F30" s="117"/>
      <c r="G30" s="117"/>
    </row>
    <row r="31" spans="1:13">
      <c r="A31" s="117"/>
      <c r="B31" s="117"/>
      <c r="C31" s="150"/>
      <c r="D31" s="150"/>
      <c r="E31" s="117"/>
      <c r="F31" s="117"/>
      <c r="G31" s="117"/>
    </row>
    <row r="32" spans="1:13">
      <c r="A32" s="115"/>
      <c r="B32" s="154" t="s">
        <v>425</v>
      </c>
      <c r="C32" s="172"/>
      <c r="D32" s="172"/>
      <c r="E32" s="117"/>
      <c r="F32" s="117"/>
      <c r="G32" s="117"/>
    </row>
    <row r="33" spans="1:13">
      <c r="A33" s="115"/>
      <c r="B33" s="133" t="s">
        <v>273</v>
      </c>
      <c r="C33" s="164">
        <v>16000</v>
      </c>
      <c r="D33" s="164">
        <v>161000</v>
      </c>
      <c r="E33" s="117"/>
      <c r="F33" s="117"/>
      <c r="G33" s="117"/>
    </row>
    <row r="34" spans="1:13">
      <c r="A34" s="115"/>
      <c r="B34" s="133" t="s">
        <v>13</v>
      </c>
      <c r="C34" s="164">
        <v>15000</v>
      </c>
      <c r="D34" s="164">
        <v>165000</v>
      </c>
      <c r="E34" s="117"/>
      <c r="F34" s="117"/>
      <c r="G34" s="117"/>
      <c r="I34" s="111"/>
      <c r="J34" s="111"/>
      <c r="K34" s="111"/>
      <c r="L34" s="111"/>
      <c r="M34" s="111"/>
    </row>
    <row r="35" spans="1:13" s="111" customFormat="1">
      <c r="A35" s="115"/>
      <c r="B35" s="133" t="s">
        <v>14</v>
      </c>
      <c r="C35" s="164" t="s">
        <v>515</v>
      </c>
      <c r="D35" s="164">
        <v>69583</v>
      </c>
      <c r="E35" s="117"/>
      <c r="F35" s="117"/>
      <c r="G35" s="117"/>
      <c r="I35"/>
      <c r="J35"/>
      <c r="K35"/>
      <c r="L35"/>
      <c r="M35"/>
    </row>
    <row r="36" spans="1:13" s="111" customFormat="1">
      <c r="A36" s="115"/>
      <c r="B36" s="133" t="s">
        <v>477</v>
      </c>
      <c r="C36" s="164" t="s">
        <v>515</v>
      </c>
      <c r="D36" s="164">
        <v>4000</v>
      </c>
      <c r="E36" s="117"/>
      <c r="F36" s="117"/>
      <c r="G36" s="117"/>
    </row>
    <row r="37" spans="1:13" s="111" customFormat="1">
      <c r="A37" s="115"/>
      <c r="B37" s="133" t="s">
        <v>15</v>
      </c>
      <c r="C37" s="164" t="s">
        <v>515</v>
      </c>
      <c r="D37" s="164">
        <v>80000</v>
      </c>
      <c r="E37" s="117"/>
      <c r="F37" s="117"/>
      <c r="G37" s="117"/>
    </row>
    <row r="38" spans="1:13" s="111" customFormat="1">
      <c r="A38" s="115"/>
      <c r="B38" s="141" t="s">
        <v>524</v>
      </c>
      <c r="C38" s="163">
        <f>SUM(C32:C37)</f>
        <v>31000</v>
      </c>
      <c r="D38" s="163">
        <f>SUM(D32:D37)</f>
        <v>479583</v>
      </c>
      <c r="E38" s="117"/>
      <c r="F38" s="117"/>
      <c r="G38" s="117"/>
    </row>
    <row r="39" spans="1:13" s="111" customFormat="1">
      <c r="A39" s="117"/>
      <c r="B39" s="117"/>
      <c r="C39" s="150"/>
      <c r="D39" s="150"/>
      <c r="E39" s="117"/>
      <c r="F39" s="117"/>
      <c r="G39" s="117"/>
    </row>
    <row r="40" spans="1:13" s="111" customFormat="1">
      <c r="A40" s="117"/>
      <c r="B40" s="115" t="s">
        <v>426</v>
      </c>
      <c r="C40" s="169">
        <f>C38+C30</f>
        <v>131000</v>
      </c>
      <c r="D40" s="169">
        <f>D38+D30</f>
        <v>1828083</v>
      </c>
      <c r="E40" s="117"/>
      <c r="F40" s="117"/>
      <c r="G40" s="117"/>
    </row>
    <row r="41" spans="1:13" s="111" customFormat="1" ht="14.4" customHeight="1">
      <c r="A41" s="117"/>
      <c r="B41" s="117"/>
      <c r="C41" s="150"/>
      <c r="D41" s="150"/>
      <c r="E41" s="117"/>
      <c r="F41" s="117"/>
      <c r="G41" s="117"/>
    </row>
    <row r="42" spans="1:13" s="111" customFormat="1">
      <c r="A42" s="115" t="s">
        <v>17</v>
      </c>
      <c r="B42" s="118" t="s">
        <v>16</v>
      </c>
      <c r="C42" s="170"/>
      <c r="D42" s="170"/>
      <c r="E42" s="117"/>
      <c r="F42" s="117"/>
      <c r="G42" s="117"/>
    </row>
    <row r="43" spans="1:13">
      <c r="A43" s="117">
        <v>1</v>
      </c>
      <c r="B43" s="117" t="s">
        <v>525</v>
      </c>
      <c r="C43" s="150">
        <v>420000</v>
      </c>
      <c r="D43" s="150">
        <v>880000</v>
      </c>
      <c r="E43" s="117"/>
      <c r="F43" s="117"/>
      <c r="G43" s="117"/>
      <c r="I43" s="111"/>
      <c r="J43" s="111"/>
      <c r="K43" s="111"/>
      <c r="L43" s="111"/>
      <c r="M43" s="111"/>
    </row>
    <row r="44" spans="1:13" s="111" customFormat="1">
      <c r="A44" s="117">
        <v>2</v>
      </c>
      <c r="B44" s="117" t="s">
        <v>526</v>
      </c>
      <c r="C44" s="150">
        <v>60000</v>
      </c>
      <c r="D44" s="150">
        <v>60000</v>
      </c>
      <c r="E44" s="117"/>
      <c r="F44" s="117"/>
      <c r="G44" s="117"/>
    </row>
    <row r="45" spans="1:13">
      <c r="A45" s="117">
        <v>3</v>
      </c>
      <c r="B45" s="117" t="s">
        <v>467</v>
      </c>
      <c r="C45" s="150">
        <v>28000</v>
      </c>
      <c r="D45" s="150">
        <v>195000</v>
      </c>
      <c r="E45" s="117"/>
      <c r="F45" s="117"/>
      <c r="G45" s="117"/>
    </row>
    <row r="46" spans="1:13" s="111" customFormat="1">
      <c r="A46" s="117">
        <v>4</v>
      </c>
      <c r="B46" s="117" t="s">
        <v>527</v>
      </c>
      <c r="C46" s="150">
        <v>20000</v>
      </c>
      <c r="D46" s="150">
        <v>45000</v>
      </c>
      <c r="E46" s="117"/>
      <c r="F46" s="117"/>
      <c r="G46" s="117"/>
      <c r="I46"/>
      <c r="J46"/>
      <c r="K46"/>
      <c r="L46"/>
      <c r="M46"/>
    </row>
    <row r="47" spans="1:13" s="111" customFormat="1">
      <c r="A47" s="117">
        <v>5</v>
      </c>
      <c r="B47" s="117" t="s">
        <v>528</v>
      </c>
      <c r="C47" s="150">
        <v>0</v>
      </c>
      <c r="D47" s="150">
        <v>330247</v>
      </c>
      <c r="E47" s="117"/>
      <c r="F47" s="117"/>
      <c r="G47" s="117"/>
      <c r="I47"/>
      <c r="J47"/>
      <c r="K47"/>
      <c r="L47"/>
      <c r="M47"/>
    </row>
    <row r="48" spans="1:13" s="111" customFormat="1">
      <c r="A48" s="117">
        <v>6</v>
      </c>
      <c r="B48" s="117" t="s">
        <v>478</v>
      </c>
      <c r="C48" s="150">
        <v>0</v>
      </c>
      <c r="D48" s="150">
        <v>1420000</v>
      </c>
      <c r="E48" s="117"/>
      <c r="F48" s="117"/>
      <c r="G48" s="117"/>
      <c r="I48"/>
      <c r="J48"/>
      <c r="K48"/>
      <c r="L48"/>
      <c r="M48"/>
    </row>
    <row r="49" spans="1:13" s="111" customFormat="1">
      <c r="A49" s="117"/>
      <c r="B49" s="115" t="s">
        <v>18</v>
      </c>
      <c r="C49" s="169">
        <f>SUM(C43:C48)</f>
        <v>528000</v>
      </c>
      <c r="D49" s="169">
        <f>SUM(D43:D48)</f>
        <v>2930247</v>
      </c>
      <c r="E49" s="117"/>
      <c r="F49" s="117"/>
      <c r="G49" s="117"/>
      <c r="I49"/>
      <c r="J49"/>
      <c r="K49"/>
      <c r="L49"/>
      <c r="M49"/>
    </row>
    <row r="50" spans="1:13" s="111" customFormat="1">
      <c r="A50" s="117"/>
      <c r="B50" s="117"/>
      <c r="C50" s="150"/>
      <c r="D50" s="150"/>
      <c r="E50" s="117"/>
      <c r="F50" s="117"/>
      <c r="G50" s="117"/>
      <c r="I50"/>
      <c r="J50"/>
      <c r="K50"/>
      <c r="L50"/>
      <c r="M50"/>
    </row>
    <row r="51" spans="1:13" s="111" customFormat="1">
      <c r="A51" s="115" t="s">
        <v>20</v>
      </c>
      <c r="B51" s="118" t="s">
        <v>19</v>
      </c>
      <c r="C51" s="170"/>
      <c r="D51" s="170"/>
      <c r="E51" s="117"/>
      <c r="F51" s="117"/>
      <c r="G51" s="117"/>
    </row>
    <row r="52" spans="1:13" s="111" customFormat="1">
      <c r="A52" s="117">
        <v>1</v>
      </c>
      <c r="B52" s="117" t="s">
        <v>479</v>
      </c>
      <c r="C52" s="150">
        <v>900</v>
      </c>
      <c r="D52" s="150">
        <v>88650</v>
      </c>
      <c r="E52" s="117"/>
      <c r="F52" s="117"/>
      <c r="G52" s="117"/>
    </row>
    <row r="53" spans="1:13" s="111" customFormat="1" ht="15" customHeight="1">
      <c r="A53" s="117">
        <v>2</v>
      </c>
      <c r="B53" s="117" t="s">
        <v>22</v>
      </c>
      <c r="C53" s="150">
        <v>700</v>
      </c>
      <c r="D53" s="150">
        <v>83371</v>
      </c>
      <c r="E53" s="117"/>
      <c r="F53" s="117"/>
      <c r="G53" s="117"/>
    </row>
    <row r="54" spans="1:13">
      <c r="A54" s="117">
        <v>3</v>
      </c>
      <c r="B54" s="117" t="s">
        <v>24</v>
      </c>
      <c r="C54" s="150">
        <v>0</v>
      </c>
      <c r="D54" s="150">
        <v>1425</v>
      </c>
      <c r="E54" s="117"/>
      <c r="F54" s="117"/>
      <c r="G54" s="117"/>
    </row>
    <row r="55" spans="1:13">
      <c r="A55" s="117">
        <v>4</v>
      </c>
      <c r="B55" s="117" t="s">
        <v>280</v>
      </c>
      <c r="C55" s="150">
        <v>0</v>
      </c>
      <c r="D55" s="150">
        <v>250</v>
      </c>
      <c r="E55" s="117"/>
      <c r="F55" s="117"/>
      <c r="G55" s="117"/>
    </row>
    <row r="56" spans="1:13">
      <c r="A56" s="117">
        <v>5</v>
      </c>
      <c r="B56" s="117" t="s">
        <v>233</v>
      </c>
      <c r="C56" s="150">
        <v>0</v>
      </c>
      <c r="D56" s="150">
        <v>61786</v>
      </c>
      <c r="E56" s="117"/>
      <c r="F56" s="117"/>
      <c r="G56" s="117"/>
    </row>
    <row r="57" spans="1:13" ht="15.75" customHeight="1">
      <c r="A57" s="117">
        <v>6</v>
      </c>
      <c r="B57" s="117" t="s">
        <v>358</v>
      </c>
      <c r="C57" s="150">
        <v>0</v>
      </c>
      <c r="D57" s="150">
        <v>12800</v>
      </c>
      <c r="E57" s="117"/>
      <c r="F57" s="117"/>
      <c r="G57" s="117"/>
    </row>
    <row r="58" spans="1:13">
      <c r="A58" s="117">
        <v>7</v>
      </c>
      <c r="B58" s="117" t="s">
        <v>21</v>
      </c>
      <c r="C58" s="150">
        <v>0</v>
      </c>
      <c r="D58" s="150">
        <v>55540</v>
      </c>
      <c r="E58" s="117"/>
      <c r="F58" s="117"/>
      <c r="G58" s="117"/>
    </row>
    <row r="59" spans="1:13">
      <c r="A59" s="117">
        <v>8</v>
      </c>
      <c r="B59" s="117" t="s">
        <v>23</v>
      </c>
      <c r="C59" s="150">
        <v>0</v>
      </c>
      <c r="D59" s="150">
        <v>4900</v>
      </c>
      <c r="E59" s="117"/>
      <c r="F59" s="117"/>
      <c r="G59" s="117"/>
    </row>
    <row r="60" spans="1:13">
      <c r="A60" s="117"/>
      <c r="B60" s="115" t="s">
        <v>25</v>
      </c>
      <c r="C60" s="169">
        <f>SUM(C$52:C$59)</f>
        <v>1600</v>
      </c>
      <c r="D60" s="169">
        <f>SUM(D$52:D$59)</f>
        <v>308722</v>
      </c>
      <c r="E60" s="117"/>
      <c r="F60" s="117"/>
      <c r="G60" s="117"/>
    </row>
    <row r="61" spans="1:13" s="111" customFormat="1">
      <c r="A61" s="117"/>
      <c r="B61" s="117"/>
      <c r="C61" s="150"/>
      <c r="D61" s="150"/>
      <c r="E61" s="117"/>
      <c r="F61" s="117"/>
      <c r="G61" s="117"/>
      <c r="I61"/>
      <c r="J61"/>
      <c r="K61"/>
      <c r="L61"/>
      <c r="M61"/>
    </row>
    <row r="62" spans="1:13" s="111" customFormat="1">
      <c r="A62" s="117"/>
      <c r="B62" s="115" t="s">
        <v>26</v>
      </c>
      <c r="C62" s="169">
        <f>C60+C49+C40+C17</f>
        <v>1586911</v>
      </c>
      <c r="D62" s="169">
        <f>D60+D49+D40+D17</f>
        <v>27237884</v>
      </c>
      <c r="E62" s="117"/>
      <c r="F62" s="117"/>
      <c r="G62" s="117"/>
      <c r="I62"/>
      <c r="J62"/>
      <c r="K62"/>
      <c r="L62"/>
      <c r="M62"/>
    </row>
    <row r="63" spans="1:13" s="111" customFormat="1">
      <c r="A63" s="117"/>
      <c r="B63" s="117"/>
      <c r="C63" s="150"/>
      <c r="D63" s="150"/>
      <c r="E63" s="117"/>
      <c r="F63" s="117"/>
      <c r="G63" s="117"/>
      <c r="I63"/>
      <c r="J63"/>
      <c r="K63"/>
      <c r="L63"/>
      <c r="M63"/>
    </row>
    <row r="64" spans="1:13">
      <c r="A64" s="115"/>
      <c r="B64" s="116" t="s">
        <v>235</v>
      </c>
      <c r="C64" s="165"/>
      <c r="D64" s="165"/>
      <c r="E64" s="117"/>
      <c r="F64" s="117"/>
      <c r="G64" s="117"/>
    </row>
    <row r="65" spans="1:13">
      <c r="A65" s="115" t="s">
        <v>2</v>
      </c>
      <c r="B65" s="118" t="s">
        <v>27</v>
      </c>
      <c r="C65" s="170"/>
      <c r="D65" s="170"/>
      <c r="E65" s="117"/>
      <c r="F65" s="117"/>
      <c r="G65" s="117"/>
    </row>
    <row r="66" spans="1:13">
      <c r="A66" s="115"/>
      <c r="B66" s="119" t="s">
        <v>28</v>
      </c>
      <c r="C66" s="171"/>
      <c r="D66" s="171"/>
      <c r="E66" s="117"/>
      <c r="F66" s="117"/>
      <c r="G66" s="117"/>
    </row>
    <row r="67" spans="1:13">
      <c r="A67" s="115"/>
      <c r="B67" s="119" t="s">
        <v>489</v>
      </c>
      <c r="C67" s="171">
        <v>0</v>
      </c>
      <c r="D67" s="171">
        <v>0</v>
      </c>
      <c r="E67" s="117"/>
      <c r="F67" s="117"/>
      <c r="G67" s="117"/>
    </row>
    <row r="68" spans="1:13">
      <c r="A68" s="117"/>
      <c r="B68" s="117"/>
      <c r="C68" s="150"/>
      <c r="D68" s="150"/>
      <c r="E68" s="117"/>
      <c r="F68" s="117"/>
      <c r="G68" s="117"/>
      <c r="I68" s="19"/>
      <c r="J68" s="19"/>
      <c r="K68" s="19"/>
      <c r="L68" s="19"/>
      <c r="M68" s="19"/>
    </row>
    <row r="69" spans="1:13">
      <c r="A69" s="115"/>
      <c r="B69" s="119" t="s">
        <v>31</v>
      </c>
      <c r="C69" s="171"/>
      <c r="D69" s="171"/>
      <c r="E69" s="117"/>
      <c r="F69" s="117"/>
      <c r="G69" s="117"/>
    </row>
    <row r="70" spans="1:13">
      <c r="A70" s="117">
        <v>1</v>
      </c>
      <c r="B70" s="117" t="s">
        <v>32</v>
      </c>
      <c r="C70" s="150">
        <v>0</v>
      </c>
      <c r="D70" s="150">
        <v>10200</v>
      </c>
      <c r="E70" s="117"/>
      <c r="F70" s="117"/>
      <c r="G70" s="117"/>
    </row>
    <row r="71" spans="1:13">
      <c r="A71" s="117">
        <v>2</v>
      </c>
      <c r="B71" s="117" t="s">
        <v>358</v>
      </c>
      <c r="C71" s="150">
        <v>0</v>
      </c>
      <c r="D71" s="150">
        <v>13900</v>
      </c>
      <c r="E71" s="117"/>
      <c r="F71" s="117"/>
      <c r="G71" s="117"/>
    </row>
    <row r="72" spans="1:13">
      <c r="A72" s="117"/>
      <c r="B72" s="115" t="s">
        <v>34</v>
      </c>
      <c r="C72" s="169">
        <f>SUM(C$70:C$71)</f>
        <v>0</v>
      </c>
      <c r="D72" s="169">
        <f>SUM(D$70:D$71)</f>
        <v>24100</v>
      </c>
      <c r="E72" s="117"/>
      <c r="F72" s="117"/>
      <c r="G72" s="117"/>
    </row>
    <row r="73" spans="1:13">
      <c r="A73" s="117"/>
      <c r="B73" s="117"/>
      <c r="C73" s="150"/>
      <c r="D73" s="150"/>
      <c r="E73" s="117"/>
      <c r="F73" s="117"/>
      <c r="G73" s="117"/>
    </row>
    <row r="74" spans="1:13">
      <c r="A74" s="115"/>
      <c r="B74" s="119" t="s">
        <v>402</v>
      </c>
      <c r="C74" s="171"/>
      <c r="D74" s="171"/>
      <c r="E74" s="117"/>
      <c r="F74" s="117"/>
      <c r="G74" s="117"/>
    </row>
    <row r="75" spans="1:13" ht="14.4" customHeight="1">
      <c r="A75" s="117">
        <v>1</v>
      </c>
      <c r="B75" s="117" t="s">
        <v>316</v>
      </c>
      <c r="C75" s="150">
        <v>28085.119999999999</v>
      </c>
      <c r="D75" s="150">
        <v>361336.53</v>
      </c>
      <c r="E75" s="117"/>
      <c r="F75" s="117"/>
      <c r="G75" s="117"/>
    </row>
    <row r="76" spans="1:13">
      <c r="A76" s="117">
        <v>2</v>
      </c>
      <c r="B76" s="117" t="s">
        <v>236</v>
      </c>
      <c r="C76" s="150">
        <v>0</v>
      </c>
      <c r="D76" s="150">
        <v>54750</v>
      </c>
      <c r="E76" s="117"/>
      <c r="F76" s="117"/>
      <c r="G76" s="117"/>
    </row>
    <row r="77" spans="1:13">
      <c r="A77" s="117"/>
      <c r="B77" s="115" t="s">
        <v>401</v>
      </c>
      <c r="C77" s="169">
        <f>SUM(C$75:C$76)</f>
        <v>28085.119999999999</v>
      </c>
      <c r="D77" s="169">
        <f>SUM(D$75:D$76)</f>
        <v>416086.53</v>
      </c>
      <c r="E77" s="117"/>
      <c r="F77" s="117"/>
      <c r="G77" s="117"/>
    </row>
    <row r="78" spans="1:13" s="19" customFormat="1">
      <c r="A78" s="117"/>
      <c r="B78" s="117"/>
      <c r="C78" s="150"/>
      <c r="D78" s="150"/>
      <c r="E78" s="117"/>
      <c r="F78" s="117"/>
      <c r="G78" s="117"/>
      <c r="I78"/>
      <c r="J78"/>
      <c r="K78"/>
      <c r="L78"/>
      <c r="M78"/>
    </row>
    <row r="79" spans="1:13">
      <c r="A79" s="115"/>
      <c r="B79" s="119" t="s">
        <v>47</v>
      </c>
      <c r="C79" s="171"/>
      <c r="D79" s="171"/>
      <c r="E79" s="117"/>
      <c r="F79" s="117"/>
      <c r="G79" s="117"/>
    </row>
    <row r="80" spans="1:13">
      <c r="A80" s="117">
        <v>1</v>
      </c>
      <c r="B80" s="117" t="s">
        <v>457</v>
      </c>
      <c r="C80" s="150">
        <v>0</v>
      </c>
      <c r="D80" s="150">
        <v>109888</v>
      </c>
      <c r="E80" s="117"/>
      <c r="F80" s="117"/>
      <c r="G80" s="117"/>
    </row>
    <row r="81" spans="1:13">
      <c r="A81" s="117">
        <v>2</v>
      </c>
      <c r="B81" s="117" t="s">
        <v>48</v>
      </c>
      <c r="C81" s="150">
        <v>0</v>
      </c>
      <c r="D81" s="150">
        <v>40070</v>
      </c>
      <c r="E81" s="117"/>
      <c r="F81" s="117"/>
      <c r="G81" s="117"/>
    </row>
    <row r="82" spans="1:13">
      <c r="A82" s="117">
        <v>3</v>
      </c>
      <c r="B82" s="117" t="s">
        <v>49</v>
      </c>
      <c r="C82" s="150">
        <v>0</v>
      </c>
      <c r="D82" s="150">
        <v>83150</v>
      </c>
      <c r="E82" s="117"/>
      <c r="F82" s="117"/>
      <c r="G82" s="117"/>
    </row>
    <row r="83" spans="1:13">
      <c r="A83" s="117">
        <v>4</v>
      </c>
      <c r="B83" s="117" t="s">
        <v>21</v>
      </c>
      <c r="C83" s="150">
        <v>0</v>
      </c>
      <c r="D83" s="150">
        <v>41820</v>
      </c>
      <c r="E83" s="117"/>
      <c r="F83" s="117"/>
      <c r="G83" s="117"/>
    </row>
    <row r="84" spans="1:13">
      <c r="A84" s="117">
        <v>5</v>
      </c>
      <c r="B84" s="117" t="s">
        <v>23</v>
      </c>
      <c r="C84" s="150">
        <v>0</v>
      </c>
      <c r="D84" s="150">
        <v>7470</v>
      </c>
      <c r="E84" s="117"/>
      <c r="F84" s="117"/>
      <c r="G84" s="117"/>
    </row>
    <row r="85" spans="1:13">
      <c r="A85" s="117"/>
      <c r="B85" s="115" t="s">
        <v>50</v>
      </c>
      <c r="C85" s="169">
        <f>SUM(C$80:C$84)</f>
        <v>0</v>
      </c>
      <c r="D85" s="169">
        <f>SUM(D$80:D$84)</f>
        <v>282398</v>
      </c>
      <c r="E85" s="117"/>
      <c r="F85" s="117"/>
      <c r="G85" s="117"/>
    </row>
    <row r="86" spans="1:13">
      <c r="A86" s="117"/>
      <c r="B86" s="117"/>
      <c r="C86" s="150"/>
      <c r="D86" s="150"/>
      <c r="E86" s="117"/>
      <c r="F86" s="117"/>
      <c r="G86" s="117"/>
    </row>
    <row r="87" spans="1:13">
      <c r="A87" s="117"/>
      <c r="B87" s="115" t="s">
        <v>51</v>
      </c>
      <c r="C87" s="169">
        <f>C$67+C$72+C$77+C$85</f>
        <v>28085.119999999999</v>
      </c>
      <c r="D87" s="169">
        <f>D$67+D$72+D$77+D$85</f>
        <v>722584.53</v>
      </c>
      <c r="E87" s="117"/>
      <c r="F87" s="117"/>
      <c r="G87" s="117"/>
    </row>
    <row r="88" spans="1:13">
      <c r="A88" s="117"/>
      <c r="B88" s="117"/>
      <c r="C88" s="150"/>
      <c r="D88" s="150"/>
      <c r="E88" s="117"/>
      <c r="F88" s="117"/>
      <c r="G88" s="117"/>
      <c r="I88" s="19"/>
      <c r="J88" s="19"/>
      <c r="K88" s="19"/>
      <c r="L88" s="19"/>
      <c r="M88" s="19"/>
    </row>
    <row r="89" spans="1:13">
      <c r="A89" s="115"/>
      <c r="B89" s="119" t="s">
        <v>219</v>
      </c>
      <c r="C89" s="171"/>
      <c r="D89" s="171"/>
      <c r="E89" s="117"/>
      <c r="F89" s="117"/>
      <c r="G89" s="117"/>
    </row>
    <row r="90" spans="1:13">
      <c r="A90" s="117">
        <v>1</v>
      </c>
      <c r="B90" s="117" t="s">
        <v>359</v>
      </c>
      <c r="C90" s="150">
        <v>5000</v>
      </c>
      <c r="D90" s="150">
        <v>219600</v>
      </c>
      <c r="E90" s="117"/>
      <c r="F90" s="117"/>
      <c r="G90" s="117"/>
    </row>
    <row r="91" spans="1:13">
      <c r="A91" s="117">
        <v>2</v>
      </c>
      <c r="B91" s="117" t="s">
        <v>458</v>
      </c>
      <c r="C91" s="150">
        <v>0</v>
      </c>
      <c r="D91" s="150">
        <v>6077</v>
      </c>
      <c r="E91" s="117"/>
      <c r="F91" s="117"/>
      <c r="G91" s="117"/>
    </row>
    <row r="92" spans="1:13">
      <c r="A92" s="117">
        <v>3</v>
      </c>
      <c r="B92" s="117" t="s">
        <v>285</v>
      </c>
      <c r="C92" s="150">
        <v>0</v>
      </c>
      <c r="D92" s="150">
        <v>1500</v>
      </c>
      <c r="E92" s="117"/>
      <c r="F92" s="117"/>
      <c r="G92" s="117"/>
    </row>
    <row r="93" spans="1:13">
      <c r="A93" s="117">
        <v>4</v>
      </c>
      <c r="B93" s="117" t="s">
        <v>344</v>
      </c>
      <c r="C93" s="150">
        <v>0</v>
      </c>
      <c r="D93" s="150">
        <v>110500</v>
      </c>
      <c r="E93" s="117"/>
      <c r="F93" s="117"/>
      <c r="G93" s="117"/>
    </row>
    <row r="94" spans="1:13">
      <c r="A94" s="117"/>
      <c r="B94" s="115" t="s">
        <v>220</v>
      </c>
      <c r="C94" s="169">
        <f>SUM(C90:C93)</f>
        <v>5000</v>
      </c>
      <c r="D94" s="169">
        <f>SUM(D90:D93)</f>
        <v>337677</v>
      </c>
      <c r="E94" s="117"/>
      <c r="F94" s="117"/>
      <c r="G94" s="117"/>
    </row>
    <row r="95" spans="1:13" ht="14.4" customHeight="1">
      <c r="A95" s="117"/>
      <c r="B95" s="117"/>
      <c r="C95" s="150"/>
      <c r="D95" s="150"/>
      <c r="E95" s="117"/>
      <c r="F95" s="117"/>
      <c r="G95" s="117"/>
    </row>
    <row r="96" spans="1:13">
      <c r="A96" s="115"/>
      <c r="B96" s="119" t="s">
        <v>490</v>
      </c>
      <c r="C96" s="171"/>
      <c r="D96" s="171"/>
      <c r="E96" s="117"/>
      <c r="F96" s="117"/>
      <c r="G96" s="117"/>
    </row>
    <row r="97" spans="1:13">
      <c r="A97" s="117">
        <v>1</v>
      </c>
      <c r="B97" s="117" t="s">
        <v>362</v>
      </c>
      <c r="C97" s="150">
        <v>900</v>
      </c>
      <c r="D97" s="150">
        <v>152170</v>
      </c>
      <c r="E97" s="117"/>
      <c r="F97" s="117"/>
      <c r="G97" s="117"/>
      <c r="I97" s="19"/>
      <c r="J97" s="19"/>
      <c r="K97" s="19"/>
      <c r="L97" s="19"/>
      <c r="M97" s="19"/>
    </row>
    <row r="98" spans="1:13" s="19" customFormat="1">
      <c r="A98" s="117">
        <v>2</v>
      </c>
      <c r="B98" s="117" t="s">
        <v>492</v>
      </c>
      <c r="C98" s="150">
        <v>0</v>
      </c>
      <c r="D98" s="150">
        <v>2000</v>
      </c>
      <c r="E98" s="117"/>
      <c r="F98" s="117"/>
      <c r="G98" s="117"/>
    </row>
    <row r="99" spans="1:13">
      <c r="A99" s="117">
        <v>3</v>
      </c>
      <c r="B99" s="117" t="s">
        <v>427</v>
      </c>
      <c r="C99" s="150">
        <v>0</v>
      </c>
      <c r="D99" s="150">
        <v>100549</v>
      </c>
      <c r="E99" s="117"/>
      <c r="F99" s="117"/>
      <c r="G99" s="117"/>
    </row>
    <row r="100" spans="1:13">
      <c r="A100" s="117">
        <v>4</v>
      </c>
      <c r="B100" s="117" t="s">
        <v>361</v>
      </c>
      <c r="C100" s="150">
        <v>0</v>
      </c>
      <c r="D100" s="150">
        <v>54030</v>
      </c>
      <c r="E100" s="117"/>
      <c r="F100" s="117"/>
      <c r="G100" s="117"/>
    </row>
    <row r="101" spans="1:13">
      <c r="A101" s="117">
        <v>5</v>
      </c>
      <c r="B101" s="117" t="s">
        <v>366</v>
      </c>
      <c r="C101" s="150">
        <v>0</v>
      </c>
      <c r="D101" s="150">
        <v>1516000</v>
      </c>
      <c r="E101" s="117"/>
      <c r="F101" s="117"/>
      <c r="G101" s="117"/>
    </row>
    <row r="102" spans="1:13">
      <c r="A102" s="117">
        <v>6</v>
      </c>
      <c r="B102" s="117" t="s">
        <v>338</v>
      </c>
      <c r="C102" s="150">
        <v>0</v>
      </c>
      <c r="D102" s="150">
        <v>130329.3</v>
      </c>
      <c r="E102" s="117"/>
      <c r="F102" s="117"/>
      <c r="G102" s="117"/>
    </row>
    <row r="103" spans="1:13">
      <c r="A103" s="117">
        <v>7</v>
      </c>
      <c r="B103" s="117" t="s">
        <v>491</v>
      </c>
      <c r="C103" s="150">
        <v>0</v>
      </c>
      <c r="D103" s="150">
        <v>2533698</v>
      </c>
      <c r="E103" s="117"/>
      <c r="F103" s="117"/>
      <c r="G103" s="117"/>
    </row>
    <row r="104" spans="1:13">
      <c r="A104" s="117">
        <v>8</v>
      </c>
      <c r="B104" s="117" t="s">
        <v>493</v>
      </c>
      <c r="C104" s="150">
        <v>0</v>
      </c>
      <c r="D104" s="150">
        <v>829753.43</v>
      </c>
      <c r="E104" s="117"/>
      <c r="F104" s="117"/>
      <c r="G104" s="117"/>
    </row>
    <row r="105" spans="1:13">
      <c r="A105" s="117">
        <v>9</v>
      </c>
      <c r="B105" s="117" t="s">
        <v>561</v>
      </c>
      <c r="C105" s="150"/>
      <c r="D105" s="150"/>
      <c r="E105" s="117"/>
      <c r="F105" s="117"/>
      <c r="G105" s="117"/>
    </row>
    <row r="106" spans="1:13">
      <c r="A106" s="117"/>
      <c r="B106" s="115" t="s">
        <v>494</v>
      </c>
      <c r="C106" s="169">
        <f>SUM(C97:C104)</f>
        <v>900</v>
      </c>
      <c r="D106" s="169">
        <f>SUM(D97:D104)</f>
        <v>5318529.7299999995</v>
      </c>
      <c r="E106" s="117"/>
      <c r="F106" s="117"/>
      <c r="G106" s="117"/>
    </row>
    <row r="107" spans="1:13">
      <c r="A107" s="117"/>
      <c r="B107" s="117"/>
      <c r="C107" s="150"/>
      <c r="D107" s="150"/>
      <c r="E107" s="117"/>
      <c r="F107" s="117"/>
      <c r="G107" s="117"/>
    </row>
    <row r="108" spans="1:13">
      <c r="A108" s="115"/>
      <c r="B108" s="119" t="s">
        <v>258</v>
      </c>
      <c r="C108" s="171"/>
      <c r="D108" s="171"/>
      <c r="E108" s="117"/>
      <c r="F108" s="117"/>
      <c r="G108" s="117"/>
    </row>
    <row r="109" spans="1:13" s="19" customFormat="1">
      <c r="A109" s="117">
        <v>1</v>
      </c>
      <c r="B109" s="133" t="s">
        <v>529</v>
      </c>
      <c r="C109" s="164">
        <v>65979</v>
      </c>
      <c r="D109" s="164">
        <v>121246</v>
      </c>
      <c r="E109" s="117"/>
      <c r="F109" s="117"/>
      <c r="G109" s="117"/>
      <c r="I109"/>
      <c r="J109"/>
      <c r="K109"/>
      <c r="L109"/>
      <c r="M109"/>
    </row>
    <row r="110" spans="1:13">
      <c r="A110" s="117"/>
      <c r="B110" s="133" t="s">
        <v>530</v>
      </c>
      <c r="C110" s="164">
        <v>0</v>
      </c>
      <c r="D110" s="164">
        <v>9455</v>
      </c>
      <c r="E110" s="117"/>
      <c r="F110" s="117"/>
      <c r="G110" s="117"/>
    </row>
    <row r="111" spans="1:13">
      <c r="A111" s="117"/>
      <c r="B111" s="133" t="s">
        <v>531</v>
      </c>
      <c r="C111" s="164">
        <v>0</v>
      </c>
      <c r="D111" s="164">
        <v>27300</v>
      </c>
      <c r="E111" s="117"/>
      <c r="F111" s="117"/>
      <c r="G111" s="117"/>
    </row>
    <row r="112" spans="1:13">
      <c r="A112" s="117"/>
      <c r="B112" s="133" t="s">
        <v>468</v>
      </c>
      <c r="C112" s="164">
        <v>0</v>
      </c>
      <c r="D112" s="164">
        <v>171600</v>
      </c>
      <c r="E112" s="117"/>
      <c r="F112" s="117"/>
      <c r="G112" s="117"/>
    </row>
    <row r="113" spans="1:13">
      <c r="A113" s="117"/>
      <c r="B113" s="133" t="s">
        <v>532</v>
      </c>
      <c r="C113" s="164">
        <v>0</v>
      </c>
      <c r="D113" s="164">
        <v>3515606.11</v>
      </c>
      <c r="E113" s="117"/>
      <c r="F113" s="117"/>
      <c r="G113" s="117"/>
    </row>
    <row r="114" spans="1:13">
      <c r="A114" s="117"/>
      <c r="B114" s="133" t="s">
        <v>469</v>
      </c>
      <c r="C114" s="164">
        <v>0</v>
      </c>
      <c r="D114" s="164">
        <v>131050</v>
      </c>
      <c r="E114" s="117"/>
      <c r="F114" s="117"/>
      <c r="G114" s="117"/>
      <c r="I114" s="19"/>
      <c r="J114" s="19"/>
      <c r="K114" s="19"/>
      <c r="L114" s="19"/>
      <c r="M114" s="19"/>
    </row>
    <row r="115" spans="1:13">
      <c r="A115" s="117"/>
      <c r="B115" s="133" t="s">
        <v>344</v>
      </c>
      <c r="C115" s="164">
        <v>0</v>
      </c>
      <c r="D115" s="164">
        <v>20000</v>
      </c>
      <c r="E115" s="117"/>
      <c r="F115" s="117"/>
      <c r="G115" s="117"/>
    </row>
    <row r="116" spans="1:13" ht="14.4" customHeight="1">
      <c r="A116" s="117"/>
      <c r="B116" s="133" t="s">
        <v>533</v>
      </c>
      <c r="C116" s="164">
        <v>0</v>
      </c>
      <c r="D116" s="164">
        <v>2061</v>
      </c>
      <c r="E116" s="117"/>
      <c r="F116" s="117"/>
      <c r="G116" s="117"/>
    </row>
    <row r="117" spans="1:13">
      <c r="A117" s="117"/>
      <c r="B117" s="133" t="s">
        <v>534</v>
      </c>
      <c r="C117" s="164">
        <v>0</v>
      </c>
      <c r="D117" s="164">
        <v>108000</v>
      </c>
      <c r="E117" s="117"/>
      <c r="F117" s="117"/>
      <c r="G117" s="117"/>
    </row>
    <row r="118" spans="1:13">
      <c r="A118" s="117"/>
      <c r="B118" s="133" t="s">
        <v>535</v>
      </c>
      <c r="C118" s="164">
        <v>0</v>
      </c>
      <c r="D118" s="164">
        <v>95200</v>
      </c>
      <c r="E118" s="117"/>
      <c r="F118" s="117"/>
      <c r="G118" s="117"/>
    </row>
    <row r="119" spans="1:13">
      <c r="A119" s="117"/>
      <c r="B119" s="133" t="s">
        <v>536</v>
      </c>
      <c r="C119" s="164">
        <v>0</v>
      </c>
      <c r="D119" s="164">
        <v>33500</v>
      </c>
      <c r="E119" s="117"/>
      <c r="F119" s="117"/>
      <c r="G119" s="117"/>
    </row>
    <row r="120" spans="1:13">
      <c r="A120" s="117"/>
      <c r="B120" s="133" t="s">
        <v>537</v>
      </c>
      <c r="C120" s="164">
        <v>0</v>
      </c>
      <c r="D120" s="164">
        <v>315151</v>
      </c>
      <c r="E120" s="117"/>
      <c r="F120" s="117"/>
      <c r="G120" s="117"/>
    </row>
    <row r="121" spans="1:13">
      <c r="A121" s="117"/>
      <c r="B121" s="115" t="s">
        <v>415</v>
      </c>
      <c r="C121" s="169">
        <f>SUM(C109:C120)</f>
        <v>65979</v>
      </c>
      <c r="D121" s="169">
        <f>SUM(D109:D120)</f>
        <v>4550169.1099999994</v>
      </c>
      <c r="E121" s="117"/>
      <c r="F121" s="117"/>
      <c r="G121" s="117"/>
    </row>
    <row r="122" spans="1:13">
      <c r="A122" s="117"/>
      <c r="B122" s="117"/>
      <c r="C122" s="150"/>
      <c r="D122" s="150"/>
      <c r="E122" s="117"/>
      <c r="F122" s="117"/>
      <c r="G122" s="117"/>
    </row>
    <row r="123" spans="1:13">
      <c r="A123" s="115"/>
      <c r="B123" s="119" t="s">
        <v>271</v>
      </c>
      <c r="C123" s="171"/>
      <c r="D123" s="171"/>
      <c r="E123" s="117"/>
      <c r="F123" s="117"/>
      <c r="G123" s="117"/>
    </row>
    <row r="124" spans="1:13">
      <c r="A124" s="117">
        <v>1</v>
      </c>
      <c r="B124" s="117" t="s">
        <v>299</v>
      </c>
      <c r="C124" s="150">
        <v>0</v>
      </c>
      <c r="D124" s="150">
        <v>37260</v>
      </c>
      <c r="E124" s="117"/>
      <c r="F124" s="117"/>
      <c r="G124" s="117"/>
    </row>
    <row r="125" spans="1:13" s="19" customFormat="1">
      <c r="A125" s="117"/>
      <c r="B125" s="115" t="s">
        <v>300</v>
      </c>
      <c r="C125" s="169">
        <f>SUM(C$124:C$124)</f>
        <v>0</v>
      </c>
      <c r="D125" s="169">
        <f>SUM(D$124:D$124)</f>
        <v>37260</v>
      </c>
      <c r="E125" s="117"/>
      <c r="F125" s="117"/>
      <c r="G125" s="117"/>
      <c r="I125"/>
      <c r="J125"/>
      <c r="K125"/>
      <c r="L125"/>
      <c r="M125"/>
    </row>
    <row r="126" spans="1:13">
      <c r="A126" s="117"/>
      <c r="B126" s="117"/>
      <c r="C126" s="150"/>
      <c r="D126" s="150"/>
      <c r="E126" s="117"/>
      <c r="F126" s="117"/>
      <c r="G126" s="117"/>
    </row>
    <row r="127" spans="1:13">
      <c r="A127" s="115"/>
      <c r="B127" s="119" t="s">
        <v>428</v>
      </c>
      <c r="C127" s="171"/>
      <c r="D127" s="171"/>
      <c r="E127" s="117"/>
      <c r="F127" s="117"/>
      <c r="G127" s="117"/>
      <c r="I127" s="19"/>
      <c r="J127" s="19"/>
      <c r="K127" s="19"/>
      <c r="L127" s="19"/>
      <c r="M127" s="19"/>
    </row>
    <row r="128" spans="1:13">
      <c r="A128" s="117">
        <v>1</v>
      </c>
      <c r="B128" s="117" t="s">
        <v>329</v>
      </c>
      <c r="C128" s="150">
        <v>0</v>
      </c>
      <c r="D128" s="150">
        <v>695276</v>
      </c>
      <c r="E128" s="117"/>
      <c r="F128" s="117"/>
      <c r="G128" s="117"/>
    </row>
    <row r="129" spans="1:13">
      <c r="A129" s="117">
        <v>2</v>
      </c>
      <c r="B129" s="117" t="s">
        <v>476</v>
      </c>
      <c r="C129" s="150">
        <v>0</v>
      </c>
      <c r="D129" s="150">
        <v>5870</v>
      </c>
      <c r="E129" s="117"/>
      <c r="F129" s="117"/>
      <c r="G129" s="117"/>
      <c r="I129" s="111"/>
      <c r="J129" s="111"/>
      <c r="K129" s="111"/>
      <c r="L129" s="111"/>
      <c r="M129" s="111"/>
    </row>
    <row r="130" spans="1:13">
      <c r="A130" s="117">
        <v>3</v>
      </c>
      <c r="B130" s="117" t="s">
        <v>377</v>
      </c>
      <c r="C130" s="150">
        <v>0</v>
      </c>
      <c r="D130" s="150">
        <v>44547</v>
      </c>
      <c r="E130" s="117"/>
      <c r="F130" s="117"/>
      <c r="G130" s="117"/>
      <c r="I130" s="111"/>
      <c r="J130" s="111"/>
      <c r="K130" s="111"/>
      <c r="L130" s="111"/>
      <c r="M130" s="111"/>
    </row>
    <row r="131" spans="1:13">
      <c r="A131" s="117">
        <v>4</v>
      </c>
      <c r="B131" s="117" t="s">
        <v>472</v>
      </c>
      <c r="C131" s="150">
        <v>0</v>
      </c>
      <c r="D131" s="150">
        <v>4000</v>
      </c>
      <c r="E131" s="117"/>
      <c r="F131" s="117"/>
      <c r="G131" s="117"/>
      <c r="I131" s="111"/>
      <c r="J131" s="111"/>
      <c r="K131" s="111"/>
      <c r="L131" s="111"/>
      <c r="M131" s="111"/>
    </row>
    <row r="132" spans="1:13">
      <c r="A132" s="117">
        <v>6</v>
      </c>
      <c r="B132" s="117" t="s">
        <v>471</v>
      </c>
      <c r="C132" s="150">
        <v>0</v>
      </c>
      <c r="D132" s="150">
        <v>7600</v>
      </c>
      <c r="E132" s="117"/>
      <c r="F132" s="117"/>
      <c r="G132" s="117"/>
      <c r="I132" s="111"/>
      <c r="J132" s="111"/>
      <c r="K132" s="111"/>
      <c r="L132" s="111"/>
      <c r="M132" s="111"/>
    </row>
    <row r="133" spans="1:13">
      <c r="A133" s="117">
        <v>7</v>
      </c>
      <c r="B133" s="117" t="s">
        <v>330</v>
      </c>
      <c r="C133" s="150">
        <v>0</v>
      </c>
      <c r="D133" s="150">
        <v>2500</v>
      </c>
      <c r="E133" s="117"/>
      <c r="F133" s="117"/>
      <c r="G133" s="117"/>
      <c r="I133" s="111"/>
      <c r="J133" s="111"/>
      <c r="K133" s="111"/>
      <c r="L133" s="111"/>
      <c r="M133" s="111"/>
    </row>
    <row r="134" spans="1:13">
      <c r="A134" s="117">
        <v>8</v>
      </c>
      <c r="B134" s="117" t="s">
        <v>429</v>
      </c>
      <c r="C134" s="150">
        <v>0</v>
      </c>
      <c r="D134" s="150">
        <v>29170</v>
      </c>
      <c r="E134" s="117"/>
      <c r="F134" s="117"/>
      <c r="G134" s="117"/>
      <c r="I134" s="111"/>
      <c r="J134" s="111"/>
      <c r="K134" s="111"/>
      <c r="L134" s="111"/>
      <c r="M134" s="111"/>
    </row>
    <row r="136" spans="1:13">
      <c r="A136" s="117">
        <v>9</v>
      </c>
      <c r="B136" s="117" t="s">
        <v>459</v>
      </c>
      <c r="C136" s="150">
        <v>0</v>
      </c>
      <c r="D136" s="150">
        <v>13373</v>
      </c>
      <c r="E136" s="117"/>
      <c r="F136" s="117"/>
      <c r="G136" s="117"/>
      <c r="I136" s="19"/>
      <c r="J136" s="19"/>
      <c r="K136" s="19"/>
      <c r="L136" s="19"/>
      <c r="M136" s="19"/>
    </row>
    <row r="137" spans="1:13">
      <c r="A137" s="117">
        <v>10</v>
      </c>
      <c r="B137" s="117" t="s">
        <v>348</v>
      </c>
      <c r="C137" s="150">
        <v>0</v>
      </c>
      <c r="D137" s="150">
        <v>1500</v>
      </c>
      <c r="E137" s="117"/>
      <c r="F137" s="117"/>
      <c r="G137" s="117"/>
    </row>
    <row r="138" spans="1:13" s="111" customFormat="1">
      <c r="A138" s="117">
        <v>11</v>
      </c>
      <c r="B138" s="117" t="s">
        <v>470</v>
      </c>
      <c r="C138" s="150">
        <v>0</v>
      </c>
      <c r="D138" s="150">
        <v>14000</v>
      </c>
      <c r="E138" s="117"/>
      <c r="F138" s="117"/>
      <c r="G138" s="117"/>
      <c r="I138"/>
      <c r="J138"/>
      <c r="K138"/>
      <c r="L138"/>
      <c r="M138"/>
    </row>
    <row r="139" spans="1:13" s="111" customFormat="1">
      <c r="A139" s="117">
        <v>12</v>
      </c>
      <c r="B139" s="117" t="s">
        <v>376</v>
      </c>
      <c r="C139" s="150">
        <v>0</v>
      </c>
      <c r="D139" s="150">
        <v>61418</v>
      </c>
      <c r="E139" s="117"/>
      <c r="F139" s="117"/>
      <c r="G139" s="117"/>
      <c r="I139"/>
      <c r="J139"/>
      <c r="K139"/>
      <c r="L139"/>
      <c r="M139"/>
    </row>
    <row r="140" spans="1:13" s="111" customFormat="1">
      <c r="A140" s="117"/>
      <c r="B140" s="115" t="s">
        <v>430</v>
      </c>
      <c r="C140" s="169">
        <f>SUM(C$129:C$139)</f>
        <v>0</v>
      </c>
      <c r="D140" s="169">
        <f>SUM(D$129:D$139)</f>
        <v>183978</v>
      </c>
      <c r="E140" s="117"/>
      <c r="F140" s="117"/>
      <c r="G140" s="117"/>
      <c r="I140"/>
      <c r="J140"/>
      <c r="K140"/>
      <c r="L140"/>
      <c r="M140"/>
    </row>
    <row r="141" spans="1:13" s="111" customFormat="1">
      <c r="A141" s="117"/>
      <c r="B141" s="117"/>
      <c r="C141" s="150"/>
      <c r="D141" s="150"/>
      <c r="E141" s="117"/>
      <c r="F141" s="117"/>
      <c r="G141" s="117"/>
      <c r="I141" s="19"/>
      <c r="J141" s="19"/>
      <c r="K141" s="19"/>
      <c r="L141" s="19"/>
      <c r="M141" s="19"/>
    </row>
    <row r="142" spans="1:13" s="111" customFormat="1">
      <c r="A142" s="115"/>
      <c r="B142" s="119" t="s">
        <v>495</v>
      </c>
      <c r="C142" s="171"/>
      <c r="D142" s="171"/>
      <c r="E142" s="117"/>
      <c r="F142" s="117"/>
      <c r="G142" s="117"/>
    </row>
    <row r="143" spans="1:13" s="111" customFormat="1">
      <c r="A143" s="117">
        <v>1</v>
      </c>
      <c r="B143" s="117" t="s">
        <v>496</v>
      </c>
      <c r="C143" s="150">
        <v>50000</v>
      </c>
      <c r="D143" s="150">
        <v>150000</v>
      </c>
      <c r="E143" s="117"/>
      <c r="F143" s="117"/>
      <c r="G143" s="117"/>
    </row>
    <row r="144" spans="1:13" s="111" customFormat="1">
      <c r="A144" s="117">
        <v>2</v>
      </c>
      <c r="B144" s="117" t="s">
        <v>497</v>
      </c>
      <c r="C144" s="150">
        <v>0</v>
      </c>
      <c r="D144" s="150">
        <v>100000</v>
      </c>
      <c r="E144" s="117"/>
      <c r="F144" s="117"/>
      <c r="G144" s="117"/>
    </row>
    <row r="145" spans="1:13">
      <c r="A145" s="117"/>
      <c r="B145" s="115" t="s">
        <v>498</v>
      </c>
      <c r="C145" s="169">
        <f>SUM(C143:C144)</f>
        <v>50000</v>
      </c>
      <c r="D145" s="169">
        <f>SUM(D143:D144)</f>
        <v>250000</v>
      </c>
      <c r="E145" s="117"/>
      <c r="F145" s="117"/>
      <c r="G145" s="117"/>
      <c r="I145" s="111"/>
      <c r="J145" s="111"/>
      <c r="K145" s="111"/>
      <c r="L145" s="111"/>
      <c r="M145" s="111"/>
    </row>
    <row r="146" spans="1:13">
      <c r="A146" s="117"/>
      <c r="B146" s="117"/>
      <c r="C146" s="150"/>
      <c r="D146" s="150"/>
      <c r="E146" s="117"/>
      <c r="F146" s="117"/>
      <c r="G146" s="117"/>
    </row>
    <row r="147" spans="1:13">
      <c r="A147" s="117"/>
      <c r="B147" s="115" t="s">
        <v>554</v>
      </c>
      <c r="C147" s="150"/>
      <c r="D147" s="150"/>
      <c r="E147" s="117"/>
      <c r="F147" s="117"/>
      <c r="G147" s="117"/>
    </row>
    <row r="148" spans="1:13">
      <c r="A148" s="117"/>
      <c r="B148" s="117" t="s">
        <v>555</v>
      </c>
      <c r="C148" s="150">
        <v>312991</v>
      </c>
      <c r="D148" s="150">
        <v>312991</v>
      </c>
      <c r="E148" s="117"/>
      <c r="F148" s="117"/>
      <c r="G148" s="117"/>
    </row>
    <row r="149" spans="1:13">
      <c r="A149" s="117"/>
      <c r="B149" s="117" t="s">
        <v>556</v>
      </c>
      <c r="C149" s="150">
        <v>43959</v>
      </c>
      <c r="D149" s="150">
        <v>43959</v>
      </c>
      <c r="E149" s="117"/>
      <c r="F149" s="117"/>
      <c r="G149" s="117"/>
    </row>
    <row r="150" spans="1:13">
      <c r="A150" s="117"/>
      <c r="B150" s="117" t="s">
        <v>557</v>
      </c>
      <c r="C150" s="150">
        <v>2600</v>
      </c>
      <c r="D150" s="150">
        <v>2600</v>
      </c>
      <c r="E150" s="117"/>
      <c r="F150" s="117"/>
      <c r="G150" s="117"/>
    </row>
    <row r="151" spans="1:13">
      <c r="A151" s="117"/>
      <c r="B151" s="117" t="s">
        <v>558</v>
      </c>
      <c r="C151" s="150">
        <v>21915</v>
      </c>
      <c r="D151" s="150">
        <v>21915</v>
      </c>
      <c r="E151" s="117"/>
      <c r="F151" s="117"/>
      <c r="G151" s="117"/>
    </row>
    <row r="152" spans="1:13" s="19" customFormat="1">
      <c r="A152" s="115"/>
      <c r="B152" s="115" t="s">
        <v>559</v>
      </c>
      <c r="C152" s="169">
        <f>SUM(C148:C151)</f>
        <v>381465</v>
      </c>
      <c r="D152" s="169">
        <f>SUM(D148:D151)</f>
        <v>381465</v>
      </c>
      <c r="E152" s="115"/>
      <c r="F152" s="115"/>
      <c r="G152" s="115"/>
    </row>
    <row r="153" spans="1:13">
      <c r="A153" s="117"/>
      <c r="B153" s="117"/>
      <c r="C153" s="150"/>
      <c r="D153" s="150"/>
      <c r="E153" s="117"/>
      <c r="F153" s="117"/>
      <c r="G153" s="117"/>
    </row>
    <row r="154" spans="1:13">
      <c r="A154" s="117"/>
      <c r="B154" s="117"/>
      <c r="C154" s="150"/>
      <c r="D154" s="150"/>
      <c r="E154" s="117"/>
      <c r="F154" s="117"/>
      <c r="G154" s="117"/>
    </row>
    <row r="155" spans="1:13">
      <c r="A155" s="115"/>
      <c r="B155" s="119" t="s">
        <v>54</v>
      </c>
      <c r="C155" s="171"/>
      <c r="D155" s="171"/>
      <c r="E155" s="117"/>
      <c r="F155" s="117"/>
      <c r="G155" s="117"/>
    </row>
    <row r="156" spans="1:13">
      <c r="A156" s="117">
        <v>1</v>
      </c>
      <c r="B156" s="117" t="s">
        <v>538</v>
      </c>
      <c r="C156" s="150">
        <v>0</v>
      </c>
      <c r="D156" s="150">
        <v>3600</v>
      </c>
      <c r="E156" s="117"/>
      <c r="F156" s="117"/>
      <c r="G156" s="117"/>
    </row>
    <row r="157" spans="1:13">
      <c r="A157" s="117">
        <v>2</v>
      </c>
      <c r="B157" s="117" t="s">
        <v>410</v>
      </c>
      <c r="C157" s="150">
        <v>0</v>
      </c>
      <c r="D157" s="150">
        <v>8525</v>
      </c>
      <c r="E157" s="117"/>
      <c r="F157" s="117"/>
      <c r="G157" s="117"/>
    </row>
    <row r="158" spans="1:13">
      <c r="A158" s="117">
        <v>3</v>
      </c>
      <c r="B158" s="117" t="s">
        <v>409</v>
      </c>
      <c r="C158" s="150">
        <v>0</v>
      </c>
      <c r="D158" s="150">
        <v>19500</v>
      </c>
      <c r="E158" s="117"/>
      <c r="F158" s="117"/>
      <c r="G158" s="117"/>
      <c r="I158" s="19"/>
      <c r="J158" s="19"/>
      <c r="K158" s="19"/>
      <c r="L158" s="19"/>
      <c r="M158" s="19"/>
    </row>
    <row r="159" spans="1:13">
      <c r="A159" s="117">
        <v>4</v>
      </c>
      <c r="B159" s="117" t="s">
        <v>460</v>
      </c>
      <c r="C159" s="150">
        <v>0</v>
      </c>
      <c r="D159" s="150">
        <v>19500</v>
      </c>
      <c r="E159" s="117"/>
      <c r="F159" s="117"/>
      <c r="G159" s="117"/>
    </row>
    <row r="160" spans="1:13" s="111" customFormat="1">
      <c r="A160" s="117">
        <v>5</v>
      </c>
      <c r="B160" s="117" t="s">
        <v>499</v>
      </c>
      <c r="C160" s="150">
        <v>0</v>
      </c>
      <c r="D160" s="150">
        <v>45000</v>
      </c>
      <c r="E160" s="117"/>
      <c r="F160" s="117"/>
      <c r="G160" s="117"/>
      <c r="I160"/>
      <c r="J160"/>
      <c r="K160"/>
      <c r="L160"/>
      <c r="M160"/>
    </row>
    <row r="161" spans="1:13" s="111" customFormat="1">
      <c r="A161" s="117">
        <v>6</v>
      </c>
      <c r="B161" s="117" t="s">
        <v>241</v>
      </c>
      <c r="C161" s="150">
        <v>0</v>
      </c>
      <c r="D161" s="150">
        <v>12000</v>
      </c>
      <c r="E161" s="117"/>
      <c r="F161" s="117"/>
      <c r="G161" s="117"/>
      <c r="I161"/>
      <c r="J161"/>
      <c r="K161"/>
      <c r="L161"/>
      <c r="M161"/>
    </row>
    <row r="162" spans="1:13" s="111" customFormat="1">
      <c r="A162" s="117"/>
      <c r="B162" s="115" t="s">
        <v>56</v>
      </c>
      <c r="C162" s="169">
        <f>SUM(C$156:C$161)</f>
        <v>0</v>
      </c>
      <c r="D162" s="169">
        <f>SUM(D$156:D$161)</f>
        <v>108125</v>
      </c>
      <c r="E162" s="117"/>
      <c r="F162" s="117"/>
      <c r="G162" s="117"/>
      <c r="I162"/>
      <c r="J162"/>
      <c r="K162"/>
      <c r="L162"/>
      <c r="M162"/>
    </row>
    <row r="163" spans="1:13" s="111" customFormat="1">
      <c r="A163" s="117"/>
      <c r="B163" s="117"/>
      <c r="C163" s="150"/>
      <c r="D163" s="150"/>
      <c r="E163" s="117"/>
      <c r="F163" s="117"/>
      <c r="G163" s="117"/>
      <c r="I163"/>
      <c r="J163"/>
      <c r="K163"/>
      <c r="L163"/>
      <c r="M163"/>
    </row>
    <row r="164" spans="1:13">
      <c r="A164" s="117"/>
      <c r="B164" s="115" t="s">
        <v>57</v>
      </c>
      <c r="C164" s="169">
        <f>C162+C145+C140+C125+C121+C106+C94+C87+C152</f>
        <v>531429.12</v>
      </c>
      <c r="D164" s="169">
        <f>D162+D145+D140+D125+D121+D106+D94+D87+D152</f>
        <v>11889788.369999999</v>
      </c>
      <c r="E164" s="117"/>
      <c r="F164" s="117"/>
      <c r="G164" s="117"/>
    </row>
    <row r="165" spans="1:13">
      <c r="A165" s="117"/>
      <c r="B165" s="117"/>
      <c r="C165" s="150"/>
      <c r="D165" s="150"/>
      <c r="E165" s="117"/>
      <c r="F165" s="117"/>
      <c r="G165" s="117"/>
    </row>
    <row r="166" spans="1:13">
      <c r="A166" s="115" t="s">
        <v>12</v>
      </c>
      <c r="B166" s="118" t="s">
        <v>58</v>
      </c>
      <c r="C166" s="170"/>
      <c r="D166" s="170"/>
      <c r="E166" s="117"/>
      <c r="F166" s="117"/>
      <c r="G166" s="117"/>
    </row>
    <row r="167" spans="1:13">
      <c r="A167" s="117">
        <v>1</v>
      </c>
      <c r="B167" s="117" t="s">
        <v>59</v>
      </c>
      <c r="C167" s="150">
        <v>270203</v>
      </c>
      <c r="D167" s="150">
        <v>4227092</v>
      </c>
      <c r="E167" s="117"/>
      <c r="F167" s="117"/>
      <c r="G167" s="117"/>
    </row>
    <row r="168" spans="1:13">
      <c r="A168" s="117">
        <v>2</v>
      </c>
      <c r="B168" s="117" t="s">
        <v>357</v>
      </c>
      <c r="C168" s="150">
        <v>53718</v>
      </c>
      <c r="D168" s="150">
        <v>316003</v>
      </c>
      <c r="E168" s="117"/>
      <c r="F168" s="117"/>
      <c r="G168" s="117"/>
      <c r="I168" s="19"/>
      <c r="J168" s="19"/>
      <c r="K168" s="19"/>
      <c r="L168" s="19"/>
      <c r="M168" s="19"/>
    </row>
    <row r="169" spans="1:13">
      <c r="A169" s="117"/>
      <c r="B169" s="115" t="s">
        <v>60</v>
      </c>
      <c r="C169" s="169">
        <f>SUM(C167:C168)</f>
        <v>323921</v>
      </c>
      <c r="D169" s="169">
        <f>SUM(D167:D168)</f>
        <v>4543095</v>
      </c>
      <c r="E169" s="117"/>
      <c r="F169" s="117"/>
      <c r="G169" s="117"/>
      <c r="I169" s="19"/>
      <c r="J169" s="19"/>
      <c r="K169" s="19"/>
      <c r="L169" s="19"/>
      <c r="M169" s="19"/>
    </row>
    <row r="170" spans="1:13">
      <c r="A170" s="117"/>
      <c r="B170" s="117"/>
      <c r="C170" s="150"/>
      <c r="D170" s="150"/>
      <c r="E170" s="117"/>
      <c r="F170" s="117"/>
      <c r="G170" s="117"/>
      <c r="I170" s="19"/>
      <c r="J170" s="19"/>
      <c r="K170" s="19"/>
      <c r="L170" s="19"/>
      <c r="M170" s="19"/>
    </row>
    <row r="171" spans="1:13">
      <c r="A171" s="115" t="s">
        <v>17</v>
      </c>
      <c r="B171" s="120" t="s">
        <v>61</v>
      </c>
      <c r="C171" s="166"/>
      <c r="D171" s="166"/>
      <c r="E171" s="117"/>
      <c r="F171" s="117"/>
      <c r="G171" s="117"/>
      <c r="I171" s="111"/>
      <c r="J171" s="111"/>
      <c r="K171" s="111"/>
      <c r="L171" s="111"/>
      <c r="M171" s="111"/>
    </row>
    <row r="172" spans="1:13">
      <c r="A172" s="115"/>
      <c r="B172" s="125" t="s">
        <v>62</v>
      </c>
      <c r="C172" s="173"/>
      <c r="D172" s="173"/>
      <c r="E172" s="117"/>
      <c r="F172" s="117"/>
      <c r="G172" s="117"/>
      <c r="I172" s="111"/>
      <c r="J172" s="111"/>
      <c r="K172" s="111"/>
      <c r="L172" s="111"/>
      <c r="M172" s="111"/>
    </row>
    <row r="173" spans="1:13">
      <c r="A173" s="117">
        <v>1</v>
      </c>
      <c r="B173" s="121" t="s">
        <v>411</v>
      </c>
      <c r="C173" s="167">
        <v>211520</v>
      </c>
      <c r="D173" s="167">
        <v>3170054.34</v>
      </c>
      <c r="E173" s="117"/>
      <c r="F173" s="117"/>
      <c r="G173" s="117"/>
      <c r="I173" s="111"/>
      <c r="J173" s="111"/>
      <c r="K173" s="111"/>
      <c r="L173" s="111"/>
      <c r="M173" s="111"/>
    </row>
    <row r="174" spans="1:13">
      <c r="A174" s="117">
        <v>2</v>
      </c>
      <c r="B174" s="122" t="s">
        <v>64</v>
      </c>
      <c r="C174" s="174">
        <v>25200</v>
      </c>
      <c r="D174" s="174">
        <v>534071</v>
      </c>
      <c r="E174" s="117"/>
      <c r="F174" s="117"/>
      <c r="G174" s="117"/>
      <c r="I174" s="19"/>
      <c r="J174" s="19"/>
      <c r="K174" s="19"/>
      <c r="L174" s="19"/>
      <c r="M174" s="19"/>
    </row>
    <row r="175" spans="1:13">
      <c r="A175" s="117">
        <v>3</v>
      </c>
      <c r="B175" s="121" t="s">
        <v>70</v>
      </c>
      <c r="C175" s="167">
        <v>25000</v>
      </c>
      <c r="D175" s="167">
        <v>352896.4</v>
      </c>
      <c r="E175" s="117"/>
      <c r="F175" s="117"/>
      <c r="G175" s="117"/>
    </row>
    <row r="176" spans="1:13">
      <c r="A176" s="117">
        <v>4</v>
      </c>
      <c r="B176" s="121" t="s">
        <v>71</v>
      </c>
      <c r="C176" s="167">
        <v>16300</v>
      </c>
      <c r="D176" s="167">
        <v>284029</v>
      </c>
      <c r="E176" s="117"/>
      <c r="F176" s="117"/>
      <c r="G176" s="117"/>
    </row>
    <row r="177" spans="1:13">
      <c r="A177" s="117">
        <v>5</v>
      </c>
      <c r="B177" s="117" t="s">
        <v>412</v>
      </c>
      <c r="C177" s="150">
        <v>15000</v>
      </c>
      <c r="D177" s="150">
        <v>237142</v>
      </c>
      <c r="E177" s="117"/>
      <c r="F177" s="117"/>
      <c r="G177" s="117"/>
    </row>
    <row r="178" spans="1:13">
      <c r="A178" s="117">
        <v>6</v>
      </c>
      <c r="B178" s="117" t="s">
        <v>288</v>
      </c>
      <c r="C178" s="150">
        <v>11660</v>
      </c>
      <c r="D178" s="150">
        <v>123076</v>
      </c>
      <c r="E178" s="117"/>
      <c r="F178" s="117"/>
      <c r="G178" s="117"/>
    </row>
    <row r="179" spans="1:13">
      <c r="A179" s="117">
        <v>7</v>
      </c>
      <c r="B179" s="117" t="s">
        <v>480</v>
      </c>
      <c r="C179" s="150">
        <v>10800</v>
      </c>
      <c r="D179" s="150">
        <v>42800</v>
      </c>
      <c r="E179" s="117"/>
      <c r="F179" s="117"/>
      <c r="G179" s="117"/>
    </row>
    <row r="180" spans="1:13">
      <c r="A180" s="117">
        <v>8</v>
      </c>
      <c r="B180" s="121" t="s">
        <v>72</v>
      </c>
      <c r="C180" s="167">
        <v>8500</v>
      </c>
      <c r="D180" s="167">
        <v>110100</v>
      </c>
      <c r="E180" s="117"/>
      <c r="F180" s="117"/>
      <c r="G180" s="117"/>
    </row>
    <row r="181" spans="1:13" s="111" customFormat="1">
      <c r="A181" s="117">
        <v>9</v>
      </c>
      <c r="B181" s="121" t="s">
        <v>73</v>
      </c>
      <c r="C181" s="167">
        <v>7000</v>
      </c>
      <c r="D181" s="167">
        <v>84000</v>
      </c>
      <c r="E181" s="117"/>
      <c r="F181" s="117"/>
      <c r="G181" s="117"/>
      <c r="I181"/>
      <c r="J181"/>
      <c r="K181"/>
      <c r="L181"/>
      <c r="M181"/>
    </row>
    <row r="182" spans="1:13" s="111" customFormat="1">
      <c r="A182" s="117">
        <v>10</v>
      </c>
      <c r="B182" s="121" t="s">
        <v>76</v>
      </c>
      <c r="C182" s="167">
        <v>6000</v>
      </c>
      <c r="D182" s="167">
        <v>53395</v>
      </c>
      <c r="E182" s="117"/>
      <c r="F182" s="117"/>
      <c r="G182" s="117"/>
      <c r="I182"/>
      <c r="J182"/>
      <c r="K182"/>
      <c r="L182"/>
      <c r="M182"/>
    </row>
    <row r="183" spans="1:13" s="111" customFormat="1">
      <c r="A183" s="117">
        <v>11</v>
      </c>
      <c r="B183" s="121" t="s">
        <v>74</v>
      </c>
      <c r="C183" s="167">
        <v>5000</v>
      </c>
      <c r="D183" s="167">
        <v>30000</v>
      </c>
      <c r="E183" s="117"/>
      <c r="F183" s="117"/>
      <c r="G183" s="117"/>
      <c r="I183"/>
      <c r="J183"/>
      <c r="K183"/>
      <c r="L183"/>
      <c r="M183"/>
    </row>
    <row r="184" spans="1:13">
      <c r="A184" s="117">
        <v>12</v>
      </c>
      <c r="B184" s="121" t="s">
        <v>65</v>
      </c>
      <c r="C184" s="167">
        <v>1425</v>
      </c>
      <c r="D184" s="167">
        <v>493599</v>
      </c>
      <c r="E184" s="117"/>
      <c r="F184" s="117"/>
      <c r="G184" s="117"/>
    </row>
    <row r="185" spans="1:13">
      <c r="A185" s="117">
        <v>13</v>
      </c>
      <c r="B185" s="121" t="s">
        <v>67</v>
      </c>
      <c r="C185" s="167">
        <v>918</v>
      </c>
      <c r="D185" s="167">
        <v>441598</v>
      </c>
      <c r="E185" s="117"/>
      <c r="F185" s="117"/>
      <c r="G185" s="117"/>
    </row>
    <row r="186" spans="1:13">
      <c r="A186" s="117">
        <v>14</v>
      </c>
      <c r="B186" s="117" t="s">
        <v>368</v>
      </c>
      <c r="C186" s="150">
        <v>0</v>
      </c>
      <c r="D186" s="150">
        <v>4285</v>
      </c>
      <c r="E186" s="117"/>
      <c r="F186" s="117"/>
      <c r="G186" s="117"/>
    </row>
    <row r="187" spans="1:13" s="19" customFormat="1" outlineLevel="1">
      <c r="A187" s="117">
        <v>15</v>
      </c>
      <c r="B187" s="121" t="s">
        <v>63</v>
      </c>
      <c r="C187" s="167">
        <v>0</v>
      </c>
      <c r="D187" s="167">
        <v>205548.2</v>
      </c>
      <c r="E187" s="117"/>
      <c r="F187" s="117"/>
      <c r="G187" s="117"/>
      <c r="I187"/>
      <c r="J187"/>
      <c r="K187"/>
      <c r="L187"/>
      <c r="M187"/>
    </row>
    <row r="188" spans="1:13" outlineLevel="2">
      <c r="A188" s="117">
        <v>16</v>
      </c>
      <c r="B188" s="121" t="s">
        <v>66</v>
      </c>
      <c r="C188" s="167">
        <v>0</v>
      </c>
      <c r="D188" s="167">
        <v>303372</v>
      </c>
      <c r="E188" s="117"/>
      <c r="F188" s="117"/>
      <c r="G188" s="117"/>
    </row>
    <row r="189" spans="1:13" outlineLevel="2">
      <c r="A189" s="117">
        <v>17</v>
      </c>
      <c r="B189" s="117" t="s">
        <v>275</v>
      </c>
      <c r="C189" s="150">
        <v>0</v>
      </c>
      <c r="D189" s="150">
        <v>90000</v>
      </c>
      <c r="E189" s="117"/>
      <c r="F189" s="117"/>
      <c r="G189" s="117"/>
    </row>
    <row r="190" spans="1:13" outlineLevel="2">
      <c r="A190" s="117">
        <v>18</v>
      </c>
      <c r="B190" s="117" t="s">
        <v>317</v>
      </c>
      <c r="C190" s="150">
        <v>0</v>
      </c>
      <c r="D190" s="150">
        <v>8421</v>
      </c>
      <c r="E190" s="117"/>
      <c r="F190" s="117"/>
      <c r="G190" s="117"/>
    </row>
    <row r="191" spans="1:13" outlineLevel="2">
      <c r="A191" s="117">
        <v>19</v>
      </c>
      <c r="B191" s="117" t="s">
        <v>367</v>
      </c>
      <c r="C191" s="150">
        <v>0</v>
      </c>
      <c r="D191" s="150">
        <v>141338</v>
      </c>
      <c r="E191" s="117"/>
      <c r="F191" s="117"/>
      <c r="G191" s="117"/>
    </row>
    <row r="192" spans="1:13" outlineLevel="2">
      <c r="A192" s="117">
        <v>20</v>
      </c>
      <c r="B192" s="117" t="s">
        <v>485</v>
      </c>
      <c r="C192" s="150">
        <v>59320.55</v>
      </c>
      <c r="D192" s="150">
        <v>496298.9</v>
      </c>
      <c r="E192" s="117"/>
      <c r="F192" s="117"/>
      <c r="G192" s="117"/>
    </row>
    <row r="193" spans="1:7" outlineLevel="1">
      <c r="A193" s="117"/>
      <c r="B193" s="124" t="s">
        <v>77</v>
      </c>
      <c r="C193" s="175">
        <f>SUM(C173:C192)</f>
        <v>403643.55</v>
      </c>
      <c r="D193" s="175">
        <f>SUM(D173:D192)</f>
        <v>7206023.8400000008</v>
      </c>
      <c r="E193" s="117"/>
      <c r="F193" s="117"/>
      <c r="G193" s="117"/>
    </row>
    <row r="194" spans="1:7">
      <c r="A194" s="117"/>
      <c r="B194" s="117"/>
      <c r="C194" s="150"/>
      <c r="D194" s="150"/>
      <c r="E194" s="117"/>
      <c r="F194" s="117"/>
      <c r="G194" s="117"/>
    </row>
    <row r="195" spans="1:7">
      <c r="A195" s="115"/>
      <c r="B195" s="119" t="s">
        <v>78</v>
      </c>
      <c r="C195" s="171"/>
      <c r="D195" s="171"/>
      <c r="E195" s="117"/>
      <c r="F195" s="117"/>
      <c r="G195" s="117"/>
    </row>
    <row r="196" spans="1:7">
      <c r="A196" s="117">
        <v>1</v>
      </c>
      <c r="B196" s="117" t="s">
        <v>82</v>
      </c>
      <c r="C196" s="150">
        <v>4000</v>
      </c>
      <c r="D196" s="150">
        <v>19000</v>
      </c>
      <c r="E196" s="117"/>
      <c r="F196" s="117"/>
      <c r="G196" s="117"/>
    </row>
    <row r="197" spans="1:7">
      <c r="A197" s="117">
        <v>2</v>
      </c>
      <c r="B197" s="117" t="s">
        <v>286</v>
      </c>
      <c r="C197" s="150">
        <v>0</v>
      </c>
      <c r="D197" s="150">
        <v>4844</v>
      </c>
      <c r="E197" s="117"/>
      <c r="F197" s="117"/>
      <c r="G197" s="117"/>
    </row>
    <row r="198" spans="1:7">
      <c r="A198" s="117">
        <v>3</v>
      </c>
      <c r="B198" s="117" t="s">
        <v>79</v>
      </c>
      <c r="C198" s="150">
        <v>0</v>
      </c>
      <c r="D198" s="150">
        <v>24330</v>
      </c>
      <c r="E198" s="117"/>
      <c r="F198" s="117"/>
      <c r="G198" s="117"/>
    </row>
    <row r="199" spans="1:7">
      <c r="A199" s="117">
        <v>4</v>
      </c>
      <c r="B199" s="117" t="s">
        <v>290</v>
      </c>
      <c r="C199" s="150">
        <v>0</v>
      </c>
      <c r="D199" s="150">
        <v>11700</v>
      </c>
      <c r="E199" s="117"/>
      <c r="F199" s="117"/>
      <c r="G199" s="117"/>
    </row>
    <row r="200" spans="1:7">
      <c r="A200" s="117">
        <v>5</v>
      </c>
      <c r="B200" s="117" t="s">
        <v>84</v>
      </c>
      <c r="C200" s="150">
        <v>0</v>
      </c>
      <c r="D200" s="150">
        <v>9000</v>
      </c>
      <c r="E200" s="117"/>
      <c r="F200" s="117"/>
      <c r="G200" s="117"/>
    </row>
    <row r="201" spans="1:7">
      <c r="A201" s="117">
        <v>6</v>
      </c>
      <c r="B201" s="117" t="s">
        <v>289</v>
      </c>
      <c r="C201" s="150">
        <v>0</v>
      </c>
      <c r="D201" s="150">
        <v>4500</v>
      </c>
      <c r="E201" s="117"/>
      <c r="F201" s="117"/>
      <c r="G201" s="117"/>
    </row>
    <row r="202" spans="1:7">
      <c r="A202" s="117">
        <v>7</v>
      </c>
      <c r="B202" s="117" t="s">
        <v>80</v>
      </c>
      <c r="C202" s="150">
        <v>0</v>
      </c>
      <c r="D202" s="150">
        <v>5262</v>
      </c>
      <c r="E202" s="117"/>
      <c r="F202" s="117"/>
      <c r="G202" s="117"/>
    </row>
    <row r="203" spans="1:7">
      <c r="A203" s="117"/>
      <c r="B203" s="115" t="s">
        <v>85</v>
      </c>
      <c r="C203" s="169">
        <f>SUM(C196:C202)</f>
        <v>4000</v>
      </c>
      <c r="D203" s="169">
        <f>SUM(D196:D202)</f>
        <v>78636</v>
      </c>
      <c r="E203" s="117"/>
      <c r="F203" s="117"/>
      <c r="G203" s="117"/>
    </row>
    <row r="204" spans="1:7" outlineLevel="1">
      <c r="A204" s="117"/>
      <c r="B204" s="117"/>
      <c r="C204" s="150"/>
      <c r="D204" s="150"/>
      <c r="E204" s="117"/>
      <c r="F204" s="117"/>
      <c r="G204" s="117"/>
    </row>
    <row r="205" spans="1:7">
      <c r="A205" s="115"/>
      <c r="B205" s="119" t="s">
        <v>431</v>
      </c>
      <c r="C205" s="171"/>
      <c r="D205" s="171"/>
      <c r="E205" s="117"/>
      <c r="F205" s="117"/>
      <c r="G205" s="117"/>
    </row>
    <row r="206" spans="1:7" outlineLevel="1">
      <c r="A206" s="117">
        <v>1</v>
      </c>
      <c r="B206" s="117" t="s">
        <v>352</v>
      </c>
      <c r="C206" s="150">
        <v>0</v>
      </c>
      <c r="D206" s="150">
        <v>6480</v>
      </c>
      <c r="E206" s="117"/>
      <c r="F206" s="117"/>
      <c r="G206" s="117"/>
    </row>
    <row r="207" spans="1:7" outlineLevel="1">
      <c r="A207" s="117"/>
      <c r="B207" s="115" t="s">
        <v>432</v>
      </c>
      <c r="C207" s="169">
        <f>SUM(C$206:C$206)</f>
        <v>0</v>
      </c>
      <c r="D207" s="169">
        <f>SUM(D$206:D$206)</f>
        <v>6480</v>
      </c>
      <c r="E207" s="117"/>
      <c r="F207" s="117"/>
      <c r="G207" s="117"/>
    </row>
    <row r="208" spans="1:7">
      <c r="A208" s="117"/>
      <c r="B208" s="117"/>
      <c r="C208" s="150"/>
      <c r="D208" s="150"/>
      <c r="E208" s="117"/>
      <c r="F208" s="117"/>
      <c r="G208" s="117"/>
    </row>
    <row r="209" spans="1:7">
      <c r="A209" s="117"/>
      <c r="B209" s="115" t="s">
        <v>86</v>
      </c>
      <c r="C209" s="169">
        <f>C$193+C$203+C$207</f>
        <v>407643.55</v>
      </c>
      <c r="D209" s="169">
        <f>D$193+D$203+D$207</f>
        <v>7291139.8400000008</v>
      </c>
      <c r="E209" s="117"/>
      <c r="F209" s="117"/>
      <c r="G209" s="117"/>
    </row>
    <row r="210" spans="1:7">
      <c r="A210" s="117"/>
      <c r="B210" s="117"/>
      <c r="C210" s="150"/>
      <c r="D210" s="150"/>
      <c r="E210" s="117"/>
      <c r="F210" s="117"/>
      <c r="G210" s="117"/>
    </row>
    <row r="211" spans="1:7">
      <c r="A211" s="115" t="s">
        <v>20</v>
      </c>
      <c r="B211" s="118" t="s">
        <v>87</v>
      </c>
      <c r="C211" s="170"/>
      <c r="D211" s="170"/>
      <c r="E211" s="117"/>
      <c r="F211" s="117"/>
      <c r="G211" s="117"/>
    </row>
    <row r="212" spans="1:7">
      <c r="A212" s="117">
        <v>1</v>
      </c>
      <c r="B212" s="122" t="s">
        <v>88</v>
      </c>
      <c r="C212" s="174">
        <v>33477</v>
      </c>
      <c r="D212" s="174">
        <v>157643.1</v>
      </c>
      <c r="E212" s="117"/>
      <c r="F212" s="117" t="s">
        <v>500</v>
      </c>
      <c r="G212" s="117"/>
    </row>
    <row r="213" spans="1:7">
      <c r="A213" s="117">
        <v>2</v>
      </c>
      <c r="B213" s="117" t="s">
        <v>92</v>
      </c>
      <c r="C213" s="150">
        <v>9000</v>
      </c>
      <c r="D213" s="150">
        <v>9000</v>
      </c>
      <c r="E213" s="117"/>
      <c r="F213" s="117"/>
      <c r="G213" s="117"/>
    </row>
    <row r="214" spans="1:7">
      <c r="A214" s="117">
        <v>3</v>
      </c>
      <c r="B214" s="117" t="s">
        <v>539</v>
      </c>
      <c r="C214" s="150">
        <v>1423.82</v>
      </c>
      <c r="D214" s="150">
        <v>1423.82</v>
      </c>
      <c r="E214" s="117"/>
      <c r="F214" s="117"/>
      <c r="G214" s="117"/>
    </row>
    <row r="215" spans="1:7">
      <c r="A215" s="117">
        <v>4</v>
      </c>
      <c r="B215" s="122" t="s">
        <v>89</v>
      </c>
      <c r="C215" s="174">
        <v>0</v>
      </c>
      <c r="D215" s="174">
        <v>139638.37</v>
      </c>
      <c r="E215" s="117" t="s">
        <v>180</v>
      </c>
      <c r="F215" s="117"/>
      <c r="G215" s="117"/>
    </row>
    <row r="216" spans="1:7">
      <c r="A216" s="117">
        <v>5</v>
      </c>
      <c r="B216" s="123" t="s">
        <v>90</v>
      </c>
      <c r="C216" s="168">
        <v>0</v>
      </c>
      <c r="D216" s="168">
        <v>4080</v>
      </c>
      <c r="E216" s="117" t="s">
        <v>481</v>
      </c>
      <c r="F216" s="117"/>
      <c r="G216" s="117"/>
    </row>
    <row r="217" spans="1:7">
      <c r="A217" s="117">
        <v>6</v>
      </c>
      <c r="B217" s="122" t="s">
        <v>93</v>
      </c>
      <c r="C217" s="174">
        <v>0</v>
      </c>
      <c r="D217" s="174">
        <v>14447.75</v>
      </c>
      <c r="E217" s="117" t="s">
        <v>181</v>
      </c>
      <c r="F217" s="117"/>
      <c r="G217" s="117"/>
    </row>
    <row r="218" spans="1:7">
      <c r="A218" s="117">
        <v>7</v>
      </c>
      <c r="B218" s="122" t="s">
        <v>414</v>
      </c>
      <c r="C218" s="174">
        <v>0</v>
      </c>
      <c r="D218" s="174">
        <v>116783</v>
      </c>
      <c r="E218" s="117"/>
      <c r="F218" s="117" t="s">
        <v>500</v>
      </c>
      <c r="G218" s="117"/>
    </row>
    <row r="219" spans="1:7">
      <c r="A219" s="117"/>
      <c r="B219" s="115" t="s">
        <v>94</v>
      </c>
      <c r="C219" s="169">
        <f>SUM(C212:C218)</f>
        <v>43900.82</v>
      </c>
      <c r="D219" s="169">
        <f>SUM(D212:D218)</f>
        <v>443016.04000000004</v>
      </c>
      <c r="E219" s="117"/>
      <c r="F219" s="117"/>
      <c r="G219" s="117"/>
    </row>
    <row r="220" spans="1:7">
      <c r="A220" s="117"/>
      <c r="B220" s="117"/>
      <c r="C220" s="150"/>
      <c r="D220" s="150"/>
      <c r="E220" s="117"/>
      <c r="F220" s="117"/>
      <c r="G220" s="117"/>
    </row>
    <row r="221" spans="1:7">
      <c r="A221" s="115" t="s">
        <v>96</v>
      </c>
      <c r="B221" s="118" t="s">
        <v>95</v>
      </c>
      <c r="C221" s="170"/>
      <c r="D221" s="170"/>
      <c r="E221" s="117"/>
      <c r="F221" s="117"/>
      <c r="G221" s="117"/>
    </row>
    <row r="222" spans="1:7">
      <c r="A222" s="115"/>
      <c r="B222" s="119" t="s">
        <v>97</v>
      </c>
      <c r="C222" s="171"/>
      <c r="D222" s="171"/>
      <c r="E222" s="117"/>
      <c r="F222" s="117"/>
      <c r="G222" s="117"/>
    </row>
    <row r="223" spans="1:7">
      <c r="A223" s="117">
        <v>1</v>
      </c>
      <c r="B223" s="123" t="s">
        <v>100</v>
      </c>
      <c r="C223" s="168">
        <v>32712</v>
      </c>
      <c r="D223" s="168">
        <v>208684</v>
      </c>
      <c r="E223" s="117"/>
      <c r="F223" s="117"/>
      <c r="G223" s="117"/>
    </row>
    <row r="224" spans="1:7">
      <c r="A224" s="117">
        <v>2</v>
      </c>
      <c r="B224" s="122" t="s">
        <v>98</v>
      </c>
      <c r="C224" s="174">
        <v>10000</v>
      </c>
      <c r="D224" s="174">
        <v>189695.14</v>
      </c>
      <c r="E224" s="117" t="s">
        <v>182</v>
      </c>
      <c r="F224" s="117"/>
      <c r="G224" s="117"/>
    </row>
    <row r="225" spans="1:7">
      <c r="A225" s="117">
        <v>3</v>
      </c>
      <c r="B225" s="117" t="s">
        <v>102</v>
      </c>
      <c r="C225" s="150">
        <v>4956</v>
      </c>
      <c r="D225" s="150">
        <v>60173</v>
      </c>
      <c r="E225" s="117"/>
      <c r="F225" s="117"/>
      <c r="G225" s="117"/>
    </row>
    <row r="226" spans="1:7">
      <c r="A226" s="117">
        <v>4</v>
      </c>
      <c r="B226" s="117" t="s">
        <v>501</v>
      </c>
      <c r="C226" s="150">
        <v>4500</v>
      </c>
      <c r="D226" s="150">
        <v>37850</v>
      </c>
      <c r="E226" s="117"/>
      <c r="F226" s="117"/>
      <c r="G226" s="117"/>
    </row>
    <row r="227" spans="1:7">
      <c r="A227" s="117">
        <v>5</v>
      </c>
      <c r="B227" s="122" t="s">
        <v>104</v>
      </c>
      <c r="C227" s="174">
        <v>3678</v>
      </c>
      <c r="D227" s="174">
        <v>43143.7</v>
      </c>
      <c r="E227" s="117" t="s">
        <v>226</v>
      </c>
      <c r="F227" s="117"/>
      <c r="G227" s="117"/>
    </row>
    <row r="228" spans="1:7">
      <c r="A228" s="117">
        <v>6</v>
      </c>
      <c r="B228" s="117" t="s">
        <v>482</v>
      </c>
      <c r="C228" s="150">
        <v>3000</v>
      </c>
      <c r="D228" s="150">
        <v>26556</v>
      </c>
      <c r="E228" s="117"/>
      <c r="F228" s="117"/>
      <c r="G228" s="117"/>
    </row>
    <row r="229" spans="1:7">
      <c r="A229" s="117">
        <v>7</v>
      </c>
      <c r="B229" s="123" t="s">
        <v>105</v>
      </c>
      <c r="C229" s="168">
        <v>1404</v>
      </c>
      <c r="D229" s="168">
        <v>18265</v>
      </c>
      <c r="E229" s="117" t="s">
        <v>226</v>
      </c>
      <c r="F229" s="117"/>
      <c r="G229" s="117"/>
    </row>
    <row r="230" spans="1:7">
      <c r="A230" s="117">
        <v>8</v>
      </c>
      <c r="B230" s="122" t="s">
        <v>103</v>
      </c>
      <c r="C230" s="174">
        <v>1229.8399999999999</v>
      </c>
      <c r="D230" s="174">
        <v>47319.98</v>
      </c>
      <c r="E230" s="117" t="s">
        <v>184</v>
      </c>
      <c r="F230" s="117"/>
      <c r="G230" s="117"/>
    </row>
    <row r="231" spans="1:7">
      <c r="A231" s="117">
        <v>9</v>
      </c>
      <c r="B231" s="121" t="s">
        <v>99</v>
      </c>
      <c r="C231" s="167">
        <v>0</v>
      </c>
      <c r="D231" s="167">
        <v>174633</v>
      </c>
      <c r="E231" s="117" t="s">
        <v>183</v>
      </c>
      <c r="F231" s="117"/>
      <c r="G231" s="117"/>
    </row>
    <row r="232" spans="1:7">
      <c r="A232" s="117">
        <v>10</v>
      </c>
      <c r="B232" s="117" t="s">
        <v>101</v>
      </c>
      <c r="C232" s="150">
        <v>0</v>
      </c>
      <c r="D232" s="150">
        <v>12600</v>
      </c>
      <c r="E232" s="117"/>
      <c r="F232" s="117"/>
      <c r="G232" s="117"/>
    </row>
    <row r="233" spans="1:7">
      <c r="A233" s="117">
        <v>11</v>
      </c>
      <c r="B233" s="117" t="s">
        <v>502</v>
      </c>
      <c r="C233" s="150">
        <v>0</v>
      </c>
      <c r="D233" s="150">
        <v>2572</v>
      </c>
      <c r="E233" s="117"/>
      <c r="F233" s="117"/>
      <c r="G233" s="117"/>
    </row>
    <row r="234" spans="1:7">
      <c r="A234" s="117"/>
      <c r="B234" s="115" t="s">
        <v>106</v>
      </c>
      <c r="C234" s="169">
        <f>SUM(C223:C233)</f>
        <v>61479.839999999997</v>
      </c>
      <c r="D234" s="169">
        <f>SUM(D223:D233)</f>
        <v>821491.82</v>
      </c>
      <c r="E234" s="117"/>
      <c r="F234" s="117"/>
      <c r="G234" s="117"/>
    </row>
    <row r="235" spans="1:7">
      <c r="A235" s="117"/>
      <c r="B235" s="117"/>
      <c r="C235" s="150"/>
      <c r="D235" s="150"/>
      <c r="E235" s="117"/>
      <c r="F235" s="117"/>
      <c r="G235" s="117"/>
    </row>
    <row r="236" spans="1:7">
      <c r="A236" s="115"/>
      <c r="B236" s="125" t="s">
        <v>107</v>
      </c>
      <c r="C236" s="173"/>
      <c r="D236" s="173"/>
      <c r="E236" s="117"/>
      <c r="F236" s="117"/>
      <c r="G236" s="117"/>
    </row>
    <row r="237" spans="1:7">
      <c r="A237" s="117">
        <v>1</v>
      </c>
      <c r="B237" s="117" t="s">
        <v>540</v>
      </c>
      <c r="C237" s="150">
        <v>12925</v>
      </c>
      <c r="D237" s="150">
        <v>12925</v>
      </c>
      <c r="E237" s="117"/>
      <c r="F237" s="117"/>
      <c r="G237" s="117"/>
    </row>
    <row r="238" spans="1:7">
      <c r="A238" s="117">
        <v>2</v>
      </c>
      <c r="B238" s="117" t="s">
        <v>117</v>
      </c>
      <c r="C238" s="150">
        <v>11000</v>
      </c>
      <c r="D238" s="150">
        <v>19000</v>
      </c>
      <c r="E238" s="117"/>
      <c r="F238" s="117"/>
      <c r="G238" s="117"/>
    </row>
    <row r="239" spans="1:7">
      <c r="A239" s="117">
        <v>3</v>
      </c>
      <c r="B239" s="117" t="s">
        <v>111</v>
      </c>
      <c r="C239" s="150">
        <v>2712.6</v>
      </c>
      <c r="D239" s="150">
        <v>18281.599999999999</v>
      </c>
      <c r="E239" s="117"/>
      <c r="F239" s="117"/>
      <c r="G239" s="117"/>
    </row>
    <row r="240" spans="1:7">
      <c r="A240" s="117">
        <v>4</v>
      </c>
      <c r="B240" s="117" t="s">
        <v>244</v>
      </c>
      <c r="C240" s="150">
        <v>0</v>
      </c>
      <c r="D240" s="150">
        <v>2250</v>
      </c>
      <c r="E240" s="117"/>
      <c r="F240" s="117"/>
      <c r="G240" s="117"/>
    </row>
    <row r="241" spans="1:7">
      <c r="A241" s="117">
        <v>5</v>
      </c>
      <c r="B241" s="117" t="s">
        <v>114</v>
      </c>
      <c r="C241" s="150">
        <v>0</v>
      </c>
      <c r="D241" s="150">
        <v>10500</v>
      </c>
      <c r="E241" s="117"/>
      <c r="F241" s="117"/>
      <c r="G241" s="117"/>
    </row>
    <row r="242" spans="1:7">
      <c r="A242" s="117">
        <v>6</v>
      </c>
      <c r="B242" s="117" t="s">
        <v>110</v>
      </c>
      <c r="C242" s="150">
        <v>0</v>
      </c>
      <c r="D242" s="150">
        <v>34400</v>
      </c>
      <c r="E242" s="117"/>
      <c r="F242" s="117"/>
      <c r="G242" s="117"/>
    </row>
    <row r="243" spans="1:7">
      <c r="A243" s="117">
        <v>7</v>
      </c>
      <c r="B243" s="122" t="s">
        <v>115</v>
      </c>
      <c r="C243" s="174">
        <v>0</v>
      </c>
      <c r="D243" s="174">
        <v>54100</v>
      </c>
      <c r="E243" s="117" t="s">
        <v>185</v>
      </c>
      <c r="F243" s="117"/>
      <c r="G243" s="117"/>
    </row>
    <row r="244" spans="1:7">
      <c r="A244" s="117">
        <v>8</v>
      </c>
      <c r="B244" s="117" t="s">
        <v>243</v>
      </c>
      <c r="C244" s="150">
        <v>0</v>
      </c>
      <c r="D244" s="150">
        <v>500</v>
      </c>
      <c r="E244" s="117"/>
      <c r="F244" s="117"/>
      <c r="G244" s="117"/>
    </row>
    <row r="245" spans="1:7">
      <c r="A245" s="117">
        <v>9</v>
      </c>
      <c r="B245" s="117" t="s">
        <v>282</v>
      </c>
      <c r="C245" s="150">
        <v>0</v>
      </c>
      <c r="D245" s="150">
        <v>670</v>
      </c>
      <c r="E245" s="117"/>
      <c r="F245" s="117"/>
      <c r="G245" s="117"/>
    </row>
    <row r="246" spans="1:7">
      <c r="A246" s="117">
        <v>10</v>
      </c>
      <c r="B246" s="117" t="s">
        <v>541</v>
      </c>
      <c r="C246" s="150">
        <v>0</v>
      </c>
      <c r="D246" s="150">
        <v>15000</v>
      </c>
      <c r="E246" s="117"/>
      <c r="F246" s="117"/>
      <c r="G246" s="117"/>
    </row>
    <row r="247" spans="1:7">
      <c r="A247" s="117">
        <v>11</v>
      </c>
      <c r="B247" s="117" t="s">
        <v>542</v>
      </c>
      <c r="C247" s="150">
        <v>0</v>
      </c>
      <c r="D247" s="150">
        <v>15000</v>
      </c>
      <c r="E247" s="117"/>
      <c r="F247" s="117"/>
      <c r="G247" s="117"/>
    </row>
    <row r="248" spans="1:7">
      <c r="A248" s="117">
        <v>12</v>
      </c>
      <c r="B248" s="117" t="s">
        <v>503</v>
      </c>
      <c r="C248" s="150">
        <v>0</v>
      </c>
      <c r="D248" s="150">
        <v>10000</v>
      </c>
      <c r="E248" s="117"/>
      <c r="F248" s="117"/>
      <c r="G248" s="117"/>
    </row>
    <row r="249" spans="1:7">
      <c r="A249" s="117">
        <v>13</v>
      </c>
      <c r="B249" s="123" t="s">
        <v>108</v>
      </c>
      <c r="C249" s="168">
        <v>0</v>
      </c>
      <c r="D249" s="168">
        <v>49000</v>
      </c>
      <c r="E249" s="117"/>
      <c r="F249" s="117"/>
      <c r="G249" s="117"/>
    </row>
    <row r="250" spans="1:7">
      <c r="A250" s="117">
        <v>14</v>
      </c>
      <c r="B250" s="123" t="s">
        <v>109</v>
      </c>
      <c r="C250" s="168">
        <v>0</v>
      </c>
      <c r="D250" s="168">
        <v>43658</v>
      </c>
      <c r="E250" s="117" t="s">
        <v>369</v>
      </c>
      <c r="F250" s="117"/>
      <c r="G250" s="117"/>
    </row>
    <row r="251" spans="1:7">
      <c r="A251" s="117">
        <v>15</v>
      </c>
      <c r="B251" s="123" t="s">
        <v>112</v>
      </c>
      <c r="C251" s="168">
        <v>0</v>
      </c>
      <c r="D251" s="168">
        <v>4960</v>
      </c>
      <c r="E251" s="117"/>
      <c r="F251" s="117"/>
      <c r="G251" s="117"/>
    </row>
    <row r="252" spans="1:7">
      <c r="A252" s="117">
        <v>16</v>
      </c>
      <c r="B252" s="117" t="s">
        <v>473</v>
      </c>
      <c r="C252" s="150">
        <v>0</v>
      </c>
      <c r="D252" s="150">
        <v>400</v>
      </c>
      <c r="E252" s="117"/>
      <c r="F252" s="117"/>
      <c r="G252" s="117"/>
    </row>
    <row r="253" spans="1:7">
      <c r="A253" s="117">
        <v>17</v>
      </c>
      <c r="B253" s="122" t="s">
        <v>113</v>
      </c>
      <c r="C253" s="174">
        <v>0</v>
      </c>
      <c r="D253" s="174">
        <v>1345</v>
      </c>
      <c r="E253" s="117"/>
      <c r="F253" s="117"/>
      <c r="G253" s="117"/>
    </row>
    <row r="254" spans="1:7">
      <c r="A254" s="117"/>
      <c r="B254" s="115" t="s">
        <v>118</v>
      </c>
      <c r="C254" s="169">
        <f>SUM(C237:C253)</f>
        <v>26637.599999999999</v>
      </c>
      <c r="D254" s="169">
        <f>SUM(D237:D253)</f>
        <v>291989.59999999998</v>
      </c>
      <c r="E254" s="117"/>
      <c r="F254" s="117"/>
      <c r="G254" s="117"/>
    </row>
    <row r="255" spans="1:7">
      <c r="A255" s="117"/>
      <c r="B255" s="117"/>
      <c r="C255" s="150"/>
      <c r="D255" s="150"/>
      <c r="E255" s="117"/>
      <c r="F255" s="117"/>
      <c r="G255" s="117"/>
    </row>
    <row r="256" spans="1:7">
      <c r="A256" s="115"/>
      <c r="B256" s="119" t="s">
        <v>119</v>
      </c>
      <c r="C256" s="171"/>
      <c r="D256" s="171"/>
      <c r="E256" s="117"/>
      <c r="F256" s="117"/>
      <c r="G256" s="117"/>
    </row>
    <row r="257" spans="1:7">
      <c r="A257" s="117">
        <v>1</v>
      </c>
      <c r="B257" s="122" t="s">
        <v>120</v>
      </c>
      <c r="C257" s="174">
        <v>237</v>
      </c>
      <c r="D257" s="174">
        <v>5348</v>
      </c>
      <c r="E257" s="117" t="s">
        <v>186</v>
      </c>
      <c r="F257" s="117"/>
      <c r="G257" s="117"/>
    </row>
    <row r="258" spans="1:7">
      <c r="A258" s="117"/>
      <c r="B258" s="115" t="s">
        <v>121</v>
      </c>
      <c r="C258" s="169">
        <f>SUM(C$257:C$257)</f>
        <v>237</v>
      </c>
      <c r="D258" s="169">
        <f>SUM(D$257:D$257)</f>
        <v>5348</v>
      </c>
      <c r="E258" s="117"/>
      <c r="F258" s="117"/>
      <c r="G258" s="117"/>
    </row>
    <row r="259" spans="1:7">
      <c r="A259" s="117"/>
      <c r="B259" s="117"/>
      <c r="C259" s="150"/>
      <c r="D259" s="150"/>
      <c r="E259" s="117"/>
      <c r="F259" s="117"/>
      <c r="G259" s="117"/>
    </row>
    <row r="260" spans="1:7">
      <c r="A260" s="115"/>
      <c r="B260" s="119" t="s">
        <v>122</v>
      </c>
      <c r="C260" s="171"/>
      <c r="D260" s="171"/>
      <c r="E260" s="117"/>
      <c r="F260" s="117"/>
      <c r="G260" s="117"/>
    </row>
    <row r="261" spans="1:7">
      <c r="A261" s="117">
        <v>1</v>
      </c>
      <c r="B261" s="117" t="s">
        <v>126</v>
      </c>
      <c r="C261" s="150">
        <v>3030</v>
      </c>
      <c r="D261" s="150">
        <v>15803.8</v>
      </c>
      <c r="E261" s="117"/>
      <c r="F261" s="117"/>
      <c r="G261" s="117"/>
    </row>
    <row r="262" spans="1:7">
      <c r="A262" s="117">
        <v>2</v>
      </c>
      <c r="B262" s="117" t="s">
        <v>125</v>
      </c>
      <c r="C262" s="150">
        <v>1956</v>
      </c>
      <c r="D262" s="150">
        <v>6975</v>
      </c>
      <c r="E262" s="117"/>
      <c r="F262" s="117"/>
      <c r="G262" s="117"/>
    </row>
    <row r="263" spans="1:7">
      <c r="A263" s="117">
        <v>3</v>
      </c>
      <c r="B263" s="117" t="s">
        <v>127</v>
      </c>
      <c r="C263" s="150">
        <v>150</v>
      </c>
      <c r="D263" s="150">
        <v>1711</v>
      </c>
      <c r="E263" s="117"/>
      <c r="F263" s="117"/>
      <c r="G263" s="117"/>
    </row>
    <row r="264" spans="1:7">
      <c r="A264" s="117">
        <v>4</v>
      </c>
      <c r="B264" s="117" t="s">
        <v>433</v>
      </c>
      <c r="C264" s="150">
        <v>0</v>
      </c>
      <c r="D264" s="150">
        <v>400</v>
      </c>
      <c r="E264" s="117"/>
      <c r="F264" s="117"/>
      <c r="G264" s="117"/>
    </row>
    <row r="265" spans="1:7">
      <c r="A265" s="117">
        <v>5</v>
      </c>
      <c r="B265" s="117" t="s">
        <v>292</v>
      </c>
      <c r="C265" s="150">
        <v>0</v>
      </c>
      <c r="D265" s="150">
        <v>1600</v>
      </c>
      <c r="E265" s="117"/>
      <c r="F265" s="117"/>
      <c r="G265" s="117"/>
    </row>
    <row r="266" spans="1:7">
      <c r="A266" s="117">
        <v>6</v>
      </c>
      <c r="B266" s="117" t="s">
        <v>128</v>
      </c>
      <c r="C266" s="150">
        <v>0</v>
      </c>
      <c r="D266" s="150">
        <v>13670</v>
      </c>
      <c r="E266" s="117"/>
      <c r="F266" s="117"/>
      <c r="G266" s="117"/>
    </row>
    <row r="267" spans="1:7">
      <c r="A267" s="117">
        <v>7</v>
      </c>
      <c r="B267" s="117" t="s">
        <v>129</v>
      </c>
      <c r="C267" s="150">
        <v>0</v>
      </c>
      <c r="D267" s="150">
        <v>2383</v>
      </c>
      <c r="E267" s="117"/>
      <c r="F267" s="117"/>
      <c r="G267" s="117"/>
    </row>
    <row r="268" spans="1:7">
      <c r="A268" s="117">
        <v>8</v>
      </c>
      <c r="B268" s="122" t="s">
        <v>124</v>
      </c>
      <c r="C268" s="174">
        <v>0</v>
      </c>
      <c r="D268" s="174">
        <v>6434</v>
      </c>
      <c r="E268" s="117" t="s">
        <v>188</v>
      </c>
      <c r="F268" s="117"/>
      <c r="G268" s="117"/>
    </row>
    <row r="269" spans="1:7">
      <c r="A269" s="117">
        <v>9</v>
      </c>
      <c r="B269" s="117" t="s">
        <v>474</v>
      </c>
      <c r="C269" s="150">
        <v>0</v>
      </c>
      <c r="D269" s="150">
        <v>35407</v>
      </c>
      <c r="E269" s="117"/>
      <c r="F269" s="117"/>
      <c r="G269" s="117"/>
    </row>
    <row r="270" spans="1:7">
      <c r="A270" s="117">
        <v>10</v>
      </c>
      <c r="B270" s="122" t="s">
        <v>123</v>
      </c>
      <c r="C270" s="174">
        <v>0</v>
      </c>
      <c r="D270" s="174">
        <v>500</v>
      </c>
      <c r="E270" s="117"/>
      <c r="F270" s="117"/>
      <c r="G270" s="117"/>
    </row>
    <row r="271" spans="1:7">
      <c r="A271" s="117">
        <v>11</v>
      </c>
      <c r="B271" s="122" t="s">
        <v>130</v>
      </c>
      <c r="C271" s="174">
        <v>0</v>
      </c>
      <c r="D271" s="174">
        <v>3925.56</v>
      </c>
      <c r="E271" s="117" t="s">
        <v>187</v>
      </c>
      <c r="F271" s="117"/>
      <c r="G271" s="117"/>
    </row>
    <row r="272" spans="1:7">
      <c r="A272" s="117"/>
      <c r="B272" s="115" t="s">
        <v>131</v>
      </c>
      <c r="C272" s="169">
        <f>SUM(C261:C271)</f>
        <v>5136</v>
      </c>
      <c r="D272" s="169">
        <f>SUM(D261:D271)</f>
        <v>88809.36</v>
      </c>
      <c r="E272" s="117"/>
      <c r="F272" s="117"/>
      <c r="G272" s="117"/>
    </row>
    <row r="273" spans="1:13">
      <c r="A273" s="117"/>
      <c r="B273" s="117"/>
      <c r="C273" s="150"/>
      <c r="D273" s="150"/>
      <c r="E273" s="117"/>
      <c r="F273" s="117"/>
      <c r="G273" s="117"/>
    </row>
    <row r="274" spans="1:13">
      <c r="A274" s="115"/>
      <c r="B274" s="119" t="s">
        <v>132</v>
      </c>
      <c r="C274" s="171"/>
      <c r="D274" s="171"/>
      <c r="E274" s="117"/>
      <c r="F274" s="117"/>
      <c r="G274" s="117"/>
    </row>
    <row r="275" spans="1:13">
      <c r="A275" s="117">
        <v>1</v>
      </c>
      <c r="B275" s="122" t="s">
        <v>133</v>
      </c>
      <c r="C275" s="174">
        <v>0</v>
      </c>
      <c r="D275" s="174">
        <v>19160</v>
      </c>
      <c r="E275" s="117" t="s">
        <v>189</v>
      </c>
      <c r="F275" s="117"/>
      <c r="G275" s="117"/>
    </row>
    <row r="276" spans="1:13">
      <c r="A276" s="117">
        <v>2</v>
      </c>
      <c r="B276" s="117" t="s">
        <v>132</v>
      </c>
      <c r="C276" s="150">
        <v>0</v>
      </c>
      <c r="D276" s="150">
        <v>6000</v>
      </c>
      <c r="E276" s="117"/>
      <c r="F276" s="117"/>
      <c r="G276" s="117"/>
    </row>
    <row r="277" spans="1:13" ht="14.4" customHeight="1">
      <c r="A277" s="117">
        <v>3</v>
      </c>
      <c r="B277" s="117" t="s">
        <v>294</v>
      </c>
      <c r="C277" s="150">
        <v>0</v>
      </c>
      <c r="D277" s="150">
        <v>3800</v>
      </c>
      <c r="E277" s="117"/>
      <c r="F277" s="117"/>
      <c r="G277" s="117"/>
    </row>
    <row r="278" spans="1:13">
      <c r="A278" s="117">
        <v>4</v>
      </c>
      <c r="B278" s="117" t="s">
        <v>267</v>
      </c>
      <c r="C278" s="150">
        <v>0</v>
      </c>
      <c r="D278" s="150">
        <v>1000</v>
      </c>
      <c r="E278" s="117"/>
      <c r="F278" s="117"/>
      <c r="G278" s="117"/>
    </row>
    <row r="279" spans="1:13">
      <c r="A279" s="117"/>
      <c r="B279" s="115" t="s">
        <v>134</v>
      </c>
      <c r="C279" s="169">
        <f>SUM(C275:C278)</f>
        <v>0</v>
      </c>
      <c r="D279" s="169">
        <f>SUM(D275:D278)</f>
        <v>29960</v>
      </c>
      <c r="E279" s="117"/>
      <c r="F279" s="117"/>
      <c r="G279" s="117"/>
    </row>
    <row r="280" spans="1:13">
      <c r="A280" s="117"/>
      <c r="B280" s="117"/>
      <c r="C280" s="150"/>
      <c r="D280" s="150"/>
      <c r="E280" s="117"/>
      <c r="F280" s="117"/>
      <c r="G280" s="117"/>
    </row>
    <row r="281" spans="1:13">
      <c r="A281" s="115"/>
      <c r="B281" s="119" t="s">
        <v>504</v>
      </c>
      <c r="C281" s="171"/>
      <c r="D281" s="171"/>
      <c r="E281" s="117"/>
      <c r="F281" s="117"/>
      <c r="G281" s="117"/>
    </row>
    <row r="282" spans="1:13">
      <c r="A282" s="117">
        <v>1</v>
      </c>
      <c r="B282" s="122" t="s">
        <v>505</v>
      </c>
      <c r="C282" s="174">
        <v>4643</v>
      </c>
      <c r="D282" s="174">
        <v>64396</v>
      </c>
      <c r="E282" s="117" t="s">
        <v>434</v>
      </c>
      <c r="F282" s="117"/>
      <c r="G282" s="117"/>
    </row>
    <row r="283" spans="1:13">
      <c r="A283" s="117">
        <v>2</v>
      </c>
      <c r="B283" s="122" t="s">
        <v>506</v>
      </c>
      <c r="C283" s="174">
        <v>0</v>
      </c>
      <c r="D283" s="174">
        <v>30841.59</v>
      </c>
      <c r="E283" s="117" t="s">
        <v>190</v>
      </c>
      <c r="F283" s="117"/>
      <c r="G283" s="117"/>
    </row>
    <row r="284" spans="1:13">
      <c r="A284" s="117"/>
      <c r="B284" s="115" t="s">
        <v>507</v>
      </c>
      <c r="C284" s="169">
        <f>SUM(C282:C283)</f>
        <v>4643</v>
      </c>
      <c r="D284" s="169">
        <f>SUM(D282:D283)</f>
        <v>95237.59</v>
      </c>
      <c r="E284" s="117"/>
      <c r="F284" s="117"/>
      <c r="G284" s="117"/>
    </row>
    <row r="285" spans="1:13">
      <c r="A285" s="117"/>
      <c r="B285" s="117"/>
      <c r="C285" s="150"/>
      <c r="D285" s="150"/>
      <c r="E285" s="117"/>
      <c r="F285" s="117"/>
      <c r="G285" s="117"/>
    </row>
    <row r="286" spans="1:13">
      <c r="A286" s="115"/>
      <c r="B286" s="119" t="s">
        <v>435</v>
      </c>
      <c r="C286" s="171"/>
      <c r="D286" s="171"/>
      <c r="E286" s="117"/>
      <c r="F286" s="117"/>
      <c r="G286" s="117"/>
    </row>
    <row r="287" spans="1:13">
      <c r="A287" s="117">
        <v>1</v>
      </c>
      <c r="B287" s="117" t="s">
        <v>311</v>
      </c>
      <c r="C287" s="150">
        <v>4000</v>
      </c>
      <c r="D287" s="150">
        <v>19320</v>
      </c>
      <c r="E287" s="117"/>
      <c r="F287" s="117"/>
      <c r="G287" s="117"/>
      <c r="I287" s="111"/>
      <c r="J287" s="111"/>
      <c r="K287" s="111"/>
      <c r="L287" s="111"/>
      <c r="M287" s="111"/>
    </row>
    <row r="288" spans="1:13">
      <c r="A288" s="117">
        <v>2</v>
      </c>
      <c r="B288" s="117" t="s">
        <v>334</v>
      </c>
      <c r="C288" s="150">
        <v>0</v>
      </c>
      <c r="D288" s="150">
        <v>2000</v>
      </c>
      <c r="E288" s="117"/>
      <c r="F288" s="117"/>
      <c r="G288" s="117"/>
      <c r="I288" s="111"/>
      <c r="J288" s="111"/>
      <c r="K288" s="111"/>
      <c r="L288" s="111"/>
      <c r="M288" s="111"/>
    </row>
    <row r="289" spans="1:13" ht="14.4" customHeight="1">
      <c r="A289" s="117">
        <v>3</v>
      </c>
      <c r="B289" s="117" t="s">
        <v>310</v>
      </c>
      <c r="C289" s="150">
        <v>0</v>
      </c>
      <c r="D289" s="150">
        <v>1000</v>
      </c>
      <c r="E289" s="117"/>
      <c r="F289" s="117"/>
      <c r="G289" s="117"/>
      <c r="I289" s="111"/>
      <c r="J289" s="111"/>
      <c r="K289" s="111"/>
      <c r="L289" s="111"/>
      <c r="M289" s="111"/>
    </row>
    <row r="290" spans="1:13">
      <c r="A290" s="117"/>
      <c r="B290" s="115" t="s">
        <v>436</v>
      </c>
      <c r="C290" s="169">
        <f>SUM(C287:C289)</f>
        <v>4000</v>
      </c>
      <c r="D290" s="169">
        <f>SUM(D287:D289)</f>
        <v>22320</v>
      </c>
      <c r="E290" s="117"/>
      <c r="F290" s="117"/>
      <c r="G290" s="117"/>
    </row>
    <row r="291" spans="1:13">
      <c r="A291" s="117"/>
      <c r="B291" s="117"/>
      <c r="C291" s="150"/>
      <c r="D291" s="150"/>
      <c r="E291" s="117"/>
      <c r="F291" s="117"/>
      <c r="G291" s="117"/>
    </row>
    <row r="292" spans="1:13">
      <c r="A292" s="117"/>
      <c r="B292" s="115" t="s">
        <v>295</v>
      </c>
      <c r="C292" s="169">
        <f>C290+C284+C279+C272+C258+C254+C234</f>
        <v>102133.44</v>
      </c>
      <c r="D292" s="169">
        <f>D290+D284+D279+D272+D258+D254+D234</f>
        <v>1355156.37</v>
      </c>
      <c r="E292" s="117"/>
      <c r="F292" s="117"/>
      <c r="G292" s="117"/>
    </row>
    <row r="293" spans="1:13">
      <c r="A293" s="117"/>
      <c r="B293" s="117"/>
      <c r="C293" s="150"/>
      <c r="D293" s="150"/>
      <c r="E293" s="117"/>
      <c r="F293" s="117"/>
      <c r="G293" s="117"/>
    </row>
    <row r="294" spans="1:13">
      <c r="A294" s="115" t="s">
        <v>296</v>
      </c>
      <c r="B294" s="118" t="s">
        <v>139</v>
      </c>
      <c r="C294" s="170"/>
      <c r="D294" s="170"/>
      <c r="E294" s="117"/>
      <c r="F294" s="117"/>
      <c r="G294" s="117"/>
    </row>
    <row r="295" spans="1:13">
      <c r="A295" s="117">
        <v>1</v>
      </c>
      <c r="B295" s="117" t="s">
        <v>314</v>
      </c>
      <c r="C295" s="150">
        <v>169669</v>
      </c>
      <c r="D295" s="150">
        <v>1324026.67</v>
      </c>
      <c r="E295" s="117"/>
      <c r="F295" s="117"/>
      <c r="G295" s="117"/>
    </row>
    <row r="296" spans="1:13">
      <c r="A296" s="117">
        <v>2</v>
      </c>
      <c r="B296" s="117" t="s">
        <v>315</v>
      </c>
      <c r="C296" s="150">
        <v>1072</v>
      </c>
      <c r="D296" s="150">
        <v>5040.33</v>
      </c>
      <c r="E296" s="117"/>
      <c r="F296" s="117"/>
      <c r="G296" s="117"/>
    </row>
    <row r="297" spans="1:13">
      <c r="A297" s="117"/>
      <c r="B297" s="115" t="s">
        <v>319</v>
      </c>
      <c r="C297" s="169">
        <f>SUM(C295:C296)</f>
        <v>170741</v>
      </c>
      <c r="D297" s="169">
        <f>SUM(D295:D296)</f>
        <v>1329067</v>
      </c>
      <c r="E297" s="117"/>
      <c r="F297" s="117"/>
      <c r="G297" s="117"/>
    </row>
    <row r="298" spans="1:13">
      <c r="A298" s="117"/>
      <c r="B298" s="117"/>
      <c r="C298" s="150"/>
      <c r="D298" s="150"/>
      <c r="E298" s="117"/>
      <c r="F298" s="117"/>
      <c r="G298" s="117"/>
    </row>
    <row r="299" spans="1:13">
      <c r="A299" s="115" t="s">
        <v>141</v>
      </c>
      <c r="B299" s="118" t="s">
        <v>140</v>
      </c>
      <c r="C299" s="170"/>
      <c r="D299" s="170"/>
      <c r="E299" s="117"/>
      <c r="F299" s="117"/>
      <c r="G299" s="117"/>
    </row>
    <row r="300" spans="1:13">
      <c r="A300" s="117">
        <v>1</v>
      </c>
      <c r="B300" s="117" t="s">
        <v>142</v>
      </c>
      <c r="C300" s="150">
        <v>0</v>
      </c>
      <c r="D300" s="150">
        <v>128000</v>
      </c>
      <c r="E300" s="117"/>
      <c r="F300" s="117"/>
      <c r="G300" s="117"/>
    </row>
    <row r="301" spans="1:13">
      <c r="A301" s="117">
        <v>2</v>
      </c>
      <c r="B301" s="117" t="s">
        <v>543</v>
      </c>
      <c r="C301" s="150">
        <v>0</v>
      </c>
      <c r="D301" s="150">
        <v>2200</v>
      </c>
      <c r="E301" s="117"/>
      <c r="F301" s="117"/>
      <c r="G301" s="117"/>
      <c r="I301" s="111"/>
      <c r="J301" s="111"/>
      <c r="K301" s="111"/>
      <c r="L301" s="111"/>
      <c r="M301" s="111"/>
    </row>
    <row r="302" spans="1:13">
      <c r="A302" s="117">
        <v>3</v>
      </c>
      <c r="B302" s="117" t="s">
        <v>302</v>
      </c>
      <c r="C302" s="150">
        <v>0</v>
      </c>
      <c r="D302" s="150">
        <v>18500</v>
      </c>
      <c r="E302" s="117"/>
      <c r="F302" s="117"/>
      <c r="G302" s="117"/>
    </row>
    <row r="303" spans="1:13">
      <c r="A303" s="117"/>
      <c r="B303" s="115" t="s">
        <v>143</v>
      </c>
      <c r="C303" s="169">
        <f>SUM(C$300:C$302)</f>
        <v>0</v>
      </c>
      <c r="D303" s="169">
        <f>SUM(D300:D302)</f>
        <v>148700</v>
      </c>
      <c r="E303" s="117"/>
      <c r="F303" s="117"/>
      <c r="G303" s="117"/>
    </row>
    <row r="304" spans="1:13">
      <c r="A304" s="117"/>
      <c r="B304" s="117"/>
      <c r="C304" s="150"/>
      <c r="D304" s="150"/>
      <c r="E304" s="117"/>
      <c r="F304" s="117"/>
      <c r="G304" s="117"/>
      <c r="I304" s="139"/>
      <c r="J304" s="139"/>
      <c r="K304" s="139"/>
      <c r="L304" s="139"/>
      <c r="M304" s="139"/>
    </row>
    <row r="305" spans="1:13">
      <c r="A305" s="115" t="s">
        <v>145</v>
      </c>
      <c r="B305" s="118" t="s">
        <v>144</v>
      </c>
      <c r="C305" s="170"/>
      <c r="D305" s="170"/>
      <c r="E305" s="117"/>
      <c r="F305" s="117"/>
      <c r="G305" s="117"/>
      <c r="I305" s="139"/>
      <c r="J305" s="139"/>
      <c r="K305" s="139"/>
      <c r="L305" s="139"/>
      <c r="M305" s="139"/>
    </row>
    <row r="306" spans="1:13" s="114" customFormat="1">
      <c r="A306" s="115"/>
      <c r="B306" s="119" t="s">
        <v>150</v>
      </c>
      <c r="C306" s="171"/>
      <c r="D306" s="171"/>
      <c r="E306" s="117"/>
      <c r="F306" s="117"/>
      <c r="G306" s="117"/>
      <c r="I306"/>
      <c r="J306"/>
      <c r="K306"/>
      <c r="L306"/>
      <c r="M306"/>
    </row>
    <row r="307" spans="1:13">
      <c r="A307" s="117">
        <v>1</v>
      </c>
      <c r="B307" s="117" t="s">
        <v>508</v>
      </c>
      <c r="C307" s="150">
        <v>0</v>
      </c>
      <c r="D307" s="150">
        <v>500</v>
      </c>
      <c r="E307" s="117"/>
      <c r="F307" s="117"/>
      <c r="G307" s="117"/>
    </row>
    <row r="308" spans="1:13" s="139" customFormat="1">
      <c r="A308" s="117">
        <v>2</v>
      </c>
      <c r="B308" s="117" t="s">
        <v>320</v>
      </c>
      <c r="C308" s="150">
        <v>0</v>
      </c>
      <c r="D308" s="150">
        <v>57091</v>
      </c>
      <c r="E308" s="117"/>
      <c r="F308" s="117"/>
      <c r="G308" s="117"/>
      <c r="I308"/>
      <c r="J308"/>
      <c r="K308"/>
      <c r="L308"/>
      <c r="M308"/>
    </row>
    <row r="309" spans="1:13" s="139" customFormat="1">
      <c r="A309" s="117"/>
      <c r="B309" s="115" t="s">
        <v>153</v>
      </c>
      <c r="C309" s="169">
        <f>SUM(C$307:C$308)</f>
        <v>0</v>
      </c>
      <c r="D309" s="169">
        <f>SUM(D$307:D$308)</f>
        <v>57591</v>
      </c>
      <c r="E309" s="117"/>
      <c r="F309" s="117"/>
      <c r="G309" s="117"/>
      <c r="I309"/>
      <c r="J309"/>
      <c r="K309"/>
      <c r="L309"/>
      <c r="M309"/>
    </row>
    <row r="310" spans="1:13" s="153" customFormat="1">
      <c r="A310" s="115"/>
      <c r="B310" s="119" t="s">
        <v>154</v>
      </c>
      <c r="C310" s="171"/>
      <c r="D310" s="171"/>
      <c r="E310" s="117"/>
      <c r="F310" s="117"/>
      <c r="G310" s="117"/>
      <c r="I310"/>
      <c r="J310"/>
      <c r="K310"/>
      <c r="L310"/>
      <c r="M310"/>
    </row>
    <row r="311" spans="1:13" s="139" customFormat="1">
      <c r="A311" s="117">
        <v>1</v>
      </c>
      <c r="B311" s="117" t="s">
        <v>156</v>
      </c>
      <c r="C311" s="150">
        <v>2500</v>
      </c>
      <c r="D311" s="150">
        <v>36000</v>
      </c>
      <c r="E311" s="117"/>
      <c r="F311" s="117"/>
      <c r="G311" s="117"/>
      <c r="I311"/>
      <c r="J311"/>
      <c r="K311"/>
      <c r="L311"/>
      <c r="M311"/>
    </row>
    <row r="312" spans="1:13">
      <c r="A312" s="117">
        <v>2</v>
      </c>
      <c r="B312" s="117" t="s">
        <v>228</v>
      </c>
      <c r="C312" s="150">
        <v>500</v>
      </c>
      <c r="D312" s="150">
        <v>3400</v>
      </c>
      <c r="E312" s="117"/>
      <c r="F312" s="117"/>
      <c r="G312" s="117"/>
    </row>
    <row r="313" spans="1:13">
      <c r="A313" s="117">
        <v>3</v>
      </c>
      <c r="B313" s="117" t="s">
        <v>249</v>
      </c>
      <c r="C313" s="150">
        <v>0</v>
      </c>
      <c r="D313" s="150">
        <v>600</v>
      </c>
      <c r="E313" s="117"/>
      <c r="F313" s="117"/>
      <c r="G313" s="117"/>
    </row>
    <row r="314" spans="1:13">
      <c r="A314" s="117">
        <v>4</v>
      </c>
      <c r="B314" s="117" t="s">
        <v>157</v>
      </c>
      <c r="C314" s="150">
        <v>0</v>
      </c>
      <c r="D314" s="150">
        <v>22500</v>
      </c>
      <c r="E314" s="117"/>
      <c r="F314" s="117"/>
      <c r="G314" s="117"/>
    </row>
    <row r="315" spans="1:13">
      <c r="A315" s="117">
        <v>5</v>
      </c>
      <c r="B315" s="117" t="s">
        <v>155</v>
      </c>
      <c r="C315" s="150">
        <v>0</v>
      </c>
      <c r="D315" s="150">
        <v>5500</v>
      </c>
      <c r="E315" s="117"/>
      <c r="F315" s="117"/>
      <c r="G315" s="117"/>
    </row>
    <row r="316" spans="1:13">
      <c r="A316" s="117">
        <v>6</v>
      </c>
      <c r="B316" s="117" t="s">
        <v>484</v>
      </c>
      <c r="C316" s="150">
        <v>0</v>
      </c>
      <c r="D316" s="150">
        <v>9500</v>
      </c>
      <c r="E316" s="117"/>
      <c r="F316" s="117"/>
      <c r="G316" s="117"/>
    </row>
    <row r="317" spans="1:13">
      <c r="A317" s="117">
        <v>7</v>
      </c>
      <c r="B317" s="117" t="s">
        <v>437</v>
      </c>
      <c r="C317" s="150">
        <v>0</v>
      </c>
      <c r="D317" s="150">
        <v>1000</v>
      </c>
      <c r="E317" s="117"/>
      <c r="F317" s="117"/>
      <c r="G317" s="117"/>
    </row>
    <row r="318" spans="1:13">
      <c r="A318" s="117">
        <v>8</v>
      </c>
      <c r="B318" s="122" t="s">
        <v>147</v>
      </c>
      <c r="C318" s="174">
        <v>0</v>
      </c>
      <c r="D318" s="174">
        <v>33930</v>
      </c>
      <c r="E318" s="117"/>
      <c r="F318" s="117"/>
      <c r="G318" s="117"/>
    </row>
    <row r="319" spans="1:13">
      <c r="A319" s="117"/>
      <c r="B319" s="115" t="s">
        <v>159</v>
      </c>
      <c r="C319" s="169">
        <f>SUM(C$311:C$318)</f>
        <v>3000</v>
      </c>
      <c r="D319" s="169">
        <f>SUM(D$311:D$318)</f>
        <v>112430</v>
      </c>
      <c r="E319" s="117"/>
      <c r="F319" s="117"/>
      <c r="G319" s="117"/>
    </row>
    <row r="320" spans="1:13" s="111" customFormat="1">
      <c r="A320" s="117"/>
      <c r="B320" s="117"/>
      <c r="C320" s="150"/>
      <c r="D320" s="150"/>
      <c r="E320" s="117"/>
      <c r="F320" s="117"/>
      <c r="G320" s="117"/>
    </row>
    <row r="321" spans="1:13">
      <c r="A321" s="117"/>
      <c r="B321" s="115" t="s">
        <v>160</v>
      </c>
      <c r="C321" s="169">
        <f>C319+C309</f>
        <v>3000</v>
      </c>
      <c r="D321" s="169">
        <f>D319+D309</f>
        <v>170021</v>
      </c>
      <c r="E321" s="117"/>
      <c r="F321" s="117"/>
      <c r="G321" s="117"/>
    </row>
    <row r="322" spans="1:13">
      <c r="A322" s="117"/>
      <c r="B322" s="117"/>
      <c r="C322" s="150"/>
      <c r="D322" s="150"/>
      <c r="E322" s="117"/>
      <c r="F322" s="117"/>
      <c r="G322" s="117"/>
    </row>
    <row r="323" spans="1:13" ht="21.6" customHeight="1">
      <c r="A323" s="115" t="s">
        <v>162</v>
      </c>
      <c r="B323" s="127" t="s">
        <v>161</v>
      </c>
      <c r="C323" s="176"/>
      <c r="D323" s="176"/>
      <c r="E323" s="117"/>
      <c r="F323" s="117"/>
      <c r="G323" s="117"/>
    </row>
    <row r="324" spans="1:13" s="148" customFormat="1">
      <c r="A324" s="115"/>
      <c r="B324" s="119" t="s">
        <v>163</v>
      </c>
      <c r="C324" s="171">
        <v>35818</v>
      </c>
      <c r="D324" s="171">
        <v>496028.54</v>
      </c>
      <c r="E324" s="117"/>
      <c r="F324" s="117"/>
      <c r="G324" s="117"/>
      <c r="I324" s="111"/>
      <c r="J324" s="111"/>
      <c r="K324" s="111"/>
      <c r="L324" s="111"/>
      <c r="M324" s="111"/>
    </row>
    <row r="325" spans="1:13">
      <c r="A325" s="117"/>
      <c r="B325" s="117"/>
      <c r="C325" s="150"/>
      <c r="D325" s="150"/>
      <c r="E325" s="117"/>
      <c r="F325" s="117"/>
      <c r="G325" s="117"/>
    </row>
    <row r="326" spans="1:13" hidden="1">
      <c r="A326" s="115"/>
      <c r="B326" s="119" t="s">
        <v>164</v>
      </c>
      <c r="C326" s="171">
        <v>0</v>
      </c>
      <c r="D326" s="171">
        <v>1500</v>
      </c>
      <c r="E326" s="117"/>
      <c r="F326" s="117"/>
      <c r="G326" s="117"/>
    </row>
    <row r="327" spans="1:13">
      <c r="A327" s="117"/>
      <c r="B327" s="115" t="s">
        <v>165</v>
      </c>
      <c r="C327" s="169">
        <f>C324</f>
        <v>35818</v>
      </c>
      <c r="D327" s="169">
        <f>D324</f>
        <v>496028.54</v>
      </c>
      <c r="E327" s="117"/>
      <c r="F327" s="117"/>
      <c r="G327" s="117"/>
    </row>
    <row r="328" spans="1:13">
      <c r="A328" s="117"/>
      <c r="B328" s="117"/>
      <c r="C328" s="150"/>
      <c r="D328" s="150"/>
      <c r="E328" s="117"/>
      <c r="F328" s="117"/>
      <c r="G328" s="117"/>
    </row>
    <row r="329" spans="1:13">
      <c r="A329" s="115" t="s">
        <v>420</v>
      </c>
      <c r="B329" s="118" t="s">
        <v>438</v>
      </c>
      <c r="C329" s="170"/>
      <c r="D329" s="170"/>
      <c r="E329" s="117"/>
      <c r="F329" s="117"/>
      <c r="G329" s="117"/>
    </row>
    <row r="330" spans="1:13">
      <c r="A330" s="115"/>
      <c r="B330" s="119" t="s">
        <v>277</v>
      </c>
      <c r="C330" s="171"/>
      <c r="D330" s="171"/>
      <c r="E330" s="117"/>
      <c r="F330" s="117"/>
      <c r="G330" s="117"/>
    </row>
    <row r="331" spans="1:13">
      <c r="A331" s="117">
        <v>1</v>
      </c>
      <c r="B331" s="117" t="s">
        <v>544</v>
      </c>
      <c r="C331" s="150">
        <v>0</v>
      </c>
      <c r="D331" s="150">
        <v>1300</v>
      </c>
      <c r="E331" s="117"/>
      <c r="F331" s="117"/>
      <c r="G331" s="117"/>
    </row>
    <row r="332" spans="1:13">
      <c r="A332" s="117"/>
      <c r="B332" s="115" t="s">
        <v>545</v>
      </c>
      <c r="C332" s="169">
        <f>SUM(C$331:C$331)</f>
        <v>0</v>
      </c>
      <c r="D332" s="169">
        <f>SUM(D$331:D$331)</f>
        <v>1300</v>
      </c>
      <c r="E332" s="117"/>
      <c r="F332" s="117"/>
      <c r="G332" s="117"/>
    </row>
    <row r="333" spans="1:13">
      <c r="A333" s="117"/>
      <c r="B333" s="117"/>
      <c r="C333" s="150"/>
      <c r="D333" s="150"/>
      <c r="E333" s="117"/>
      <c r="F333" s="117"/>
      <c r="G333" s="117"/>
    </row>
    <row r="334" spans="1:13">
      <c r="A334" s="117"/>
      <c r="B334" s="115" t="s">
        <v>439</v>
      </c>
      <c r="C334" s="169">
        <f>C$332</f>
        <v>0</v>
      </c>
      <c r="D334" s="169">
        <f>D$332</f>
        <v>1300</v>
      </c>
      <c r="E334" s="117"/>
      <c r="F334" s="117"/>
      <c r="G334" s="117"/>
    </row>
    <row r="335" spans="1:13">
      <c r="A335" s="117"/>
      <c r="B335" s="117"/>
      <c r="C335" s="150"/>
      <c r="D335" s="150"/>
      <c r="E335" s="117"/>
      <c r="F335" s="117"/>
      <c r="G335" s="117"/>
    </row>
    <row r="336" spans="1:13">
      <c r="A336" s="115" t="s">
        <v>167</v>
      </c>
      <c r="B336" s="118" t="s">
        <v>169</v>
      </c>
      <c r="C336" s="170"/>
      <c r="D336" s="170"/>
      <c r="E336" s="117"/>
      <c r="F336" s="117"/>
      <c r="G336" s="117"/>
    </row>
    <row r="337" spans="1:13">
      <c r="A337" s="117">
        <v>1</v>
      </c>
      <c r="B337" s="117" t="s">
        <v>509</v>
      </c>
      <c r="C337" s="150">
        <v>75500</v>
      </c>
      <c r="D337" s="150">
        <v>203376</v>
      </c>
      <c r="E337" s="117"/>
      <c r="F337" s="117"/>
      <c r="G337" s="117"/>
    </row>
    <row r="338" spans="1:13">
      <c r="A338" s="117">
        <v>2</v>
      </c>
      <c r="B338" s="117" t="s">
        <v>297</v>
      </c>
      <c r="C338" s="150">
        <v>50000</v>
      </c>
      <c r="D338" s="150">
        <v>51000</v>
      </c>
      <c r="E338" s="117"/>
      <c r="F338" s="117"/>
      <c r="G338" s="117"/>
    </row>
    <row r="339" spans="1:13">
      <c r="A339" s="117">
        <v>3</v>
      </c>
      <c r="B339" s="117" t="s">
        <v>462</v>
      </c>
      <c r="C339" s="150">
        <v>0</v>
      </c>
      <c r="D339" s="150">
        <v>9200</v>
      </c>
      <c r="E339" s="117"/>
      <c r="F339" s="117"/>
      <c r="G339" s="117"/>
    </row>
    <row r="340" spans="1:13">
      <c r="A340" s="117">
        <v>4</v>
      </c>
      <c r="B340" s="117" t="s">
        <v>461</v>
      </c>
      <c r="C340" s="150">
        <v>0</v>
      </c>
      <c r="D340" s="150">
        <v>16050</v>
      </c>
      <c r="E340" s="117"/>
      <c r="F340" s="117"/>
      <c r="G340" s="117"/>
    </row>
    <row r="341" spans="1:13">
      <c r="A341" s="117">
        <v>5</v>
      </c>
      <c r="B341" s="117" t="s">
        <v>171</v>
      </c>
      <c r="C341" s="150">
        <v>0</v>
      </c>
      <c r="D341" s="150">
        <v>3000</v>
      </c>
      <c r="E341" s="117"/>
      <c r="F341" s="117"/>
      <c r="G341" s="117"/>
    </row>
    <row r="342" spans="1:13">
      <c r="A342" s="117"/>
      <c r="B342" s="128" t="s">
        <v>172</v>
      </c>
      <c r="C342" s="177">
        <f>SUM(C337:C341)</f>
        <v>125500</v>
      </c>
      <c r="D342" s="177">
        <f>SUM(D337:D341)</f>
        <v>282626</v>
      </c>
      <c r="E342" s="117"/>
      <c r="F342" s="117"/>
      <c r="G342" s="117"/>
    </row>
    <row r="343" spans="1:13">
      <c r="A343" s="117"/>
      <c r="B343" s="117"/>
      <c r="C343" s="150"/>
      <c r="D343" s="150"/>
      <c r="E343" s="117"/>
      <c r="F343" s="117"/>
      <c r="G343" s="117"/>
    </row>
    <row r="344" spans="1:13">
      <c r="A344" s="115" t="s">
        <v>370</v>
      </c>
      <c r="B344" s="118" t="s">
        <v>403</v>
      </c>
      <c r="C344" s="170"/>
      <c r="D344" s="170"/>
      <c r="E344" s="117"/>
      <c r="F344" s="117"/>
      <c r="G344" s="117"/>
    </row>
    <row r="345" spans="1:13">
      <c r="A345" s="115"/>
      <c r="B345" s="119" t="s">
        <v>421</v>
      </c>
      <c r="C345" s="171"/>
      <c r="D345" s="171"/>
      <c r="E345" s="117"/>
      <c r="F345" s="117"/>
      <c r="G345" s="117"/>
    </row>
    <row r="346" spans="1:13" s="139" customFormat="1">
      <c r="A346" s="117">
        <v>1</v>
      </c>
      <c r="B346" s="117" t="s">
        <v>388</v>
      </c>
      <c r="C346" s="150">
        <v>0</v>
      </c>
      <c r="D346" s="150">
        <v>202830</v>
      </c>
      <c r="E346" s="117"/>
      <c r="F346" s="117"/>
      <c r="G346" s="117"/>
      <c r="I346"/>
      <c r="J346"/>
      <c r="K346"/>
      <c r="L346"/>
      <c r="M346"/>
    </row>
    <row r="347" spans="1:13">
      <c r="A347" s="117">
        <v>2</v>
      </c>
      <c r="B347" s="117" t="s">
        <v>390</v>
      </c>
      <c r="C347" s="150">
        <v>0</v>
      </c>
      <c r="D347" s="150">
        <v>82545</v>
      </c>
      <c r="E347" s="117"/>
      <c r="F347" s="117"/>
      <c r="G347" s="117"/>
    </row>
    <row r="348" spans="1:13" hidden="1">
      <c r="A348" s="117">
        <v>3</v>
      </c>
      <c r="B348" s="117" t="s">
        <v>419</v>
      </c>
      <c r="C348" s="150">
        <v>0</v>
      </c>
      <c r="D348" s="150">
        <v>1550</v>
      </c>
      <c r="E348" s="117"/>
      <c r="F348" s="117"/>
      <c r="G348" s="117"/>
    </row>
    <row r="349" spans="1:13">
      <c r="A349" s="117">
        <v>4</v>
      </c>
      <c r="B349" s="117" t="s">
        <v>546</v>
      </c>
      <c r="C349" s="150">
        <v>0</v>
      </c>
      <c r="D349" s="150">
        <v>3000</v>
      </c>
      <c r="E349" s="117"/>
      <c r="F349" s="117"/>
      <c r="G349" s="117"/>
    </row>
    <row r="350" spans="1:13">
      <c r="A350" s="117">
        <v>5</v>
      </c>
      <c r="B350" s="117" t="s">
        <v>510</v>
      </c>
      <c r="C350" s="150">
        <v>0</v>
      </c>
      <c r="D350" s="150">
        <v>2500</v>
      </c>
      <c r="E350" s="117"/>
      <c r="F350" s="117"/>
      <c r="G350" s="117"/>
    </row>
    <row r="351" spans="1:13">
      <c r="A351" s="117">
        <v>6</v>
      </c>
      <c r="B351" s="117" t="s">
        <v>417</v>
      </c>
      <c r="C351" s="150">
        <v>0</v>
      </c>
      <c r="D351" s="150">
        <v>37112</v>
      </c>
      <c r="E351" s="117"/>
      <c r="F351" s="117"/>
      <c r="G351" s="117"/>
    </row>
    <row r="352" spans="1:13">
      <c r="A352" s="117">
        <v>7</v>
      </c>
      <c r="B352" s="117" t="s">
        <v>511</v>
      </c>
      <c r="C352" s="150">
        <v>0</v>
      </c>
      <c r="D352" s="150">
        <v>22624</v>
      </c>
      <c r="E352" s="117"/>
      <c r="F352" s="117"/>
      <c r="G352" s="117"/>
    </row>
    <row r="353" spans="1:7">
      <c r="A353" s="117">
        <v>8</v>
      </c>
      <c r="B353" s="117" t="s">
        <v>416</v>
      </c>
      <c r="C353" s="150">
        <v>0</v>
      </c>
      <c r="D353" s="150">
        <v>41070</v>
      </c>
      <c r="E353" s="117"/>
      <c r="F353" s="117"/>
      <c r="G353" s="117"/>
    </row>
    <row r="354" spans="1:7">
      <c r="A354" s="117"/>
      <c r="B354" s="115" t="s">
        <v>440</v>
      </c>
      <c r="C354" s="169">
        <f>SUM(C$346:C$353)</f>
        <v>0</v>
      </c>
      <c r="D354" s="169">
        <f>SUM(D$346:D$353)</f>
        <v>393231</v>
      </c>
      <c r="E354" s="117"/>
      <c r="F354" s="117"/>
      <c r="G354" s="117"/>
    </row>
    <row r="355" spans="1:7">
      <c r="A355" s="117"/>
      <c r="B355" s="117"/>
      <c r="C355" s="150"/>
      <c r="D355" s="150"/>
      <c r="E355" s="117"/>
      <c r="F355" s="117"/>
      <c r="G355" s="117"/>
    </row>
    <row r="356" spans="1:7">
      <c r="A356" s="115"/>
      <c r="B356" s="119" t="s">
        <v>422</v>
      </c>
      <c r="C356" s="171"/>
      <c r="D356" s="171"/>
      <c r="E356" s="117"/>
      <c r="F356" s="117"/>
      <c r="G356" s="117"/>
    </row>
    <row r="357" spans="1:7">
      <c r="A357" s="117">
        <v>1</v>
      </c>
      <c r="B357" s="117" t="s">
        <v>547</v>
      </c>
      <c r="C357" s="150">
        <v>7950</v>
      </c>
      <c r="D357" s="150">
        <v>7950</v>
      </c>
      <c r="E357" s="117"/>
      <c r="F357" s="117"/>
      <c r="G357" s="117"/>
    </row>
    <row r="358" spans="1:7">
      <c r="A358" s="117">
        <v>2</v>
      </c>
      <c r="B358" s="117" t="s">
        <v>298</v>
      </c>
      <c r="C358" s="150">
        <v>5000</v>
      </c>
      <c r="D358" s="150">
        <v>159500</v>
      </c>
      <c r="E358" s="117"/>
      <c r="F358" s="117"/>
      <c r="G358" s="117"/>
    </row>
    <row r="359" spans="1:7">
      <c r="A359" s="117">
        <v>3</v>
      </c>
      <c r="B359" s="117" t="s">
        <v>464</v>
      </c>
      <c r="C359" s="150">
        <v>0</v>
      </c>
      <c r="D359" s="150">
        <v>2000</v>
      </c>
      <c r="E359" s="117"/>
      <c r="F359" s="117"/>
      <c r="G359" s="117"/>
    </row>
    <row r="360" spans="1:7">
      <c r="A360" s="117">
        <v>4</v>
      </c>
      <c r="B360" s="117" t="s">
        <v>465</v>
      </c>
      <c r="C360" s="150">
        <v>0</v>
      </c>
      <c r="D360" s="150">
        <v>2000</v>
      </c>
      <c r="E360" s="117"/>
      <c r="F360" s="117"/>
      <c r="G360" s="117"/>
    </row>
    <row r="361" spans="1:7" s="19" customFormat="1">
      <c r="A361" s="117">
        <v>5</v>
      </c>
      <c r="B361" s="117" t="s">
        <v>387</v>
      </c>
      <c r="C361" s="150">
        <v>0</v>
      </c>
      <c r="D361" s="150">
        <v>113618</v>
      </c>
      <c r="E361" s="117"/>
      <c r="F361" s="117"/>
      <c r="G361" s="117"/>
    </row>
    <row r="362" spans="1:7">
      <c r="A362" s="117">
        <v>6</v>
      </c>
      <c r="B362" s="117" t="s">
        <v>418</v>
      </c>
      <c r="C362" s="150">
        <v>0</v>
      </c>
      <c r="D362" s="150">
        <v>8090</v>
      </c>
      <c r="E362" s="117"/>
      <c r="F362" s="117"/>
      <c r="G362" s="117"/>
    </row>
    <row r="363" spans="1:7">
      <c r="A363" s="117">
        <v>7</v>
      </c>
      <c r="B363" s="117" t="s">
        <v>512</v>
      </c>
      <c r="C363" s="150">
        <v>0</v>
      </c>
      <c r="D363" s="150">
        <v>44550</v>
      </c>
      <c r="E363" s="117"/>
      <c r="F363" s="117"/>
      <c r="G363" s="117"/>
    </row>
    <row r="364" spans="1:7">
      <c r="A364" s="117">
        <v>8</v>
      </c>
      <c r="B364" s="117" t="s">
        <v>513</v>
      </c>
      <c r="C364" s="150">
        <v>0</v>
      </c>
      <c r="D364" s="150">
        <v>4000</v>
      </c>
      <c r="E364" s="117"/>
      <c r="F364" s="117"/>
      <c r="G364" s="117"/>
    </row>
    <row r="365" spans="1:7">
      <c r="A365" s="117">
        <v>9</v>
      </c>
      <c r="B365" s="117" t="s">
        <v>514</v>
      </c>
      <c r="C365" s="150">
        <v>0</v>
      </c>
      <c r="D365" s="150">
        <v>8000</v>
      </c>
      <c r="E365" s="117"/>
      <c r="F365" s="117"/>
      <c r="G365" s="117"/>
    </row>
    <row r="366" spans="1:7">
      <c r="A366" s="117">
        <v>10</v>
      </c>
      <c r="B366" s="117" t="s">
        <v>413</v>
      </c>
      <c r="C366" s="150">
        <v>0</v>
      </c>
      <c r="D366" s="150">
        <v>101851</v>
      </c>
      <c r="E366" s="117"/>
      <c r="F366" s="117"/>
      <c r="G366" s="117"/>
    </row>
    <row r="367" spans="1:7">
      <c r="A367" s="117">
        <v>11</v>
      </c>
      <c r="B367" s="117" t="s">
        <v>463</v>
      </c>
      <c r="C367" s="150">
        <v>0</v>
      </c>
      <c r="D367" s="150">
        <v>16000</v>
      </c>
      <c r="E367" s="117"/>
      <c r="F367" s="117"/>
      <c r="G367" s="117"/>
    </row>
    <row r="368" spans="1:7">
      <c r="A368" s="117"/>
      <c r="B368" s="115" t="s">
        <v>441</v>
      </c>
      <c r="C368" s="169">
        <f>SUM(C$357:C$367)</f>
        <v>12950</v>
      </c>
      <c r="D368" s="169">
        <f>SUM(D$357:D$367)</f>
        <v>467559</v>
      </c>
      <c r="E368" s="117"/>
      <c r="F368" s="117"/>
      <c r="G368" s="117"/>
    </row>
    <row r="369" spans="1:13">
      <c r="A369" s="117"/>
      <c r="B369" s="117"/>
      <c r="C369" s="150"/>
      <c r="D369" s="150"/>
      <c r="E369" s="117"/>
      <c r="F369" s="117"/>
      <c r="G369" s="117"/>
    </row>
    <row r="370" spans="1:13">
      <c r="A370" s="115"/>
      <c r="B370" s="119" t="s">
        <v>560</v>
      </c>
      <c r="C370" s="171"/>
      <c r="D370" s="171"/>
      <c r="E370" s="117"/>
      <c r="F370" s="117"/>
      <c r="G370" s="117"/>
    </row>
    <row r="371" spans="1:13">
      <c r="A371" s="145">
        <v>1</v>
      </c>
      <c r="B371" s="144" t="s">
        <v>548</v>
      </c>
      <c r="C371" s="164">
        <v>112648</v>
      </c>
      <c r="D371" s="178">
        <v>714225</v>
      </c>
      <c r="E371" s="117" t="s">
        <v>562</v>
      </c>
      <c r="F371" s="117"/>
      <c r="G371" s="117"/>
    </row>
    <row r="372" spans="1:13" s="139" customFormat="1">
      <c r="A372" s="145">
        <v>2</v>
      </c>
      <c r="B372" s="133" t="s">
        <v>516</v>
      </c>
      <c r="C372" s="164">
        <v>8224</v>
      </c>
      <c r="D372" s="164">
        <v>115001.5</v>
      </c>
      <c r="E372" s="117"/>
      <c r="F372" s="117"/>
      <c r="G372" s="117"/>
      <c r="I372"/>
      <c r="J372"/>
      <c r="K372"/>
      <c r="L372"/>
      <c r="M372"/>
    </row>
    <row r="373" spans="1:13">
      <c r="A373" s="145">
        <v>3</v>
      </c>
      <c r="B373" s="133" t="s">
        <v>549</v>
      </c>
      <c r="C373" s="164">
        <v>0</v>
      </c>
      <c r="D373" s="164">
        <v>760</v>
      </c>
      <c r="E373" s="117"/>
      <c r="F373" s="117"/>
      <c r="G373" s="117"/>
    </row>
    <row r="374" spans="1:13" hidden="1">
      <c r="A374" s="145">
        <v>4</v>
      </c>
      <c r="B374" s="133" t="s">
        <v>517</v>
      </c>
      <c r="C374" s="164">
        <v>0</v>
      </c>
      <c r="D374" s="164">
        <v>124582.74</v>
      </c>
      <c r="E374" s="117"/>
      <c r="F374" s="117"/>
      <c r="G374" s="117"/>
    </row>
    <row r="375" spans="1:13">
      <c r="A375" s="115"/>
      <c r="B375" s="141" t="s">
        <v>550</v>
      </c>
      <c r="C375" s="163">
        <f>SUM(C370:C374)</f>
        <v>120872</v>
      </c>
      <c r="D375" s="171">
        <f>SUM(D370:D374)</f>
        <v>954569.24</v>
      </c>
      <c r="E375" s="117"/>
      <c r="F375" s="117"/>
      <c r="G375" s="117"/>
    </row>
    <row r="376" spans="1:13">
      <c r="A376" s="115"/>
      <c r="B376" s="162" t="s">
        <v>198</v>
      </c>
      <c r="C376" s="163"/>
      <c r="D376" s="171"/>
      <c r="E376" s="117"/>
      <c r="F376" s="117"/>
      <c r="G376" s="117"/>
    </row>
    <row r="377" spans="1:13">
      <c r="A377" s="145">
        <v>1</v>
      </c>
      <c r="B377" s="133" t="s">
        <v>518</v>
      </c>
      <c r="C377" s="164">
        <v>8587</v>
      </c>
      <c r="D377" s="164">
        <v>52355</v>
      </c>
      <c r="E377" s="117"/>
      <c r="F377" s="117"/>
      <c r="G377" s="117"/>
    </row>
    <row r="378" spans="1:13">
      <c r="A378" s="145">
        <v>2</v>
      </c>
      <c r="B378" s="133" t="s">
        <v>520</v>
      </c>
      <c r="C378" s="164">
        <v>0</v>
      </c>
      <c r="D378" s="164">
        <v>5840</v>
      </c>
      <c r="E378" s="117"/>
      <c r="F378" s="117"/>
      <c r="G378" s="117"/>
    </row>
    <row r="379" spans="1:13">
      <c r="A379" s="145">
        <v>3</v>
      </c>
      <c r="B379" s="133" t="s">
        <v>522</v>
      </c>
      <c r="C379" s="164">
        <v>0</v>
      </c>
      <c r="D379" s="164">
        <v>12000</v>
      </c>
      <c r="E379" s="117"/>
      <c r="F379" s="117"/>
      <c r="G379" s="117"/>
    </row>
    <row r="380" spans="1:13">
      <c r="A380" s="145">
        <v>4</v>
      </c>
      <c r="B380" s="133" t="s">
        <v>519</v>
      </c>
      <c r="C380" s="164">
        <v>0</v>
      </c>
      <c r="D380" s="164">
        <v>16662</v>
      </c>
      <c r="E380" s="117"/>
      <c r="F380" s="117"/>
      <c r="G380" s="117"/>
    </row>
    <row r="381" spans="1:13">
      <c r="A381" s="145">
        <v>5</v>
      </c>
      <c r="B381" s="133" t="s">
        <v>521</v>
      </c>
      <c r="C381" s="164">
        <v>0</v>
      </c>
      <c r="D381" s="164">
        <v>4040</v>
      </c>
      <c r="E381" s="117"/>
      <c r="F381" s="117"/>
      <c r="G381" s="117"/>
    </row>
    <row r="382" spans="1:13">
      <c r="A382" s="115"/>
      <c r="B382" s="141" t="s">
        <v>551</v>
      </c>
      <c r="C382" s="163">
        <f>SUM(C377:C381)</f>
        <v>8587</v>
      </c>
      <c r="D382" s="171">
        <f>SUM(D377:D381)</f>
        <v>90897</v>
      </c>
      <c r="E382" s="117"/>
      <c r="F382" s="117"/>
      <c r="G382" s="117"/>
    </row>
    <row r="383" spans="1:13">
      <c r="A383" s="115"/>
      <c r="B383" s="119"/>
      <c r="C383" s="171"/>
      <c r="D383" s="171"/>
      <c r="E383" s="117"/>
      <c r="F383" s="117"/>
      <c r="G383" s="117"/>
    </row>
    <row r="384" spans="1:13">
      <c r="A384" s="115"/>
      <c r="B384" s="119" t="s">
        <v>442</v>
      </c>
      <c r="C384" s="171"/>
      <c r="D384" s="171"/>
      <c r="E384" s="117"/>
      <c r="F384" s="117"/>
      <c r="G384" s="117"/>
    </row>
    <row r="385" spans="1:13">
      <c r="A385" s="117">
        <v>1</v>
      </c>
      <c r="B385" s="117" t="s">
        <v>289</v>
      </c>
      <c r="C385" s="150">
        <v>0</v>
      </c>
      <c r="D385" s="150">
        <v>2000</v>
      </c>
      <c r="E385" s="117"/>
      <c r="F385" s="117"/>
      <c r="G385" s="117"/>
    </row>
    <row r="386" spans="1:13">
      <c r="A386" s="117">
        <v>2</v>
      </c>
      <c r="B386" s="117" t="s">
        <v>444</v>
      </c>
      <c r="C386" s="150">
        <v>0</v>
      </c>
      <c r="D386" s="150">
        <v>6900</v>
      </c>
      <c r="E386" s="117"/>
      <c r="F386" s="117"/>
      <c r="G386" s="117"/>
    </row>
    <row r="387" spans="1:13">
      <c r="A387" s="117">
        <v>3</v>
      </c>
      <c r="B387" s="117" t="s">
        <v>443</v>
      </c>
      <c r="C387" s="150">
        <v>0</v>
      </c>
      <c r="D387" s="150">
        <v>100000</v>
      </c>
      <c r="E387" s="117"/>
      <c r="F387" s="117"/>
      <c r="G387" s="117"/>
    </row>
    <row r="388" spans="1:13">
      <c r="A388" s="117"/>
      <c r="B388" s="115" t="s">
        <v>445</v>
      </c>
      <c r="C388" s="169">
        <f>SUM(C$385:C$387)</f>
        <v>0</v>
      </c>
      <c r="D388" s="169">
        <f>SUM(D$385:D$387)</f>
        <v>108900</v>
      </c>
      <c r="E388" s="117"/>
      <c r="F388" s="117"/>
      <c r="G388" s="117"/>
    </row>
    <row r="389" spans="1:13">
      <c r="A389" s="117"/>
      <c r="B389" s="117"/>
      <c r="C389" s="150"/>
      <c r="D389" s="150"/>
      <c r="E389" s="117"/>
      <c r="F389" s="117"/>
      <c r="G389" s="117"/>
    </row>
    <row r="390" spans="1:13">
      <c r="A390" s="117"/>
      <c r="B390" s="115" t="s">
        <v>446</v>
      </c>
      <c r="C390" s="169">
        <f>C388+C382+C375+C354+C368</f>
        <v>142409</v>
      </c>
      <c r="D390" s="169">
        <f>D$354+D$368+D$370+D$388</f>
        <v>969690</v>
      </c>
      <c r="E390" s="117"/>
      <c r="F390" s="117"/>
      <c r="G390" s="117"/>
    </row>
    <row r="391" spans="1:13">
      <c r="A391" s="117"/>
      <c r="B391" s="117"/>
      <c r="C391" s="150"/>
      <c r="D391" s="150"/>
      <c r="E391" s="117"/>
      <c r="F391" s="117"/>
      <c r="G391" s="117"/>
    </row>
    <row r="392" spans="1:13">
      <c r="A392" s="115" t="s">
        <v>371</v>
      </c>
      <c r="B392" s="118" t="s">
        <v>173</v>
      </c>
      <c r="C392" s="170">
        <v>0</v>
      </c>
      <c r="D392" s="170">
        <v>13998</v>
      </c>
      <c r="E392" s="117"/>
      <c r="F392" s="117"/>
      <c r="G392" s="117"/>
    </row>
    <row r="393" spans="1:13">
      <c r="A393" s="117"/>
      <c r="B393" s="117"/>
      <c r="C393" s="150"/>
      <c r="D393" s="150"/>
      <c r="E393" s="117"/>
      <c r="F393" s="117"/>
      <c r="G393" s="117"/>
    </row>
    <row r="394" spans="1:13">
      <c r="A394" s="117"/>
      <c r="B394" s="115" t="s">
        <v>175</v>
      </c>
      <c r="C394" s="169">
        <f>C392+C390+C342+C334+C327+C321+C303+C297+C292+C219+C209+C169+C164</f>
        <v>1886495.9299999997</v>
      </c>
      <c r="D394" s="169">
        <f>D392+D390+D342+D334+D327+D321+D303+D297+D292+D219+D209+D169+D164</f>
        <v>28933626.159999996</v>
      </c>
      <c r="E394" s="117"/>
      <c r="F394" s="117"/>
      <c r="G394" s="117"/>
    </row>
    <row r="395" spans="1:13">
      <c r="A395" s="117"/>
      <c r="B395" s="115" t="s">
        <v>268</v>
      </c>
      <c r="C395" s="9">
        <f>C62-C394</f>
        <v>-299584.9299999997</v>
      </c>
      <c r="D395" s="9">
        <f>D62-D394</f>
        <v>-1695742.1599999964</v>
      </c>
      <c r="E395" s="104"/>
      <c r="F395" s="104"/>
      <c r="G395" s="137"/>
    </row>
    <row r="396" spans="1:13" s="139" customFormat="1">
      <c r="A396" s="117"/>
      <c r="B396" s="117" t="s">
        <v>447</v>
      </c>
      <c r="C396" s="9">
        <v>65778</v>
      </c>
      <c r="D396" s="9">
        <v>1275084</v>
      </c>
      <c r="E396" s="104"/>
      <c r="F396" s="104"/>
      <c r="G396" s="137"/>
      <c r="I396"/>
      <c r="J396"/>
      <c r="K396"/>
      <c r="L396"/>
      <c r="M396"/>
    </row>
    <row r="397" spans="1:13">
      <c r="A397" s="117"/>
      <c r="B397" s="105" t="s">
        <v>179</v>
      </c>
      <c r="C397" s="9">
        <v>137128</v>
      </c>
      <c r="D397" s="9">
        <v>1716884</v>
      </c>
      <c r="E397" s="9"/>
      <c r="F397" s="9"/>
      <c r="G397" s="9"/>
    </row>
  </sheetData>
  <sortState ref="B161:G180">
    <sortCondition descending="1" ref="C161:C180"/>
  </sortState>
  <pageMargins left="0.2" right="0.2" top="0.28000000000000003" bottom="0.34" header="0.24" footer="0.3"/>
  <pageSetup paperSize="9" scale="62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"/>
  <sheetViews>
    <sheetView view="pageBreakPreview" topLeftCell="A14" zoomScale="60" zoomScaleNormal="100" workbookViewId="0">
      <selection activeCell="C43" sqref="C43"/>
    </sheetView>
  </sheetViews>
  <sheetFormatPr defaultRowHeight="14.4"/>
  <cols>
    <col min="1" max="1" width="25.109375" style="64" customWidth="1"/>
    <col min="2" max="2" width="19.44140625" style="64" customWidth="1"/>
    <col min="3" max="3" width="20.109375" style="64" customWidth="1"/>
    <col min="4" max="4" width="16.109375" style="64" customWidth="1"/>
    <col min="5" max="5" width="20.88671875" style="64" customWidth="1"/>
    <col min="6" max="6" width="20.5546875" style="65" customWidth="1"/>
    <col min="7" max="7" width="22.33203125" style="65" customWidth="1"/>
    <col min="8" max="8" width="20.109375" style="75" customWidth="1"/>
    <col min="9" max="9" width="20.88671875" style="75" customWidth="1"/>
    <col min="10" max="10" width="25.109375" customWidth="1"/>
    <col min="11" max="11" width="21.5546875" customWidth="1"/>
    <col min="12" max="12" width="16.6640625" customWidth="1"/>
    <col min="13" max="13" width="15.44140625" customWidth="1"/>
    <col min="14" max="14" width="15.33203125" customWidth="1"/>
    <col min="15" max="15" width="16" customWidth="1"/>
  </cols>
  <sheetData>
    <row r="1" spans="1:10">
      <c r="A1" s="22"/>
      <c r="B1" s="23"/>
      <c r="C1" s="23"/>
      <c r="D1" s="23"/>
      <c r="E1" s="23"/>
      <c r="F1" s="24"/>
      <c r="G1" s="24"/>
      <c r="H1" s="66"/>
      <c r="I1" s="66"/>
    </row>
    <row r="2" spans="1:10">
      <c r="A2" s="22"/>
      <c r="B2" s="23"/>
      <c r="C2" s="23"/>
      <c r="D2" s="23"/>
      <c r="E2" s="23"/>
      <c r="F2" s="24"/>
      <c r="G2" s="24"/>
      <c r="H2" s="66"/>
      <c r="I2" s="66"/>
    </row>
    <row r="3" spans="1:10">
      <c r="A3" s="22"/>
      <c r="B3" s="23"/>
      <c r="C3" s="23"/>
      <c r="D3" s="23"/>
      <c r="E3" s="23"/>
      <c r="F3" s="24"/>
      <c r="G3" s="24"/>
      <c r="H3" s="66"/>
      <c r="I3" s="66"/>
    </row>
    <row r="4" spans="1:10">
      <c r="A4" s="22"/>
      <c r="B4" s="23"/>
      <c r="C4" s="23"/>
      <c r="D4" s="23"/>
      <c r="E4" s="23"/>
      <c r="F4" s="24"/>
      <c r="G4" s="24"/>
      <c r="H4" s="66"/>
      <c r="I4" s="66"/>
    </row>
    <row r="5" spans="1:10" s="159" customFormat="1">
      <c r="A5" s="155" t="s">
        <v>199</v>
      </c>
      <c r="B5" s="156" t="s">
        <v>448</v>
      </c>
      <c r="C5" s="157" t="s">
        <v>449</v>
      </c>
      <c r="D5" s="156" t="s">
        <v>450</v>
      </c>
      <c r="E5" s="156" t="s">
        <v>451</v>
      </c>
      <c r="F5" s="156" t="s">
        <v>452</v>
      </c>
      <c r="G5" s="156" t="s">
        <v>453</v>
      </c>
      <c r="H5" s="156" t="s">
        <v>454</v>
      </c>
      <c r="I5" s="158" t="s">
        <v>455</v>
      </c>
    </row>
    <row r="6" spans="1:10">
      <c r="A6" s="25" t="s">
        <v>200</v>
      </c>
      <c r="B6" s="26">
        <v>2036429</v>
      </c>
      <c r="C6" s="27">
        <v>2521180</v>
      </c>
      <c r="D6" s="26">
        <v>1477664</v>
      </c>
      <c r="E6" s="28">
        <v>1830642</v>
      </c>
      <c r="F6" s="28">
        <v>1726000</v>
      </c>
      <c r="G6" s="67">
        <v>955185</v>
      </c>
      <c r="H6" s="67">
        <v>1194978</v>
      </c>
      <c r="I6" s="79">
        <f>547567+I8</f>
        <v>679626</v>
      </c>
    </row>
    <row r="7" spans="1:10">
      <c r="A7" s="25" t="s">
        <v>201</v>
      </c>
      <c r="B7" s="26">
        <v>737000</v>
      </c>
      <c r="C7" s="27">
        <v>3013100</v>
      </c>
      <c r="D7" s="26">
        <v>4444300</v>
      </c>
      <c r="E7" s="28">
        <v>5997000</v>
      </c>
      <c r="F7" s="28">
        <v>7482000</v>
      </c>
      <c r="G7" s="67">
        <v>7915750</v>
      </c>
      <c r="H7" s="67">
        <v>8453100</v>
      </c>
      <c r="I7" s="79">
        <f>8397150+I8</f>
        <v>8529209</v>
      </c>
    </row>
    <row r="8" spans="1:10">
      <c r="A8" s="25" t="s">
        <v>202</v>
      </c>
      <c r="B8" s="26">
        <v>737000</v>
      </c>
      <c r="C8" s="27">
        <v>2276100</v>
      </c>
      <c r="D8" s="26">
        <v>1450000</v>
      </c>
      <c r="E8" s="28">
        <v>1400000</v>
      </c>
      <c r="F8" s="28">
        <f>[1]Сводный!C146</f>
        <v>1450000</v>
      </c>
      <c r="G8" s="67">
        <v>500000</v>
      </c>
      <c r="H8" s="67">
        <v>500000</v>
      </c>
      <c r="I8" s="79">
        <v>132059</v>
      </c>
    </row>
    <row r="9" spans="1:10">
      <c r="A9" s="25"/>
      <c r="B9" s="29"/>
      <c r="C9" s="30"/>
      <c r="D9" s="29"/>
      <c r="E9" s="28"/>
      <c r="F9" s="28"/>
      <c r="G9" s="67"/>
      <c r="H9" s="67"/>
      <c r="I9" s="79"/>
    </row>
    <row r="10" spans="1:10">
      <c r="A10" s="25"/>
      <c r="B10" s="29"/>
      <c r="C10" s="30"/>
      <c r="D10" s="29"/>
      <c r="E10" s="28"/>
      <c r="F10" s="28"/>
      <c r="G10" s="67"/>
      <c r="H10" s="67"/>
      <c r="I10" s="79"/>
    </row>
    <row r="11" spans="1:10">
      <c r="A11" s="25"/>
      <c r="B11" s="29"/>
      <c r="C11" s="30"/>
      <c r="D11" s="29"/>
      <c r="E11" s="28"/>
      <c r="F11" s="28"/>
      <c r="G11" s="67"/>
      <c r="H11" s="67"/>
      <c r="I11" s="78"/>
    </row>
    <row r="12" spans="1:10">
      <c r="A12" s="22"/>
      <c r="B12" s="23"/>
      <c r="C12" s="23"/>
      <c r="D12" s="23"/>
      <c r="E12" s="23"/>
      <c r="F12" s="24"/>
      <c r="G12" s="24"/>
      <c r="H12" s="66"/>
      <c r="I12" s="66"/>
    </row>
    <row r="13" spans="1:10">
      <c r="A13" s="25" t="s">
        <v>199</v>
      </c>
      <c r="B13" s="160">
        <v>41183</v>
      </c>
      <c r="C13" s="161">
        <v>41214</v>
      </c>
      <c r="D13" s="161">
        <v>41244</v>
      </c>
      <c r="E13" s="161">
        <v>41275</v>
      </c>
      <c r="F13" s="161">
        <v>41306</v>
      </c>
      <c r="G13" s="161">
        <v>41334</v>
      </c>
      <c r="H13" s="161">
        <v>41365</v>
      </c>
      <c r="I13" s="161">
        <v>41395</v>
      </c>
      <c r="J13" s="161">
        <v>41426</v>
      </c>
    </row>
    <row r="14" spans="1:10">
      <c r="A14" s="25" t="s">
        <v>200</v>
      </c>
      <c r="B14" s="79">
        <v>294539</v>
      </c>
      <c r="C14" s="79">
        <v>548960</v>
      </c>
      <c r="D14" s="79">
        <v>840500</v>
      </c>
      <c r="E14" s="79">
        <v>840500</v>
      </c>
      <c r="F14" s="79">
        <v>412277</v>
      </c>
      <c r="G14" s="79">
        <v>370407</v>
      </c>
      <c r="H14" s="79">
        <v>64200</v>
      </c>
      <c r="I14" s="79">
        <v>19801</v>
      </c>
      <c r="J14" s="79">
        <v>78980</v>
      </c>
    </row>
    <row r="15" spans="1:10">
      <c r="A15" s="25" t="s">
        <v>201</v>
      </c>
      <c r="B15" s="79">
        <v>8394064</v>
      </c>
      <c r="C15" s="79">
        <v>8374904</v>
      </c>
      <c r="D15" s="79">
        <v>8175550</v>
      </c>
      <c r="E15" s="79">
        <v>5071150</v>
      </c>
      <c r="F15" s="79">
        <v>4255100</v>
      </c>
      <c r="G15" s="79">
        <v>4251450</v>
      </c>
      <c r="H15" s="79">
        <v>3160000</v>
      </c>
      <c r="I15" s="79">
        <v>2752153</v>
      </c>
      <c r="J15" s="79">
        <v>1448000</v>
      </c>
    </row>
    <row r="16" spans="1:10">
      <c r="A16" s="25" t="s">
        <v>202</v>
      </c>
      <c r="B16" s="79">
        <v>0</v>
      </c>
      <c r="C16" s="79">
        <v>0</v>
      </c>
      <c r="D16" s="79">
        <v>0</v>
      </c>
      <c r="E16" s="79">
        <v>-3056000</v>
      </c>
      <c r="F16" s="79">
        <v>-956800</v>
      </c>
      <c r="G16" s="79">
        <v>0</v>
      </c>
      <c r="H16" s="79">
        <v>-1000000</v>
      </c>
      <c r="I16" s="79">
        <v>-154700</v>
      </c>
      <c r="J16" s="79">
        <v>-1304000</v>
      </c>
    </row>
    <row r="17" spans="1:10">
      <c r="A17" s="25"/>
      <c r="B17" s="79"/>
      <c r="C17" s="90"/>
      <c r="D17" s="90"/>
      <c r="E17" s="90"/>
      <c r="F17" s="90"/>
      <c r="G17" s="90"/>
      <c r="H17" s="90"/>
      <c r="I17" s="90"/>
      <c r="J17" s="90"/>
    </row>
    <row r="18" spans="1:10">
      <c r="A18" s="25"/>
      <c r="B18" s="79"/>
      <c r="C18" s="90"/>
      <c r="D18" s="90"/>
      <c r="E18" s="90"/>
      <c r="F18" s="90"/>
      <c r="G18" s="90"/>
      <c r="H18" s="90"/>
      <c r="I18" s="90"/>
      <c r="J18" s="90"/>
    </row>
    <row r="19" spans="1:10">
      <c r="A19" s="25"/>
      <c r="B19" s="78"/>
      <c r="C19" s="89"/>
      <c r="D19" s="89"/>
      <c r="E19" s="89"/>
      <c r="F19" s="89"/>
      <c r="G19" s="89"/>
      <c r="H19" s="117"/>
      <c r="I19" s="117"/>
      <c r="J19" s="117"/>
    </row>
    <row r="20" spans="1:10">
      <c r="A20" s="22"/>
      <c r="B20" s="23"/>
      <c r="C20" s="23"/>
      <c r="D20" s="23"/>
      <c r="E20" s="23"/>
      <c r="F20" s="24"/>
      <c r="G20" s="24"/>
      <c r="H20" s="66"/>
      <c r="I20" s="66"/>
    </row>
    <row r="21" spans="1:10">
      <c r="A21" s="25" t="s">
        <v>199</v>
      </c>
      <c r="B21" s="161">
        <v>41456</v>
      </c>
      <c r="C21" s="161">
        <v>41487</v>
      </c>
      <c r="D21" s="161">
        <v>41518</v>
      </c>
      <c r="E21" s="161">
        <v>41548</v>
      </c>
      <c r="F21" s="161">
        <v>41579</v>
      </c>
      <c r="G21" s="161">
        <v>41609</v>
      </c>
      <c r="H21" s="161">
        <v>41640</v>
      </c>
      <c r="I21" s="161">
        <v>41671</v>
      </c>
      <c r="J21" s="161">
        <v>41699</v>
      </c>
    </row>
    <row r="22" spans="1:10">
      <c r="A22" s="25" t="s">
        <v>200</v>
      </c>
      <c r="B22" s="79">
        <v>527550</v>
      </c>
      <c r="C22" s="79">
        <v>19000</v>
      </c>
      <c r="D22" s="79">
        <v>55410</v>
      </c>
      <c r="E22" s="79">
        <v>45410</v>
      </c>
      <c r="F22" s="79">
        <v>15000</v>
      </c>
      <c r="G22" s="79">
        <v>14516</v>
      </c>
      <c r="H22" s="79">
        <v>10683</v>
      </c>
      <c r="I22" s="79">
        <v>6284</v>
      </c>
      <c r="J22" s="79">
        <v>18536</v>
      </c>
    </row>
    <row r="23" spans="1:10">
      <c r="A23" s="25" t="s">
        <v>201</v>
      </c>
      <c r="B23" s="79">
        <v>1448000</v>
      </c>
      <c r="C23" s="79">
        <v>1298000</v>
      </c>
      <c r="D23" s="79">
        <v>600000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88030</v>
      </c>
    </row>
    <row r="24" spans="1:10">
      <c r="A24" s="25" t="s">
        <v>202</v>
      </c>
      <c r="B24" s="79">
        <v>0</v>
      </c>
      <c r="C24" s="79">
        <v>-150000</v>
      </c>
      <c r="D24" s="79">
        <v>-698000</v>
      </c>
      <c r="E24" s="79">
        <v>-600000</v>
      </c>
      <c r="F24" s="79">
        <v>0</v>
      </c>
      <c r="G24" s="79">
        <v>0</v>
      </c>
      <c r="H24" s="79">
        <v>0</v>
      </c>
      <c r="I24" s="79">
        <v>0</v>
      </c>
      <c r="J24" s="79">
        <v>0</v>
      </c>
    </row>
    <row r="25" spans="1:10">
      <c r="A25" s="25"/>
      <c r="B25" s="90"/>
      <c r="C25" s="90"/>
      <c r="D25" s="90"/>
      <c r="E25" s="90"/>
      <c r="F25" s="90"/>
      <c r="G25" s="90"/>
      <c r="H25" s="90"/>
      <c r="I25" s="90"/>
      <c r="J25" s="90"/>
    </row>
    <row r="26" spans="1:10">
      <c r="A26" s="25"/>
      <c r="B26" s="90"/>
      <c r="C26" s="90"/>
      <c r="D26" s="90"/>
      <c r="E26" s="90"/>
      <c r="F26" s="90"/>
      <c r="G26" s="90"/>
      <c r="H26" s="90"/>
      <c r="I26" s="90"/>
      <c r="J26" s="90"/>
    </row>
    <row r="27" spans="1:10">
      <c r="A27" s="25"/>
      <c r="B27" s="117"/>
      <c r="C27" s="117"/>
      <c r="D27" s="117"/>
      <c r="E27" s="117"/>
      <c r="F27" s="117"/>
      <c r="G27" s="117"/>
      <c r="H27" s="117"/>
      <c r="I27" s="117"/>
      <c r="J27" s="117"/>
    </row>
    <row r="28" spans="1:10">
      <c r="A28" s="22"/>
      <c r="B28" s="23"/>
      <c r="C28" s="23"/>
      <c r="D28" s="23"/>
      <c r="E28" s="23"/>
      <c r="F28" s="24"/>
      <c r="G28" s="24"/>
      <c r="H28" s="66"/>
      <c r="I28" s="66"/>
    </row>
    <row r="29" spans="1:10">
      <c r="A29" s="22"/>
      <c r="B29" s="23"/>
      <c r="C29" s="23"/>
      <c r="D29" s="23"/>
      <c r="E29" s="23"/>
      <c r="F29" s="24"/>
      <c r="G29" s="24"/>
      <c r="H29" s="66"/>
      <c r="I29" s="66"/>
    </row>
    <row r="30" spans="1:10">
      <c r="A30" s="25" t="s">
        <v>199</v>
      </c>
      <c r="B30" s="161">
        <v>41730</v>
      </c>
      <c r="C30" s="161"/>
      <c r="D30" s="161"/>
      <c r="E30" s="161"/>
      <c r="F30" s="161"/>
      <c r="G30" s="161"/>
      <c r="H30" s="161"/>
      <c r="I30" s="161"/>
      <c r="J30" s="161"/>
    </row>
    <row r="31" spans="1:10">
      <c r="A31" s="25" t="s">
        <v>200</v>
      </c>
      <c r="B31" s="79">
        <v>51270</v>
      </c>
      <c r="C31" s="79"/>
      <c r="D31" s="79"/>
      <c r="E31" s="79"/>
      <c r="F31" s="79"/>
      <c r="G31" s="79"/>
      <c r="H31" s="79"/>
      <c r="I31" s="79"/>
      <c r="J31" s="79"/>
    </row>
    <row r="32" spans="1:10">
      <c r="A32" s="25" t="s">
        <v>201</v>
      </c>
      <c r="B32" s="79">
        <v>0</v>
      </c>
      <c r="C32" s="79"/>
      <c r="D32" s="79"/>
      <c r="E32" s="79"/>
      <c r="F32" s="79"/>
      <c r="G32" s="79"/>
      <c r="H32" s="79"/>
      <c r="I32" s="79"/>
      <c r="J32" s="79"/>
    </row>
    <row r="33" spans="1:10">
      <c r="A33" s="25" t="s">
        <v>202</v>
      </c>
      <c r="B33" s="79">
        <v>0</v>
      </c>
      <c r="C33" s="79"/>
      <c r="D33" s="79"/>
      <c r="E33" s="79"/>
      <c r="F33" s="79"/>
      <c r="G33" s="79"/>
      <c r="H33" s="79"/>
      <c r="I33" s="79"/>
      <c r="J33" s="79"/>
    </row>
    <row r="34" spans="1:10">
      <c r="A34" s="25"/>
      <c r="B34" s="90"/>
      <c r="C34" s="90"/>
      <c r="D34" s="90"/>
      <c r="E34" s="90"/>
      <c r="F34" s="90"/>
      <c r="G34" s="90"/>
      <c r="H34" s="90"/>
      <c r="I34" s="90"/>
      <c r="J34" s="90"/>
    </row>
    <row r="35" spans="1:10">
      <c r="A35" s="25"/>
      <c r="B35" s="90"/>
      <c r="C35" s="90"/>
      <c r="D35" s="90"/>
      <c r="E35" s="90"/>
      <c r="F35" s="90"/>
      <c r="G35" s="90"/>
      <c r="H35" s="90"/>
      <c r="I35" s="90"/>
      <c r="J35" s="90"/>
    </row>
    <row r="36" spans="1:10">
      <c r="A36" s="25"/>
      <c r="B36" s="117"/>
      <c r="C36" s="117"/>
      <c r="D36" s="117"/>
      <c r="E36" s="117"/>
      <c r="F36" s="117"/>
      <c r="G36" s="117"/>
      <c r="H36" s="117"/>
      <c r="I36" s="117"/>
      <c r="J36" s="117"/>
    </row>
    <row r="37" spans="1:10">
      <c r="A37" s="22"/>
      <c r="B37" s="23"/>
      <c r="C37" s="23"/>
      <c r="D37" s="23"/>
      <c r="E37" s="23"/>
      <c r="F37" s="24"/>
      <c r="G37" s="24"/>
      <c r="H37" s="66"/>
      <c r="I37" s="66"/>
    </row>
    <row r="38" spans="1:10">
      <c r="A38" s="31" t="s">
        <v>203</v>
      </c>
      <c r="B38" s="32"/>
      <c r="C38" s="32"/>
      <c r="D38" s="32"/>
      <c r="E38" s="33"/>
      <c r="F38" s="34"/>
      <c r="G38" s="34"/>
      <c r="H38" s="68"/>
      <c r="I38" s="69"/>
    </row>
    <row r="39" spans="1:10">
      <c r="A39" s="35" t="s">
        <v>204</v>
      </c>
      <c r="B39" s="36"/>
      <c r="C39" s="36"/>
      <c r="D39" s="36"/>
      <c r="E39" s="37"/>
      <c r="F39" s="38"/>
      <c r="G39" s="39" t="s">
        <v>205</v>
      </c>
      <c r="H39" s="70"/>
      <c r="I39" s="71"/>
    </row>
    <row r="40" spans="1:10">
      <c r="A40" s="40"/>
      <c r="B40" s="179" t="s">
        <v>253</v>
      </c>
      <c r="C40" s="180"/>
      <c r="D40" s="94"/>
      <c r="E40" s="41" t="s">
        <v>206</v>
      </c>
      <c r="F40" s="34"/>
      <c r="G40" s="34"/>
      <c r="H40" s="66"/>
      <c r="I40" s="69"/>
    </row>
    <row r="41" spans="1:10">
      <c r="A41" s="42"/>
      <c r="B41" s="43" t="s">
        <v>254</v>
      </c>
      <c r="C41" s="44" t="s">
        <v>255</v>
      </c>
      <c r="D41" s="44" t="s">
        <v>256</v>
      </c>
      <c r="E41" s="45" t="s">
        <v>395</v>
      </c>
      <c r="F41" s="46"/>
      <c r="G41" s="47"/>
      <c r="H41" s="66"/>
      <c r="I41" s="62"/>
    </row>
    <row r="42" spans="1:10">
      <c r="A42" s="48" t="s">
        <v>207</v>
      </c>
      <c r="B42" s="49">
        <v>0</v>
      </c>
      <c r="C42" s="50">
        <v>-2152000</v>
      </c>
      <c r="D42" s="96">
        <v>0</v>
      </c>
      <c r="E42" s="92">
        <v>0</v>
      </c>
      <c r="F42" s="47"/>
      <c r="G42" s="52" t="s">
        <v>208</v>
      </c>
      <c r="H42" s="72"/>
      <c r="I42" s="50">
        <v>0</v>
      </c>
    </row>
    <row r="43" spans="1:10">
      <c r="A43" s="53" t="s">
        <v>252</v>
      </c>
      <c r="B43" s="54">
        <v>0</v>
      </c>
      <c r="C43" s="55">
        <v>-352000</v>
      </c>
      <c r="D43" s="97">
        <v>-0.128</v>
      </c>
      <c r="E43" s="93">
        <v>0</v>
      </c>
      <c r="F43" s="47"/>
      <c r="G43" s="56" t="s">
        <v>139</v>
      </c>
      <c r="H43" s="73"/>
      <c r="I43" s="50">
        <v>0</v>
      </c>
    </row>
    <row r="44" spans="1:10">
      <c r="A44" s="53" t="s">
        <v>486</v>
      </c>
      <c r="B44" s="54">
        <v>3000</v>
      </c>
      <c r="C44" s="55">
        <v>3000</v>
      </c>
      <c r="D44" s="97"/>
      <c r="E44" s="93"/>
      <c r="F44" s="47"/>
      <c r="G44" s="56"/>
      <c r="H44" s="73"/>
      <c r="I44" s="50"/>
    </row>
    <row r="45" spans="1:10">
      <c r="A45" s="53" t="s">
        <v>218</v>
      </c>
      <c r="B45" s="54">
        <v>0</v>
      </c>
      <c r="C45" s="55">
        <v>0</v>
      </c>
      <c r="D45" s="97">
        <v>0</v>
      </c>
      <c r="E45" s="93">
        <v>0</v>
      </c>
      <c r="F45" s="47"/>
      <c r="G45" s="56"/>
      <c r="H45" s="73"/>
      <c r="I45" s="50"/>
    </row>
    <row r="46" spans="1:10">
      <c r="A46" s="53" t="s">
        <v>53</v>
      </c>
      <c r="B46" s="54">
        <v>0</v>
      </c>
      <c r="C46" s="55">
        <v>0</v>
      </c>
      <c r="D46" s="97">
        <v>0</v>
      </c>
      <c r="E46" s="93">
        <v>0</v>
      </c>
      <c r="F46" s="47"/>
      <c r="G46" s="56"/>
      <c r="H46" s="73"/>
      <c r="I46" s="50"/>
    </row>
    <row r="47" spans="1:10">
      <c r="A47" s="48"/>
      <c r="B47" s="57"/>
      <c r="C47" s="50"/>
      <c r="D47" s="96"/>
      <c r="E47" s="51"/>
      <c r="F47" s="47"/>
      <c r="G47" s="56" t="s">
        <v>209</v>
      </c>
      <c r="H47" s="73"/>
      <c r="I47" s="50">
        <v>0</v>
      </c>
    </row>
    <row r="48" spans="1:10">
      <c r="A48" s="58" t="s">
        <v>210</v>
      </c>
      <c r="B48" s="57"/>
      <c r="C48" s="50"/>
      <c r="D48" s="96"/>
      <c r="E48" s="51"/>
      <c r="F48" s="47"/>
      <c r="G48" s="56"/>
      <c r="H48" s="73"/>
      <c r="I48" s="50"/>
    </row>
    <row r="49" spans="1:9">
      <c r="A49" s="48" t="s">
        <v>211</v>
      </c>
      <c r="B49" s="59">
        <v>-498787</v>
      </c>
      <c r="C49" s="60">
        <v>-11488865</v>
      </c>
      <c r="D49" s="98"/>
      <c r="E49" s="51" t="s">
        <v>212</v>
      </c>
      <c r="F49" s="47"/>
      <c r="G49" s="56" t="s">
        <v>213</v>
      </c>
      <c r="H49" s="73"/>
      <c r="I49" s="50"/>
    </row>
    <row r="50" spans="1:9">
      <c r="A50" s="48" t="s">
        <v>52</v>
      </c>
      <c r="B50" s="59">
        <v>-21810</v>
      </c>
      <c r="C50" s="60">
        <v>5179806</v>
      </c>
      <c r="D50" s="98"/>
      <c r="E50" s="51" t="s">
        <v>212</v>
      </c>
      <c r="F50" s="47"/>
      <c r="G50" s="56" t="s">
        <v>214</v>
      </c>
      <c r="H50" s="73"/>
      <c r="I50" s="50">
        <v>0</v>
      </c>
    </row>
    <row r="51" spans="1:9">
      <c r="A51" s="42" t="s">
        <v>215</v>
      </c>
      <c r="B51" s="61">
        <v>-101296</v>
      </c>
      <c r="C51" s="62">
        <v>-509182</v>
      </c>
      <c r="D51" s="99"/>
      <c r="E51" s="45" t="s">
        <v>212</v>
      </c>
      <c r="F51" s="46"/>
      <c r="G51" s="63" t="s">
        <v>216</v>
      </c>
      <c r="H51" s="74"/>
      <c r="I51" s="62">
        <v>0</v>
      </c>
    </row>
    <row r="52" spans="1:9">
      <c r="A52" s="22"/>
      <c r="B52" s="23"/>
      <c r="C52" s="23"/>
      <c r="D52" s="23"/>
      <c r="E52" s="23"/>
      <c r="F52" s="24"/>
      <c r="G52" s="24"/>
      <c r="H52" s="66"/>
      <c r="I52" s="66"/>
    </row>
    <row r="53" spans="1:9">
      <c r="A53" s="181" t="s">
        <v>217</v>
      </c>
      <c r="B53" s="182"/>
      <c r="C53" s="182"/>
      <c r="D53" s="182"/>
      <c r="E53" s="182"/>
      <c r="F53" s="182"/>
      <c r="G53" s="182"/>
      <c r="H53" s="182"/>
      <c r="I53" s="66"/>
    </row>
    <row r="54" spans="1:9">
      <c r="A54" s="22"/>
      <c r="B54" s="23"/>
      <c r="C54" s="23"/>
      <c r="D54" s="23"/>
      <c r="E54" s="23"/>
      <c r="F54" s="24"/>
      <c r="G54" s="24"/>
      <c r="H54" s="66"/>
      <c r="I54" s="66"/>
    </row>
    <row r="55" spans="1:9">
      <c r="A55" s="22"/>
      <c r="B55" s="23"/>
      <c r="C55" s="23"/>
      <c r="D55" s="95"/>
      <c r="E55" s="112"/>
      <c r="F55" s="24"/>
      <c r="G55" s="24"/>
      <c r="H55" s="66"/>
      <c r="I55" s="66"/>
    </row>
    <row r="56" spans="1:9">
      <c r="A56" s="22"/>
      <c r="B56" s="23"/>
      <c r="C56" s="23"/>
      <c r="D56" s="23"/>
      <c r="E56" s="95"/>
      <c r="F56" s="24"/>
      <c r="G56" s="24"/>
      <c r="H56" s="66"/>
      <c r="I56" s="66"/>
    </row>
    <row r="57" spans="1:9">
      <c r="A57" s="22"/>
      <c r="B57" s="23"/>
      <c r="C57" s="23"/>
      <c r="D57" s="23"/>
      <c r="E57" s="23"/>
      <c r="F57" s="24"/>
      <c r="G57" s="24"/>
      <c r="H57" s="66"/>
      <c r="I57" s="66"/>
    </row>
    <row r="58" spans="1:9">
      <c r="A58" s="22"/>
      <c r="B58" s="23"/>
      <c r="C58" s="23"/>
      <c r="D58" s="23"/>
      <c r="E58" s="95"/>
      <c r="F58" s="24"/>
      <c r="G58" s="24"/>
      <c r="H58" s="66"/>
      <c r="I58" s="66"/>
    </row>
    <row r="59" spans="1:9">
      <c r="A59" s="22"/>
      <c r="B59" s="23"/>
      <c r="C59" s="23"/>
      <c r="D59" s="23"/>
      <c r="E59" s="23"/>
      <c r="F59" s="24"/>
      <c r="G59" s="24"/>
      <c r="H59" s="66"/>
      <c r="I59" s="66"/>
    </row>
    <row r="60" spans="1:9">
      <c r="A60" s="22"/>
      <c r="B60" s="23"/>
      <c r="C60" s="23"/>
      <c r="D60" s="23"/>
      <c r="E60" s="23"/>
      <c r="F60" s="24"/>
      <c r="G60" s="24"/>
      <c r="H60" s="66"/>
      <c r="I60" s="66"/>
    </row>
    <row r="101" spans="3:3">
      <c r="C101" s="64">
        <v>6</v>
      </c>
    </row>
  </sheetData>
  <mergeCells count="2">
    <mergeCell ref="B40:C40"/>
    <mergeCell ref="A53:H53"/>
  </mergeCells>
  <pageMargins left="0.23622047244094491" right="0.23622047244094491" top="0.74803149606299213" bottom="0.74803149606299213" header="0.31496062992125984" footer="0.31496062992125984"/>
  <pageSetup paperSize="9" scale="62" orientation="landscape" r:id="rId1"/>
  <rowBreaks count="1" manualBreakCount="1">
    <brk id="5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M372"/>
  <sheetViews>
    <sheetView workbookViewId="0">
      <selection activeCell="B5" sqref="B5"/>
    </sheetView>
  </sheetViews>
  <sheetFormatPr defaultRowHeight="14.4" outlineLevelRow="2"/>
  <cols>
    <col min="1" max="1" width="5.88671875" customWidth="1"/>
    <col min="2" max="2" width="56.77734375" customWidth="1"/>
    <col min="3" max="3" width="18.44140625" style="10" customWidth="1"/>
    <col min="4" max="4" width="21.44140625" style="10" customWidth="1"/>
    <col min="5" max="5" width="22.88671875" style="110" customWidth="1"/>
    <col min="6" max="6" width="17" customWidth="1"/>
    <col min="7" max="7" width="17" style="10" customWidth="1"/>
    <col min="9" max="9" width="34.44140625" customWidth="1"/>
    <col min="10" max="10" width="18.88671875" customWidth="1"/>
    <col min="11" max="11" width="22.6640625" customWidth="1"/>
    <col min="12" max="12" width="21.109375" customWidth="1"/>
    <col min="13" max="13" width="15.88671875" customWidth="1"/>
    <col min="14" max="14" width="9.109375" customWidth="1"/>
  </cols>
  <sheetData>
    <row r="1" spans="1:13" ht="21">
      <c r="B1" s="2"/>
      <c r="C1" s="3"/>
      <c r="D1" s="4" t="s">
        <v>191</v>
      </c>
      <c r="E1" s="107"/>
      <c r="F1" s="5"/>
    </row>
    <row r="2" spans="1:13">
      <c r="C2" s="3"/>
      <c r="D2" s="3"/>
      <c r="E2" s="108"/>
      <c r="F2" s="6"/>
    </row>
    <row r="3" spans="1:13" ht="21">
      <c r="C3" s="7" t="s">
        <v>192</v>
      </c>
      <c r="D3" s="8" t="s">
        <v>372</v>
      </c>
      <c r="E3" s="109"/>
      <c r="F3" s="5"/>
    </row>
    <row r="5" spans="1:13">
      <c r="A5" s="115"/>
      <c r="B5" s="116" t="s">
        <v>0</v>
      </c>
      <c r="C5" s="149" t="s">
        <v>229</v>
      </c>
      <c r="D5" s="77" t="str">
        <f>D3</f>
        <v>01.10.2012-30.09.2013</v>
      </c>
      <c r="E5" s="117"/>
      <c r="F5" s="117"/>
      <c r="G5" s="117"/>
      <c r="I5" s="11"/>
      <c r="J5" s="12" t="s">
        <v>229</v>
      </c>
      <c r="K5" s="13" t="s">
        <v>193</v>
      </c>
      <c r="L5" s="12" t="s">
        <v>194</v>
      </c>
      <c r="M5" s="13" t="s">
        <v>195</v>
      </c>
    </row>
    <row r="6" spans="1:13">
      <c r="A6" s="115" t="s">
        <v>2</v>
      </c>
      <c r="B6" s="120" t="s">
        <v>1</v>
      </c>
      <c r="C6" s="129"/>
      <c r="D6" s="129"/>
      <c r="E6" s="117" t="s">
        <v>176</v>
      </c>
      <c r="F6" s="117" t="s">
        <v>177</v>
      </c>
      <c r="G6" s="117" t="s">
        <v>178</v>
      </c>
      <c r="I6" s="11" t="s">
        <v>27</v>
      </c>
      <c r="J6" s="14">
        <f>C134</f>
        <v>0</v>
      </c>
      <c r="K6" s="14">
        <f>D134</f>
        <v>0</v>
      </c>
      <c r="L6" s="15" t="e">
        <f>J6/J12</f>
        <v>#DIV/0!</v>
      </c>
      <c r="M6" s="15" t="e">
        <f>K6/K12</f>
        <v>#DIV/0!</v>
      </c>
    </row>
    <row r="7" spans="1:13">
      <c r="A7" s="117">
        <v>1</v>
      </c>
      <c r="B7" s="117" t="s">
        <v>3</v>
      </c>
      <c r="C7" s="9"/>
      <c r="D7" s="9"/>
      <c r="E7" s="117"/>
      <c r="F7" s="117"/>
      <c r="G7" s="117"/>
      <c r="I7" s="11" t="s">
        <v>59</v>
      </c>
      <c r="J7" s="14">
        <f>C139</f>
        <v>0</v>
      </c>
      <c r="K7" s="14">
        <f>D139</f>
        <v>0</v>
      </c>
      <c r="L7" s="15" t="e">
        <f>J7/J12</f>
        <v>#DIV/0!</v>
      </c>
      <c r="M7" s="15" t="e">
        <f>K7/K12</f>
        <v>#DIV/0!</v>
      </c>
    </row>
    <row r="8" spans="1:13">
      <c r="A8" s="117">
        <v>2</v>
      </c>
      <c r="B8" s="121" t="s">
        <v>4</v>
      </c>
      <c r="C8" s="80"/>
      <c r="D8" s="80"/>
      <c r="E8" s="117"/>
      <c r="F8" s="9"/>
      <c r="G8" s="117"/>
      <c r="I8" s="11" t="s">
        <v>61</v>
      </c>
      <c r="J8" s="14">
        <f>C188</f>
        <v>0</v>
      </c>
      <c r="K8" s="14">
        <f>D188</f>
        <v>0</v>
      </c>
      <c r="L8" s="15" t="e">
        <f>J8/J12</f>
        <v>#DIV/0!</v>
      </c>
      <c r="M8" s="15" t="e">
        <f>K8/K12</f>
        <v>#DIV/0!</v>
      </c>
    </row>
    <row r="9" spans="1:13">
      <c r="A9" s="117">
        <v>3</v>
      </c>
      <c r="B9" s="117" t="s">
        <v>5</v>
      </c>
      <c r="C9" s="9"/>
      <c r="D9" s="9"/>
      <c r="E9" s="117"/>
      <c r="F9" s="117"/>
      <c r="G9" s="117"/>
      <c r="I9" s="11" t="s">
        <v>87</v>
      </c>
      <c r="J9" s="14">
        <f>C198</f>
        <v>0</v>
      </c>
      <c r="K9" s="14">
        <f>D198</f>
        <v>0</v>
      </c>
      <c r="L9" s="15" t="e">
        <f>J9/J12</f>
        <v>#DIV/0!</v>
      </c>
      <c r="M9" s="15" t="e">
        <f>K9/K12</f>
        <v>#DIV/0!</v>
      </c>
    </row>
    <row r="10" spans="1:13">
      <c r="A10" s="117">
        <v>4</v>
      </c>
      <c r="B10" s="117" t="s">
        <v>6</v>
      </c>
      <c r="C10" s="9"/>
      <c r="D10" s="9"/>
      <c r="E10" s="117"/>
      <c r="F10" s="117"/>
      <c r="G10" s="117"/>
      <c r="I10" s="11" t="s">
        <v>179</v>
      </c>
      <c r="J10" s="14">
        <f>C371</f>
        <v>0</v>
      </c>
      <c r="K10" s="14">
        <f>D371</f>
        <v>0</v>
      </c>
      <c r="L10" s="15" t="e">
        <f>J10/J12</f>
        <v>#DIV/0!</v>
      </c>
      <c r="M10" s="15" t="e">
        <f>K10/K12</f>
        <v>#DIV/0!</v>
      </c>
    </row>
    <row r="11" spans="1:13">
      <c r="A11" s="117">
        <v>5</v>
      </c>
      <c r="B11" s="121" t="s">
        <v>7</v>
      </c>
      <c r="C11" s="80"/>
      <c r="D11" s="80"/>
      <c r="E11" s="117"/>
      <c r="F11" s="90"/>
      <c r="G11" s="117"/>
      <c r="I11" s="11" t="s">
        <v>174</v>
      </c>
      <c r="J11" s="14">
        <f>J12-J6-J7-J8-J9-J10</f>
        <v>0</v>
      </c>
      <c r="K11" s="14">
        <f>K12-K6-K7-K8-K9-K10</f>
        <v>0</v>
      </c>
      <c r="L11" s="15" t="e">
        <f>J11/J12</f>
        <v>#DIV/0!</v>
      </c>
      <c r="M11" s="15" t="e">
        <f>K11/K12</f>
        <v>#DIV/0!</v>
      </c>
    </row>
    <row r="12" spans="1:13">
      <c r="A12" s="117">
        <v>6</v>
      </c>
      <c r="B12" s="117" t="s">
        <v>221</v>
      </c>
      <c r="C12" s="9"/>
      <c r="D12" s="9"/>
      <c r="E12" s="117"/>
      <c r="F12" s="117"/>
      <c r="G12" s="117"/>
      <c r="I12" s="16" t="s">
        <v>196</v>
      </c>
      <c r="J12" s="17">
        <f>C368+J10</f>
        <v>0</v>
      </c>
      <c r="K12" s="17">
        <f>D368+K10</f>
        <v>0</v>
      </c>
      <c r="L12" s="18" t="e">
        <f>SUM(L6:L11)</f>
        <v>#DIV/0!</v>
      </c>
      <c r="M12" s="18" t="e">
        <f>SUM(M6:M11)</f>
        <v>#DIV/0!</v>
      </c>
    </row>
    <row r="13" spans="1:13">
      <c r="A13" s="117">
        <v>7</v>
      </c>
      <c r="B13" s="123" t="s">
        <v>8</v>
      </c>
      <c r="C13" s="82"/>
      <c r="D13" s="82"/>
      <c r="E13" s="117"/>
      <c r="F13" s="117"/>
      <c r="G13" s="117"/>
      <c r="I13" s="19" t="s">
        <v>197</v>
      </c>
      <c r="J13" s="20" t="e">
        <f>C196+C206+C294+C300+C304+#REF!+#REF!+#REF!</f>
        <v>#REF!</v>
      </c>
      <c r="K13" s="15"/>
      <c r="L13" s="21"/>
      <c r="M13" s="15"/>
    </row>
    <row r="14" spans="1:13">
      <c r="A14" s="117">
        <v>8</v>
      </c>
      <c r="B14" s="117" t="s">
        <v>357</v>
      </c>
      <c r="C14" s="9"/>
      <c r="D14" s="9"/>
      <c r="E14" s="117"/>
      <c r="F14" s="117"/>
      <c r="G14" s="117"/>
      <c r="I14" s="76" t="s">
        <v>28</v>
      </c>
      <c r="J14" s="14">
        <f>C78</f>
        <v>0</v>
      </c>
      <c r="K14" s="14">
        <f>D78</f>
        <v>0</v>
      </c>
      <c r="L14" s="15" t="e">
        <f>J14/J12</f>
        <v>#DIV/0!</v>
      </c>
      <c r="M14" s="15" t="e">
        <f>K14/K12</f>
        <v>#DIV/0!</v>
      </c>
    </row>
    <row r="15" spans="1:13">
      <c r="A15" s="117">
        <v>9</v>
      </c>
      <c r="B15" s="117" t="s">
        <v>272</v>
      </c>
      <c r="C15" s="9"/>
      <c r="D15" s="9"/>
      <c r="E15" s="117"/>
      <c r="F15" s="117"/>
      <c r="G15" s="117"/>
      <c r="I15" s="119" t="s">
        <v>219</v>
      </c>
      <c r="J15" s="14">
        <f>C84</f>
        <v>0</v>
      </c>
      <c r="K15" s="14">
        <f>D84</f>
        <v>0</v>
      </c>
      <c r="L15" s="15" t="e">
        <f>J15/J12</f>
        <v>#DIV/0!</v>
      </c>
      <c r="M15" s="15" t="e">
        <f>K15/K12</f>
        <v>#DIV/0!</v>
      </c>
    </row>
    <row r="16" spans="1:13">
      <c r="A16" s="117">
        <v>10</v>
      </c>
      <c r="B16" s="123" t="s">
        <v>10</v>
      </c>
      <c r="C16" s="82"/>
      <c r="D16" s="82"/>
      <c r="E16" s="117"/>
      <c r="F16" s="90"/>
      <c r="G16" s="117"/>
      <c r="I16" s="119" t="s">
        <v>258</v>
      </c>
      <c r="J16" s="14">
        <f>C102</f>
        <v>0</v>
      </c>
      <c r="K16" s="14">
        <f>D102</f>
        <v>0</v>
      </c>
      <c r="L16" s="15" t="e">
        <f>J16/J22</f>
        <v>#DIV/0!</v>
      </c>
      <c r="M16" s="15" t="e">
        <f>K16/K12</f>
        <v>#DIV/0!</v>
      </c>
    </row>
    <row r="17" spans="1:13" ht="15.6">
      <c r="A17" s="117">
        <v>11</v>
      </c>
      <c r="B17" s="117" t="s">
        <v>9</v>
      </c>
      <c r="C17" s="9"/>
      <c r="D17" s="9"/>
      <c r="E17" s="117"/>
      <c r="F17" s="117"/>
      <c r="G17" s="117"/>
      <c r="I17" s="119" t="s">
        <v>343</v>
      </c>
      <c r="J17" s="91">
        <f>C98</f>
        <v>0</v>
      </c>
      <c r="K17" s="91">
        <f>D98</f>
        <v>0</v>
      </c>
      <c r="L17" s="15" t="e">
        <f>J17/J12</f>
        <v>#DIV/0!</v>
      </c>
      <c r="M17" s="15" t="e">
        <f>K17/K12</f>
        <v>#DIV/0!</v>
      </c>
    </row>
    <row r="18" spans="1:13" ht="15.6">
      <c r="A18" s="117"/>
      <c r="B18" s="115" t="s">
        <v>11</v>
      </c>
      <c r="C18" s="83"/>
      <c r="D18" s="83"/>
      <c r="E18" s="117"/>
      <c r="F18" s="117"/>
      <c r="G18" s="117"/>
      <c r="I18" s="115" t="s">
        <v>307</v>
      </c>
      <c r="J18" s="91">
        <f>C116</f>
        <v>0</v>
      </c>
      <c r="K18" s="91">
        <f>D116</f>
        <v>0</v>
      </c>
      <c r="L18" s="15" t="e">
        <f>J18/J12</f>
        <v>#DIV/0!</v>
      </c>
      <c r="M18" s="15" t="e">
        <f>K18/K12</f>
        <v>#DIV/0!</v>
      </c>
    </row>
    <row r="19" spans="1:13">
      <c r="A19" s="117"/>
      <c r="B19" s="117"/>
      <c r="C19" s="9"/>
      <c r="D19" s="9"/>
      <c r="E19" s="117"/>
      <c r="F19" s="117"/>
      <c r="G19" s="117"/>
      <c r="I19" s="119" t="s">
        <v>271</v>
      </c>
      <c r="J19" s="14">
        <f>C106</f>
        <v>0</v>
      </c>
      <c r="K19" s="14">
        <f>D106</f>
        <v>0</v>
      </c>
      <c r="L19" s="15" t="e">
        <f>J19/J12</f>
        <v>#DIV/0!</v>
      </c>
      <c r="M19" s="15" t="e">
        <f>K19/K12</f>
        <v>#DIV/0!</v>
      </c>
    </row>
    <row r="20" spans="1:13">
      <c r="A20" s="115" t="s">
        <v>12</v>
      </c>
      <c r="B20" s="120" t="s">
        <v>400</v>
      </c>
      <c r="C20" s="129"/>
      <c r="D20" s="129"/>
      <c r="E20" s="117"/>
      <c r="F20" s="117"/>
      <c r="G20" s="117"/>
      <c r="I20" s="115" t="s">
        <v>331</v>
      </c>
      <c r="J20" s="14">
        <f>C120</f>
        <v>0</v>
      </c>
      <c r="K20" s="14">
        <f>D120</f>
        <v>0</v>
      </c>
      <c r="L20" s="15" t="e">
        <f>J20/J12</f>
        <v>#DIV/0!</v>
      </c>
      <c r="M20" s="15" t="e">
        <f>K20/K12</f>
        <v>#DIV/0!</v>
      </c>
    </row>
    <row r="21" spans="1:13">
      <c r="A21" s="117">
        <v>1</v>
      </c>
      <c r="B21" s="121" t="s">
        <v>15</v>
      </c>
      <c r="C21" s="80"/>
      <c r="D21" s="80"/>
      <c r="E21" s="117"/>
      <c r="F21" s="117"/>
      <c r="G21" s="117"/>
      <c r="I21" s="11" t="s">
        <v>198</v>
      </c>
      <c r="J21" s="14">
        <f>C132</f>
        <v>0</v>
      </c>
      <c r="K21" s="14">
        <f>D132</f>
        <v>0</v>
      </c>
      <c r="L21" s="15" t="e">
        <f>J21/J12</f>
        <v>#DIV/0!</v>
      </c>
      <c r="M21" s="15" t="e">
        <f>K21/K12</f>
        <v>#DIV/0!</v>
      </c>
    </row>
    <row r="22" spans="1:13">
      <c r="A22" s="117">
        <v>2</v>
      </c>
      <c r="B22" s="121" t="s">
        <v>13</v>
      </c>
      <c r="C22" s="80"/>
      <c r="D22" s="80"/>
      <c r="E22" s="117"/>
      <c r="F22" s="117"/>
      <c r="G22" s="117"/>
      <c r="I22" s="16" t="s">
        <v>251</v>
      </c>
      <c r="J22" s="17">
        <f>J12</f>
        <v>0</v>
      </c>
      <c r="K22" s="17">
        <f>K12</f>
        <v>0</v>
      </c>
      <c r="L22" s="18" t="e">
        <f>SUM(L14:L21)</f>
        <v>#DIV/0!</v>
      </c>
      <c r="M22" s="18" t="e">
        <f>SUM(M14:M21)</f>
        <v>#DIV/0!</v>
      </c>
    </row>
    <row r="23" spans="1:13">
      <c r="A23" s="117">
        <v>3</v>
      </c>
      <c r="B23" s="121" t="s">
        <v>14</v>
      </c>
      <c r="C23" s="80"/>
      <c r="D23" s="80"/>
      <c r="E23" s="117"/>
      <c r="F23" s="117"/>
      <c r="G23" s="117"/>
    </row>
    <row r="24" spans="1:13">
      <c r="A24" s="117">
        <v>4</v>
      </c>
      <c r="B24" s="117" t="s">
        <v>273</v>
      </c>
      <c r="C24" s="9"/>
      <c r="D24" s="9"/>
      <c r="E24" s="117"/>
      <c r="F24" s="117"/>
      <c r="G24" s="117"/>
    </row>
    <row r="25" spans="1:13" s="111" customFormat="1">
      <c r="A25" s="140" t="s">
        <v>349</v>
      </c>
      <c r="B25" s="133" t="s">
        <v>324</v>
      </c>
      <c r="C25" s="134"/>
      <c r="D25" s="134"/>
      <c r="E25" s="117"/>
      <c r="F25" s="117"/>
      <c r="G25" s="117"/>
    </row>
    <row r="26" spans="1:13" s="111" customFormat="1">
      <c r="A26" s="140" t="s">
        <v>350</v>
      </c>
      <c r="B26" s="133" t="s">
        <v>326</v>
      </c>
      <c r="C26" s="134"/>
      <c r="D26" s="134"/>
      <c r="E26" s="117"/>
      <c r="F26" s="117"/>
      <c r="G26" s="117"/>
    </row>
    <row r="27" spans="1:13" s="111" customFormat="1">
      <c r="A27" s="140" t="s">
        <v>351</v>
      </c>
      <c r="B27" s="133" t="s">
        <v>328</v>
      </c>
      <c r="C27" s="134"/>
      <c r="D27" s="134"/>
      <c r="E27" s="117"/>
      <c r="F27" s="117"/>
      <c r="G27" s="117"/>
    </row>
    <row r="28" spans="1:13" s="111" customFormat="1">
      <c r="A28" s="140" t="s">
        <v>353</v>
      </c>
      <c r="B28" s="133" t="s">
        <v>325</v>
      </c>
      <c r="C28" s="134"/>
      <c r="D28" s="134"/>
      <c r="E28" s="117"/>
      <c r="F28" s="117"/>
      <c r="G28" s="117"/>
    </row>
    <row r="29" spans="1:13" s="111" customFormat="1">
      <c r="A29" s="140" t="s">
        <v>354</v>
      </c>
      <c r="B29" s="133" t="s">
        <v>327</v>
      </c>
      <c r="C29" s="134"/>
      <c r="D29" s="134"/>
      <c r="E29" s="117"/>
      <c r="F29" s="117"/>
      <c r="G29" s="117"/>
    </row>
    <row r="30" spans="1:13" s="111" customFormat="1">
      <c r="A30" s="140" t="s">
        <v>355</v>
      </c>
      <c r="B30" s="133" t="s">
        <v>323</v>
      </c>
      <c r="C30" s="134"/>
      <c r="D30" s="134"/>
      <c r="E30" s="117"/>
      <c r="F30" s="117"/>
      <c r="G30" s="117"/>
    </row>
    <row r="31" spans="1:13" s="111" customFormat="1">
      <c r="A31" s="140" t="s">
        <v>356</v>
      </c>
      <c r="B31" s="133" t="s">
        <v>342</v>
      </c>
      <c r="C31" s="134"/>
      <c r="D31" s="134"/>
      <c r="E31" s="117"/>
      <c r="F31" s="117"/>
      <c r="G31" s="117"/>
    </row>
    <row r="32" spans="1:13">
      <c r="A32" s="117"/>
      <c r="B32" s="124" t="s">
        <v>401</v>
      </c>
      <c r="C32" s="130"/>
      <c r="D32" s="130"/>
      <c r="E32" s="117"/>
      <c r="F32" s="117"/>
      <c r="G32" s="117"/>
    </row>
    <row r="33" spans="1:7" s="111" customFormat="1">
      <c r="A33" s="117"/>
      <c r="B33" s="117"/>
      <c r="C33" s="9"/>
      <c r="D33" s="9"/>
      <c r="E33" s="117"/>
      <c r="F33" s="117"/>
      <c r="G33" s="117"/>
    </row>
    <row r="34" spans="1:7" s="111" customFormat="1">
      <c r="A34" s="115" t="s">
        <v>17</v>
      </c>
      <c r="B34" s="118" t="s">
        <v>16</v>
      </c>
      <c r="C34" s="84"/>
      <c r="D34" s="84"/>
      <c r="E34" s="117"/>
      <c r="F34" s="117"/>
      <c r="G34" s="117"/>
    </row>
    <row r="35" spans="1:7" s="111" customFormat="1">
      <c r="A35" s="117">
        <v>1</v>
      </c>
      <c r="B35" s="117" t="s">
        <v>287</v>
      </c>
      <c r="C35" s="9"/>
      <c r="D35" s="9"/>
      <c r="E35" s="117"/>
      <c r="F35" s="117"/>
      <c r="G35" s="117"/>
    </row>
    <row r="36" spans="1:7" s="111" customFormat="1">
      <c r="A36" s="117">
        <v>2</v>
      </c>
      <c r="B36" s="117" t="s">
        <v>261</v>
      </c>
      <c r="C36" s="9"/>
      <c r="D36" s="9"/>
      <c r="E36" s="117"/>
      <c r="F36" s="117"/>
      <c r="G36" s="117"/>
    </row>
    <row r="37" spans="1:7" s="111" customFormat="1">
      <c r="A37" s="117"/>
      <c r="B37" s="115" t="s">
        <v>18</v>
      </c>
      <c r="C37" s="83"/>
      <c r="D37" s="83"/>
      <c r="E37" s="117"/>
      <c r="F37" s="117"/>
      <c r="G37" s="117"/>
    </row>
    <row r="38" spans="1:7" s="111" customFormat="1">
      <c r="A38" s="117"/>
      <c r="B38" s="117"/>
      <c r="C38" s="9"/>
      <c r="D38" s="9"/>
      <c r="E38" s="117"/>
      <c r="F38" s="117"/>
      <c r="G38" s="117"/>
    </row>
    <row r="39" spans="1:7" s="111" customFormat="1">
      <c r="A39" s="115" t="s">
        <v>20</v>
      </c>
      <c r="B39" s="118" t="s">
        <v>19</v>
      </c>
      <c r="C39" s="84"/>
      <c r="D39" s="84"/>
      <c r="E39" s="117"/>
      <c r="F39" s="117"/>
      <c r="G39" s="117"/>
    </row>
    <row r="40" spans="1:7" s="111" customFormat="1">
      <c r="A40" s="117">
        <v>1</v>
      </c>
      <c r="B40" s="117" t="s">
        <v>22</v>
      </c>
      <c r="C40" s="9"/>
      <c r="D40" s="9"/>
      <c r="E40" s="117"/>
      <c r="F40" s="117"/>
      <c r="G40" s="117"/>
    </row>
    <row r="41" spans="1:7" s="111" customFormat="1">
      <c r="A41" s="117">
        <v>2</v>
      </c>
      <c r="B41" s="117" t="s">
        <v>21</v>
      </c>
      <c r="C41" s="9"/>
      <c r="D41" s="9"/>
      <c r="E41" s="117"/>
      <c r="F41" s="117"/>
      <c r="G41" s="117"/>
    </row>
    <row r="42" spans="1:7" s="111" customFormat="1">
      <c r="A42" s="117">
        <v>3</v>
      </c>
      <c r="B42" s="117" t="s">
        <v>233</v>
      </c>
      <c r="C42" s="9"/>
      <c r="D42" s="9"/>
      <c r="E42" s="117"/>
      <c r="F42" s="117"/>
      <c r="G42" s="117"/>
    </row>
    <row r="43" spans="1:7" s="111" customFormat="1">
      <c r="A43" s="117">
        <v>4</v>
      </c>
      <c r="B43" s="117" t="s">
        <v>23</v>
      </c>
      <c r="C43" s="9"/>
      <c r="D43" s="9"/>
      <c r="E43" s="117"/>
      <c r="F43" s="117"/>
      <c r="G43" s="117"/>
    </row>
    <row r="44" spans="1:7" s="111" customFormat="1">
      <c r="A44" s="117">
        <v>5</v>
      </c>
      <c r="B44" s="117" t="s">
        <v>24</v>
      </c>
      <c r="C44" s="9"/>
      <c r="D44" s="9"/>
      <c r="E44" s="117"/>
      <c r="F44" s="117"/>
      <c r="G44" s="117"/>
    </row>
    <row r="45" spans="1:7" s="111" customFormat="1">
      <c r="A45" s="117">
        <v>6</v>
      </c>
      <c r="B45" s="117" t="s">
        <v>280</v>
      </c>
      <c r="C45" s="9"/>
      <c r="D45" s="9"/>
      <c r="E45" s="117"/>
      <c r="F45" s="117"/>
      <c r="G45" s="117"/>
    </row>
    <row r="46" spans="1:7" s="111" customFormat="1">
      <c r="A46" s="117"/>
      <c r="B46" s="115" t="s">
        <v>25</v>
      </c>
      <c r="C46" s="83"/>
      <c r="D46" s="83"/>
      <c r="E46" s="117"/>
      <c r="F46" s="117"/>
      <c r="G46" s="117"/>
    </row>
    <row r="47" spans="1:7" s="111" customFormat="1">
      <c r="A47" s="117"/>
      <c r="B47" s="117"/>
      <c r="C47" s="9"/>
      <c r="D47" s="9"/>
      <c r="E47" s="117"/>
      <c r="F47" s="117"/>
      <c r="G47" s="117"/>
    </row>
    <row r="48" spans="1:7" s="111" customFormat="1">
      <c r="A48" s="117"/>
      <c r="B48" s="115" t="s">
        <v>26</v>
      </c>
      <c r="C48" s="83"/>
      <c r="D48" s="83"/>
      <c r="E48" s="117"/>
      <c r="F48" s="117"/>
      <c r="G48" s="117"/>
    </row>
    <row r="49" spans="1:7" s="111" customFormat="1">
      <c r="A49" s="117"/>
      <c r="B49" s="117"/>
      <c r="C49" s="9"/>
      <c r="D49" s="9"/>
      <c r="E49" s="117"/>
      <c r="F49" s="117"/>
      <c r="G49" s="117"/>
    </row>
    <row r="50" spans="1:7" s="111" customFormat="1">
      <c r="A50" s="115"/>
      <c r="B50" s="116" t="s">
        <v>235</v>
      </c>
      <c r="C50" s="77"/>
      <c r="D50" s="77"/>
      <c r="E50" s="117"/>
      <c r="F50" s="117"/>
      <c r="G50" s="117"/>
    </row>
    <row r="51" spans="1:7" s="111" customFormat="1" ht="14.4" customHeight="1">
      <c r="A51" s="115" t="s">
        <v>2</v>
      </c>
      <c r="B51" s="118" t="s">
        <v>27</v>
      </c>
      <c r="C51" s="84"/>
      <c r="D51" s="84"/>
      <c r="E51" s="117"/>
      <c r="F51" s="117"/>
      <c r="G51" s="117"/>
    </row>
    <row r="52" spans="1:7">
      <c r="A52" s="115"/>
      <c r="B52" s="119" t="s">
        <v>28</v>
      </c>
      <c r="C52" s="85"/>
      <c r="D52" s="85"/>
      <c r="E52" s="117"/>
      <c r="F52" s="117"/>
      <c r="G52" s="117"/>
    </row>
    <row r="53" spans="1:7">
      <c r="A53" s="115"/>
      <c r="B53" s="119" t="s">
        <v>29</v>
      </c>
      <c r="C53" s="85"/>
      <c r="D53" s="85"/>
      <c r="E53" s="117"/>
      <c r="F53" s="117"/>
      <c r="G53" s="117"/>
    </row>
    <row r="54" spans="1:7" s="111" customFormat="1">
      <c r="A54" s="117">
        <v>1</v>
      </c>
      <c r="B54" s="117" t="s">
        <v>335</v>
      </c>
      <c r="C54" s="9"/>
      <c r="D54" s="9"/>
      <c r="E54" s="117"/>
      <c r="F54" s="117"/>
      <c r="G54" s="117"/>
    </row>
    <row r="55" spans="1:7" s="111" customFormat="1">
      <c r="A55" s="117">
        <v>2</v>
      </c>
      <c r="B55" s="117" t="s">
        <v>262</v>
      </c>
      <c r="C55" s="9"/>
      <c r="D55" s="9"/>
      <c r="E55" s="117"/>
      <c r="F55" s="117"/>
      <c r="G55" s="117"/>
    </row>
    <row r="56" spans="1:7" s="111" customFormat="1">
      <c r="A56" s="117"/>
      <c r="B56" s="115" t="s">
        <v>30</v>
      </c>
      <c r="C56" s="83"/>
      <c r="D56" s="83"/>
      <c r="E56" s="117"/>
      <c r="F56" s="117"/>
      <c r="G56" s="117"/>
    </row>
    <row r="57" spans="1:7" s="111" customFormat="1">
      <c r="A57" s="117"/>
      <c r="B57" s="117"/>
      <c r="C57" s="9"/>
      <c r="D57" s="9"/>
      <c r="E57" s="117"/>
      <c r="F57" s="117"/>
      <c r="G57" s="117"/>
    </row>
    <row r="58" spans="1:7" s="111" customFormat="1">
      <c r="A58" s="115"/>
      <c r="B58" s="119" t="s">
        <v>31</v>
      </c>
      <c r="C58" s="85"/>
      <c r="D58" s="85"/>
      <c r="E58" s="117"/>
      <c r="F58" s="117"/>
      <c r="G58" s="117"/>
    </row>
    <row r="59" spans="1:7" s="111" customFormat="1">
      <c r="A59" s="117">
        <v>1</v>
      </c>
      <c r="B59" s="117" t="s">
        <v>358</v>
      </c>
      <c r="C59" s="9"/>
      <c r="D59" s="9"/>
      <c r="E59" s="117"/>
      <c r="F59" s="117"/>
      <c r="G59" s="117"/>
    </row>
    <row r="60" spans="1:7" s="111" customFormat="1">
      <c r="A60" s="117">
        <v>2</v>
      </c>
      <c r="B60" s="117" t="s">
        <v>32</v>
      </c>
      <c r="C60" s="9"/>
      <c r="D60" s="9"/>
      <c r="E60" s="117"/>
      <c r="F60" s="117"/>
      <c r="G60" s="117"/>
    </row>
    <row r="61" spans="1:7" s="111" customFormat="1">
      <c r="A61" s="117">
        <v>3</v>
      </c>
      <c r="B61" s="117" t="s">
        <v>33</v>
      </c>
      <c r="C61" s="9"/>
      <c r="D61" s="9"/>
      <c r="E61" s="117"/>
      <c r="F61" s="117"/>
      <c r="G61" s="117"/>
    </row>
    <row r="62" spans="1:7" s="111" customFormat="1" ht="14.4" customHeight="1">
      <c r="A62" s="117"/>
      <c r="B62" s="115" t="s">
        <v>34</v>
      </c>
      <c r="C62" s="83"/>
      <c r="D62" s="83"/>
      <c r="E62" s="117"/>
      <c r="F62" s="117"/>
      <c r="G62" s="117"/>
    </row>
    <row r="63" spans="1:7" s="111" customFormat="1">
      <c r="A63" s="117"/>
      <c r="B63" s="117"/>
      <c r="C63" s="9"/>
      <c r="D63" s="9"/>
      <c r="E63" s="117"/>
      <c r="F63" s="117"/>
      <c r="G63" s="117"/>
    </row>
    <row r="64" spans="1:7">
      <c r="A64" s="115"/>
      <c r="B64" s="119" t="s">
        <v>402</v>
      </c>
      <c r="C64" s="85"/>
      <c r="D64" s="85"/>
      <c r="E64" s="117"/>
      <c r="F64" s="117"/>
      <c r="G64" s="117"/>
    </row>
    <row r="65" spans="1:7" s="111" customFormat="1">
      <c r="A65" s="117">
        <v>1</v>
      </c>
      <c r="B65" s="117" t="s">
        <v>236</v>
      </c>
      <c r="C65" s="9"/>
      <c r="D65" s="9"/>
      <c r="E65" s="117"/>
      <c r="F65" s="117"/>
      <c r="G65" s="117"/>
    </row>
    <row r="66" spans="1:7">
      <c r="A66" s="117">
        <v>2</v>
      </c>
      <c r="B66" s="117" t="s">
        <v>316</v>
      </c>
      <c r="C66" s="9"/>
      <c r="D66" s="9"/>
      <c r="E66" s="117"/>
      <c r="F66" s="117"/>
      <c r="G66" s="117"/>
    </row>
    <row r="67" spans="1:7" s="111" customFormat="1">
      <c r="A67" s="111">
        <v>3</v>
      </c>
      <c r="B67" s="151" t="s">
        <v>407</v>
      </c>
      <c r="C67" s="9"/>
      <c r="D67" s="9"/>
      <c r="E67" s="117"/>
      <c r="F67" s="117"/>
      <c r="G67" s="117"/>
    </row>
    <row r="68" spans="1:7" s="111" customFormat="1">
      <c r="A68" s="152">
        <v>4</v>
      </c>
      <c r="B68" s="151" t="s">
        <v>408</v>
      </c>
      <c r="C68" s="9"/>
      <c r="D68" s="9"/>
      <c r="E68" s="117"/>
      <c r="F68" s="117"/>
      <c r="G68" s="117"/>
    </row>
    <row r="69" spans="1:7" s="111" customFormat="1">
      <c r="A69" s="117"/>
      <c r="B69" s="115" t="s">
        <v>401</v>
      </c>
      <c r="C69" s="83"/>
      <c r="D69" s="83"/>
      <c r="E69" s="117"/>
      <c r="F69" s="117"/>
      <c r="G69" s="117"/>
    </row>
    <row r="70" spans="1:7" s="111" customFormat="1">
      <c r="A70" s="117"/>
      <c r="B70" s="117"/>
      <c r="C70" s="9"/>
      <c r="D70" s="9"/>
      <c r="E70" s="117"/>
      <c r="F70" s="117"/>
      <c r="G70" s="117"/>
    </row>
    <row r="71" spans="1:7" s="111" customFormat="1">
      <c r="A71" s="115"/>
      <c r="B71" s="119" t="s">
        <v>47</v>
      </c>
      <c r="C71" s="85"/>
      <c r="D71" s="85"/>
      <c r="E71" s="117"/>
      <c r="F71" s="117"/>
      <c r="G71" s="117"/>
    </row>
    <row r="72" spans="1:7" s="111" customFormat="1">
      <c r="A72" s="117">
        <v>1</v>
      </c>
      <c r="B72" s="117" t="s">
        <v>49</v>
      </c>
      <c r="C72" s="9"/>
      <c r="D72" s="9"/>
      <c r="E72" s="117"/>
      <c r="F72" s="117"/>
      <c r="G72" s="117"/>
    </row>
    <row r="73" spans="1:7" s="111" customFormat="1">
      <c r="A73" s="117">
        <v>2</v>
      </c>
      <c r="B73" s="117" t="s">
        <v>23</v>
      </c>
      <c r="C73" s="9"/>
      <c r="D73" s="9"/>
      <c r="E73" s="117"/>
      <c r="F73" s="117"/>
      <c r="G73" s="117"/>
    </row>
    <row r="74" spans="1:7" s="111" customFormat="1">
      <c r="A74" s="117">
        <v>3</v>
      </c>
      <c r="B74" s="117" t="s">
        <v>48</v>
      </c>
      <c r="C74" s="9"/>
      <c r="D74" s="9"/>
      <c r="E74" s="117"/>
      <c r="F74" s="117"/>
      <c r="G74" s="117"/>
    </row>
    <row r="75" spans="1:7" s="111" customFormat="1" ht="15" customHeight="1">
      <c r="A75" s="117">
        <v>4</v>
      </c>
      <c r="B75" s="117" t="s">
        <v>21</v>
      </c>
      <c r="C75" s="9"/>
      <c r="D75" s="9"/>
      <c r="E75" s="117"/>
      <c r="F75" s="117"/>
      <c r="G75" s="117"/>
    </row>
    <row r="76" spans="1:7">
      <c r="A76" s="117"/>
      <c r="B76" s="115" t="s">
        <v>50</v>
      </c>
      <c r="C76" s="83"/>
      <c r="D76" s="83"/>
      <c r="E76" s="117"/>
      <c r="F76" s="117"/>
      <c r="G76" s="117"/>
    </row>
    <row r="77" spans="1:7">
      <c r="A77" s="117"/>
      <c r="B77" s="117"/>
      <c r="C77" s="9"/>
      <c r="D77" s="9"/>
      <c r="E77" s="117"/>
      <c r="F77" s="117"/>
      <c r="G77" s="117"/>
    </row>
    <row r="78" spans="1:7">
      <c r="A78" s="117"/>
      <c r="B78" s="115" t="s">
        <v>51</v>
      </c>
      <c r="C78" s="83"/>
      <c r="D78" s="83"/>
      <c r="E78" s="117"/>
      <c r="F78" s="117"/>
      <c r="G78" s="117"/>
    </row>
    <row r="79" spans="1:7" ht="15.75" customHeight="1">
      <c r="A79" s="117"/>
      <c r="B79" s="117"/>
      <c r="C79" s="9"/>
      <c r="D79" s="9"/>
      <c r="E79" s="117"/>
      <c r="F79" s="117"/>
      <c r="G79" s="117"/>
    </row>
    <row r="80" spans="1:7">
      <c r="A80" s="115"/>
      <c r="B80" s="119" t="s">
        <v>219</v>
      </c>
      <c r="C80" s="85"/>
      <c r="D80" s="85"/>
      <c r="E80" s="117"/>
      <c r="F80" s="117"/>
      <c r="G80" s="117"/>
    </row>
    <row r="81" spans="1:7">
      <c r="A81" s="117">
        <v>1</v>
      </c>
      <c r="B81" s="117" t="s">
        <v>285</v>
      </c>
      <c r="C81" s="9"/>
      <c r="D81" s="9"/>
      <c r="E81" s="117"/>
      <c r="F81" s="117"/>
      <c r="G81" s="117"/>
    </row>
    <row r="82" spans="1:7">
      <c r="A82" s="117">
        <v>2</v>
      </c>
      <c r="B82" s="117" t="s">
        <v>359</v>
      </c>
      <c r="C82" s="9"/>
      <c r="D82" s="9"/>
      <c r="E82" s="117"/>
      <c r="F82" s="117"/>
      <c r="G82" s="117"/>
    </row>
    <row r="83" spans="1:7">
      <c r="A83" s="117">
        <v>3</v>
      </c>
      <c r="B83" s="117" t="s">
        <v>344</v>
      </c>
      <c r="C83" s="9"/>
      <c r="D83" s="9"/>
      <c r="E83" s="117"/>
      <c r="F83" s="117"/>
      <c r="G83" s="117"/>
    </row>
    <row r="84" spans="1:7">
      <c r="A84" s="117"/>
      <c r="B84" s="115" t="s">
        <v>220</v>
      </c>
      <c r="C84" s="83"/>
      <c r="D84" s="83"/>
      <c r="E84" s="117"/>
      <c r="F84" s="117"/>
      <c r="G84" s="117"/>
    </row>
    <row r="85" spans="1:7">
      <c r="A85" s="117"/>
      <c r="B85" s="117"/>
      <c r="C85" s="9"/>
      <c r="D85" s="9"/>
      <c r="E85" s="117"/>
      <c r="F85" s="117"/>
      <c r="G85" s="117"/>
    </row>
    <row r="86" spans="1:7">
      <c r="A86" s="115"/>
      <c r="B86" s="119" t="s">
        <v>37</v>
      </c>
      <c r="C86" s="85"/>
      <c r="D86" s="85"/>
      <c r="E86" s="117"/>
      <c r="F86" s="117"/>
      <c r="G86" s="117"/>
    </row>
    <row r="87" spans="1:7">
      <c r="A87" s="117">
        <v>1</v>
      </c>
      <c r="B87" s="117" t="s">
        <v>339</v>
      </c>
      <c r="C87" s="9"/>
      <c r="D87" s="9"/>
      <c r="E87" s="117"/>
      <c r="F87" s="117"/>
      <c r="G87" s="117"/>
    </row>
    <row r="88" spans="1:7">
      <c r="A88" s="117">
        <v>2</v>
      </c>
      <c r="B88" s="117" t="s">
        <v>360</v>
      </c>
      <c r="C88" s="9"/>
      <c r="D88" s="9"/>
      <c r="E88" s="117"/>
      <c r="F88" s="117"/>
      <c r="G88" s="117"/>
    </row>
    <row r="89" spans="1:7">
      <c r="A89" s="117">
        <v>3</v>
      </c>
      <c r="B89" s="117" t="s">
        <v>361</v>
      </c>
      <c r="C89" s="9"/>
      <c r="D89" s="9"/>
      <c r="E89" s="117"/>
      <c r="F89" s="117"/>
      <c r="G89" s="117"/>
    </row>
    <row r="90" spans="1:7">
      <c r="A90" s="117">
        <v>4</v>
      </c>
      <c r="B90" s="117" t="s">
        <v>362</v>
      </c>
      <c r="C90" s="9"/>
      <c r="D90" s="9"/>
      <c r="E90" s="117"/>
      <c r="F90" s="117"/>
      <c r="G90" s="117"/>
    </row>
    <row r="91" spans="1:7">
      <c r="A91" s="117">
        <v>5</v>
      </c>
      <c r="B91" s="117" t="s">
        <v>363</v>
      </c>
      <c r="C91" s="9"/>
      <c r="D91" s="9"/>
      <c r="E91" s="117"/>
      <c r="F91" s="117"/>
      <c r="G91" s="117"/>
    </row>
    <row r="92" spans="1:7">
      <c r="A92" s="117">
        <v>6</v>
      </c>
      <c r="B92" s="117" t="s">
        <v>337</v>
      </c>
      <c r="C92" s="9"/>
      <c r="D92" s="9"/>
      <c r="E92" s="117"/>
      <c r="F92" s="117"/>
      <c r="G92" s="117"/>
    </row>
    <row r="93" spans="1:7">
      <c r="A93" s="117">
        <v>7</v>
      </c>
      <c r="B93" s="117" t="s">
        <v>364</v>
      </c>
      <c r="C93" s="9"/>
      <c r="D93" s="9"/>
      <c r="E93" s="117"/>
      <c r="F93" s="117"/>
      <c r="G93" s="117"/>
    </row>
    <row r="94" spans="1:7">
      <c r="A94" s="117">
        <v>8</v>
      </c>
      <c r="B94" s="117" t="s">
        <v>365</v>
      </c>
      <c r="C94" s="9"/>
      <c r="D94" s="9"/>
      <c r="E94" s="117"/>
      <c r="F94" s="117"/>
      <c r="G94" s="117"/>
    </row>
    <row r="95" spans="1:7">
      <c r="A95" s="117">
        <v>9</v>
      </c>
      <c r="B95" s="117" t="s">
        <v>366</v>
      </c>
      <c r="C95" s="9"/>
      <c r="D95" s="9"/>
      <c r="E95" s="117"/>
      <c r="F95" s="117"/>
      <c r="G95" s="117"/>
    </row>
    <row r="96" spans="1:7">
      <c r="A96" s="117">
        <v>10</v>
      </c>
      <c r="B96" s="117" t="s">
        <v>338</v>
      </c>
      <c r="C96" s="9"/>
      <c r="D96" s="9"/>
      <c r="E96" s="117"/>
      <c r="F96" s="117"/>
      <c r="G96" s="117"/>
    </row>
    <row r="97" spans="1:7">
      <c r="A97" s="117">
        <v>11</v>
      </c>
      <c r="B97" s="117" t="s">
        <v>336</v>
      </c>
      <c r="C97" s="9"/>
      <c r="D97" s="9"/>
      <c r="E97" s="117"/>
      <c r="F97" s="117"/>
      <c r="G97" s="117"/>
    </row>
    <row r="98" spans="1:7">
      <c r="A98" s="117"/>
      <c r="B98" s="115" t="s">
        <v>46</v>
      </c>
      <c r="C98" s="83"/>
      <c r="D98" s="83"/>
      <c r="E98" s="117"/>
      <c r="F98" s="117"/>
      <c r="G98" s="117"/>
    </row>
    <row r="99" spans="1:7">
      <c r="A99" s="117"/>
      <c r="B99" s="115"/>
      <c r="C99" s="83"/>
      <c r="D99" s="83"/>
      <c r="E99" s="117"/>
      <c r="F99" s="117"/>
      <c r="G99" s="117"/>
    </row>
    <row r="100" spans="1:7">
      <c r="B100" s="141" t="s">
        <v>373</v>
      </c>
      <c r="C100" s="143"/>
      <c r="D100" s="143"/>
      <c r="E100" s="117"/>
      <c r="F100" s="117"/>
      <c r="G100" s="117"/>
    </row>
    <row r="101" spans="1:7">
      <c r="A101" s="140" t="s">
        <v>349</v>
      </c>
      <c r="B101" s="133" t="s">
        <v>258</v>
      </c>
      <c r="C101" s="143"/>
      <c r="D101" s="134"/>
      <c r="E101" s="117"/>
      <c r="F101" s="117"/>
      <c r="G101" s="117"/>
    </row>
    <row r="102" spans="1:7">
      <c r="B102" s="141" t="s">
        <v>374</v>
      </c>
      <c r="C102" s="143"/>
      <c r="D102" s="135"/>
      <c r="E102" s="117"/>
      <c r="F102" s="117"/>
      <c r="G102" s="117"/>
    </row>
    <row r="103" spans="1:7">
      <c r="A103" s="117"/>
      <c r="B103" s="115"/>
      <c r="C103" s="83"/>
      <c r="D103" s="83"/>
      <c r="E103" s="117"/>
      <c r="F103" s="117"/>
      <c r="G103" s="117"/>
    </row>
    <row r="104" spans="1:7">
      <c r="A104" s="115"/>
      <c r="B104" s="119" t="s">
        <v>271</v>
      </c>
      <c r="C104" s="85"/>
      <c r="D104" s="85"/>
      <c r="E104" s="117"/>
      <c r="F104" s="117"/>
      <c r="G104" s="117"/>
    </row>
    <row r="105" spans="1:7">
      <c r="A105" s="117">
        <v>1</v>
      </c>
      <c r="B105" s="117" t="s">
        <v>299</v>
      </c>
      <c r="C105" s="9"/>
      <c r="D105" s="9"/>
      <c r="E105" s="117"/>
      <c r="F105" s="117"/>
      <c r="G105" s="117"/>
    </row>
    <row r="106" spans="1:7">
      <c r="A106" s="117"/>
      <c r="B106" s="115" t="s">
        <v>300</v>
      </c>
      <c r="C106" s="83"/>
      <c r="D106" s="83"/>
      <c r="E106" s="117"/>
      <c r="F106" s="117"/>
      <c r="G106" s="117"/>
    </row>
    <row r="107" spans="1:7">
      <c r="A107" s="117"/>
      <c r="B107" s="117"/>
      <c r="C107" s="9"/>
      <c r="D107" s="9"/>
      <c r="E107" s="117"/>
      <c r="F107" s="117"/>
      <c r="G107" s="117"/>
    </row>
    <row r="108" spans="1:7">
      <c r="B108" s="141" t="s">
        <v>375</v>
      </c>
      <c r="C108" s="143"/>
      <c r="D108" s="143"/>
      <c r="E108" s="117"/>
      <c r="F108" s="117"/>
      <c r="G108" s="117"/>
    </row>
    <row r="109" spans="1:7">
      <c r="A109" s="140" t="s">
        <v>349</v>
      </c>
      <c r="B109" s="133" t="s">
        <v>329</v>
      </c>
      <c r="C109" s="134"/>
      <c r="D109" s="134"/>
      <c r="E109" s="117"/>
      <c r="F109" s="117"/>
      <c r="G109" s="117"/>
    </row>
    <row r="110" spans="1:7">
      <c r="A110" s="140" t="s">
        <v>350</v>
      </c>
      <c r="B110" s="133" t="s">
        <v>376</v>
      </c>
      <c r="C110" s="134"/>
      <c r="D110" s="134"/>
      <c r="E110" s="117"/>
      <c r="F110" s="117"/>
      <c r="G110" s="117"/>
    </row>
    <row r="111" spans="1:7" ht="14.4" customHeight="1">
      <c r="A111" s="140" t="s">
        <v>351</v>
      </c>
      <c r="B111" s="133" t="s">
        <v>377</v>
      </c>
      <c r="C111" s="134"/>
      <c r="D111" s="134"/>
      <c r="E111" s="117"/>
      <c r="F111" s="117"/>
      <c r="G111" s="117"/>
    </row>
    <row r="112" spans="1:7">
      <c r="A112" s="140" t="s">
        <v>353</v>
      </c>
      <c r="B112" s="133" t="s">
        <v>378</v>
      </c>
      <c r="C112" s="134"/>
      <c r="D112" s="134"/>
      <c r="E112" s="117"/>
      <c r="F112" s="117"/>
      <c r="G112" s="117"/>
    </row>
    <row r="113" spans="1:13">
      <c r="A113" s="140" t="s">
        <v>354</v>
      </c>
      <c r="B113" s="133" t="s">
        <v>332</v>
      </c>
      <c r="C113" s="143"/>
      <c r="D113" s="134"/>
      <c r="E113" s="117"/>
      <c r="F113" s="117"/>
      <c r="G113" s="117"/>
    </row>
    <row r="114" spans="1:13" s="19" customFormat="1">
      <c r="A114" s="140" t="s">
        <v>355</v>
      </c>
      <c r="B114" s="133" t="s">
        <v>330</v>
      </c>
      <c r="C114" s="143"/>
      <c r="D114" s="134"/>
      <c r="E114" s="117"/>
      <c r="F114" s="117"/>
      <c r="G114" s="117"/>
    </row>
    <row r="115" spans="1:13">
      <c r="A115" s="140" t="s">
        <v>356</v>
      </c>
      <c r="B115" s="133" t="s">
        <v>348</v>
      </c>
      <c r="C115" s="143"/>
      <c r="D115" s="134"/>
      <c r="E115" s="117"/>
      <c r="F115" s="117"/>
      <c r="G115" s="117"/>
    </row>
    <row r="116" spans="1:13">
      <c r="B116" s="141" t="s">
        <v>379</v>
      </c>
      <c r="C116" s="135"/>
      <c r="D116" s="135"/>
      <c r="E116" s="117"/>
      <c r="F116" s="117"/>
      <c r="G116" s="117"/>
    </row>
    <row r="117" spans="1:13">
      <c r="A117" s="117"/>
      <c r="B117" s="115"/>
      <c r="C117" s="83"/>
      <c r="D117" s="83"/>
      <c r="E117" s="117"/>
      <c r="F117" s="117"/>
      <c r="G117" s="117"/>
    </row>
    <row r="118" spans="1:13">
      <c r="B118" s="141" t="s">
        <v>380</v>
      </c>
      <c r="C118" s="143"/>
      <c r="D118" s="143"/>
      <c r="E118" s="117"/>
      <c r="F118" s="117"/>
      <c r="G118" s="117"/>
    </row>
    <row r="119" spans="1:13">
      <c r="A119" s="140" t="s">
        <v>349</v>
      </c>
      <c r="B119" s="133" t="s">
        <v>331</v>
      </c>
      <c r="C119" s="143"/>
      <c r="D119" s="134"/>
      <c r="E119" s="117"/>
      <c r="F119" s="117"/>
      <c r="G119" s="117"/>
    </row>
    <row r="120" spans="1:13">
      <c r="B120" s="141" t="s">
        <v>381</v>
      </c>
      <c r="C120" s="142"/>
      <c r="D120" s="135"/>
      <c r="E120" s="117"/>
      <c r="F120" s="117"/>
      <c r="G120" s="117"/>
    </row>
    <row r="121" spans="1:13">
      <c r="A121" s="115"/>
      <c r="B121" s="119"/>
      <c r="C121" s="85"/>
      <c r="D121" s="85"/>
      <c r="E121" s="117"/>
      <c r="F121" s="117"/>
      <c r="G121" s="117"/>
    </row>
    <row r="122" spans="1:13">
      <c r="A122" s="115"/>
      <c r="B122" s="119" t="s">
        <v>54</v>
      </c>
      <c r="C122" s="85"/>
      <c r="D122" s="85"/>
      <c r="E122" s="117"/>
      <c r="F122" s="117"/>
      <c r="G122" s="117"/>
    </row>
    <row r="123" spans="1:13">
      <c r="A123" s="117">
        <v>1</v>
      </c>
      <c r="B123" s="117" t="s">
        <v>340</v>
      </c>
      <c r="C123" s="9"/>
      <c r="D123" s="9"/>
      <c r="E123" s="117"/>
      <c r="F123" s="117"/>
      <c r="G123" s="117"/>
    </row>
    <row r="124" spans="1:13">
      <c r="A124" s="117">
        <v>2</v>
      </c>
      <c r="B124" s="117" t="s">
        <v>274</v>
      </c>
      <c r="C124" s="9"/>
      <c r="D124" s="9"/>
      <c r="E124" s="117"/>
      <c r="F124" s="117"/>
      <c r="G124" s="117"/>
      <c r="I124" s="19"/>
      <c r="J124" s="19"/>
      <c r="K124" s="19"/>
      <c r="L124" s="19"/>
      <c r="M124" s="19"/>
    </row>
    <row r="125" spans="1:13" s="19" customFormat="1">
      <c r="A125" s="117">
        <v>3</v>
      </c>
      <c r="B125" s="117" t="s">
        <v>263</v>
      </c>
      <c r="C125" s="9"/>
      <c r="D125" s="9"/>
      <c r="E125" s="117"/>
      <c r="F125" s="117"/>
      <c r="G125" s="117"/>
    </row>
    <row r="126" spans="1:13">
      <c r="A126" s="117">
        <v>4</v>
      </c>
      <c r="B126" s="117" t="s">
        <v>281</v>
      </c>
      <c r="C126" s="9"/>
      <c r="D126" s="9"/>
      <c r="E126" s="117"/>
      <c r="F126" s="117"/>
      <c r="G126" s="117"/>
    </row>
    <row r="127" spans="1:13">
      <c r="A127" s="117">
        <v>5</v>
      </c>
      <c r="B127" s="122" t="s">
        <v>239</v>
      </c>
      <c r="C127" s="81"/>
      <c r="D127" s="81"/>
      <c r="E127" s="117"/>
      <c r="F127" s="117"/>
      <c r="G127" s="117"/>
    </row>
    <row r="128" spans="1:13">
      <c r="A128" s="117">
        <v>6</v>
      </c>
      <c r="B128" s="117" t="s">
        <v>55</v>
      </c>
      <c r="C128" s="9"/>
      <c r="D128" s="9"/>
      <c r="E128" s="117"/>
      <c r="F128" s="117"/>
      <c r="G128" s="117"/>
    </row>
    <row r="129" spans="1:7">
      <c r="A129" s="117">
        <v>7</v>
      </c>
      <c r="B129" s="117" t="s">
        <v>240</v>
      </c>
      <c r="C129" s="9"/>
      <c r="D129" s="9"/>
      <c r="E129" s="117"/>
      <c r="F129" s="117"/>
      <c r="G129" s="117"/>
    </row>
    <row r="130" spans="1:7">
      <c r="A130" s="117">
        <v>8</v>
      </c>
      <c r="B130" s="117" t="s">
        <v>241</v>
      </c>
      <c r="C130" s="9"/>
      <c r="D130" s="9"/>
      <c r="E130" s="117"/>
      <c r="F130" s="117"/>
      <c r="G130" s="117"/>
    </row>
    <row r="131" spans="1:7">
      <c r="A131" s="117">
        <v>9</v>
      </c>
      <c r="B131" s="117" t="s">
        <v>264</v>
      </c>
      <c r="C131" s="9"/>
      <c r="D131" s="9"/>
      <c r="E131" s="117"/>
      <c r="F131" s="117"/>
      <c r="G131" s="117"/>
    </row>
    <row r="132" spans="1:7" ht="14.4" customHeight="1">
      <c r="A132" s="117"/>
      <c r="B132" s="115" t="s">
        <v>56</v>
      </c>
      <c r="C132" s="83"/>
      <c r="D132" s="83"/>
      <c r="E132" s="117"/>
      <c r="F132" s="117"/>
      <c r="G132" s="117"/>
    </row>
    <row r="133" spans="1:7">
      <c r="A133" s="117"/>
      <c r="B133" s="117"/>
      <c r="C133" s="9"/>
      <c r="D133" s="9"/>
      <c r="E133" s="117"/>
      <c r="F133" s="117"/>
      <c r="G133" s="117"/>
    </row>
    <row r="134" spans="1:7">
      <c r="A134" s="117"/>
      <c r="B134" s="115" t="s">
        <v>57</v>
      </c>
      <c r="C134" s="83"/>
      <c r="D134" s="83"/>
      <c r="E134" s="117"/>
      <c r="F134" s="117"/>
      <c r="G134" s="117"/>
    </row>
    <row r="135" spans="1:7">
      <c r="A135" s="117"/>
      <c r="B135" s="117"/>
      <c r="C135" s="9"/>
      <c r="D135" s="9"/>
      <c r="E135" s="117"/>
      <c r="F135" s="117"/>
      <c r="G135" s="117"/>
    </row>
    <row r="136" spans="1:7">
      <c r="A136" s="115" t="s">
        <v>12</v>
      </c>
      <c r="B136" s="118" t="s">
        <v>58</v>
      </c>
      <c r="C136" s="84"/>
      <c r="D136" s="84"/>
      <c r="E136" s="117"/>
      <c r="F136" s="117"/>
      <c r="G136" s="117"/>
    </row>
    <row r="137" spans="1:7">
      <c r="A137" s="117">
        <v>1</v>
      </c>
      <c r="B137" s="117" t="s">
        <v>59</v>
      </c>
      <c r="C137" s="9"/>
      <c r="D137" s="9"/>
      <c r="E137" s="117"/>
      <c r="F137" s="117"/>
      <c r="G137" s="117"/>
    </row>
    <row r="138" spans="1:7">
      <c r="A138" s="117">
        <v>2</v>
      </c>
      <c r="B138" s="117" t="s">
        <v>357</v>
      </c>
      <c r="C138" s="9"/>
      <c r="D138" s="9"/>
      <c r="E138" s="117"/>
      <c r="F138" s="117"/>
      <c r="G138" s="117"/>
    </row>
    <row r="139" spans="1:7">
      <c r="A139" s="117"/>
      <c r="B139" s="115" t="s">
        <v>60</v>
      </c>
      <c r="C139" s="83"/>
      <c r="D139" s="83"/>
      <c r="E139" s="117"/>
      <c r="F139" s="117"/>
      <c r="G139" s="117"/>
    </row>
    <row r="140" spans="1:7">
      <c r="A140" s="117"/>
      <c r="B140" s="117"/>
      <c r="C140" s="9"/>
      <c r="D140" s="9"/>
      <c r="E140" s="117"/>
      <c r="F140" s="117"/>
      <c r="G140" s="117"/>
    </row>
    <row r="141" spans="1:7" s="19" customFormat="1">
      <c r="A141" s="115" t="s">
        <v>17</v>
      </c>
      <c r="B141" s="120" t="s">
        <v>61</v>
      </c>
      <c r="C141" s="129"/>
      <c r="D141" s="129"/>
      <c r="E141" s="117"/>
      <c r="F141" s="117"/>
      <c r="G141" s="117"/>
    </row>
    <row r="142" spans="1:7">
      <c r="A142" s="115"/>
      <c r="B142" s="125" t="s">
        <v>62</v>
      </c>
      <c r="C142" s="131"/>
      <c r="D142" s="131"/>
      <c r="E142" s="117"/>
      <c r="F142" s="117"/>
      <c r="G142" s="117"/>
    </row>
    <row r="143" spans="1:7">
      <c r="A143" s="117">
        <v>1</v>
      </c>
      <c r="B143" s="121" t="s">
        <v>399</v>
      </c>
      <c r="C143" s="80"/>
      <c r="D143" s="80"/>
      <c r="E143" s="117"/>
      <c r="F143" s="117"/>
      <c r="G143" s="117"/>
    </row>
    <row r="144" spans="1:7">
      <c r="A144" s="117">
        <v>2</v>
      </c>
      <c r="B144" s="121" t="s">
        <v>67</v>
      </c>
      <c r="C144" s="80"/>
      <c r="D144" s="80"/>
      <c r="E144" s="117"/>
      <c r="F144" s="117"/>
      <c r="G144" s="117"/>
    </row>
    <row r="145" spans="1:13">
      <c r="A145" s="117">
        <v>3</v>
      </c>
      <c r="B145" s="122" t="s">
        <v>64</v>
      </c>
      <c r="C145" s="81"/>
      <c r="D145" s="81"/>
      <c r="E145" s="117"/>
      <c r="F145" s="117"/>
      <c r="G145" s="117"/>
    </row>
    <row r="146" spans="1:13">
      <c r="A146" s="117">
        <v>4</v>
      </c>
      <c r="B146" s="121" t="s">
        <v>65</v>
      </c>
      <c r="C146" s="80"/>
      <c r="D146" s="80"/>
      <c r="E146" s="117"/>
      <c r="F146" s="117"/>
      <c r="G146" s="117"/>
    </row>
    <row r="147" spans="1:13">
      <c r="A147" s="117">
        <v>5</v>
      </c>
      <c r="B147" s="121" t="s">
        <v>66</v>
      </c>
      <c r="C147" s="80"/>
      <c r="D147" s="80"/>
      <c r="E147" s="117"/>
      <c r="F147" s="117"/>
      <c r="G147" s="117"/>
    </row>
    <row r="148" spans="1:13">
      <c r="A148" s="117">
        <v>6</v>
      </c>
      <c r="B148" s="121" t="s">
        <v>71</v>
      </c>
      <c r="C148" s="80"/>
      <c r="D148" s="80"/>
      <c r="E148" s="117"/>
      <c r="F148" s="117"/>
      <c r="G148" s="117"/>
    </row>
    <row r="149" spans="1:13">
      <c r="A149" s="117">
        <v>7</v>
      </c>
      <c r="B149" s="121" t="s">
        <v>72</v>
      </c>
      <c r="C149" s="80"/>
      <c r="D149" s="80"/>
      <c r="E149" s="117"/>
      <c r="F149" s="117"/>
      <c r="G149" s="117"/>
    </row>
    <row r="150" spans="1:13">
      <c r="A150" s="117">
        <v>8</v>
      </c>
      <c r="B150" s="117" t="s">
        <v>275</v>
      </c>
      <c r="C150" s="9"/>
      <c r="D150" s="9"/>
      <c r="E150" s="117"/>
      <c r="F150" s="117"/>
      <c r="G150" s="117"/>
    </row>
    <row r="151" spans="1:13">
      <c r="A151" s="117">
        <v>9</v>
      </c>
      <c r="B151" s="121" t="s">
        <v>76</v>
      </c>
      <c r="C151" s="80"/>
      <c r="D151" s="80"/>
      <c r="E151" s="117"/>
      <c r="F151" s="117"/>
      <c r="G151" s="117"/>
    </row>
    <row r="152" spans="1:13">
      <c r="A152" s="117">
        <v>10</v>
      </c>
      <c r="B152" s="117" t="s">
        <v>288</v>
      </c>
      <c r="C152" s="9"/>
      <c r="D152" s="9"/>
      <c r="E152" s="117"/>
      <c r="F152" s="117"/>
      <c r="G152" s="117"/>
    </row>
    <row r="153" spans="1:13">
      <c r="A153" s="117">
        <v>11</v>
      </c>
      <c r="B153" s="117" t="s">
        <v>367</v>
      </c>
      <c r="C153" s="9"/>
      <c r="D153" s="9"/>
      <c r="E153" s="117"/>
      <c r="F153" s="117"/>
      <c r="G153" s="117"/>
      <c r="I153" s="19"/>
      <c r="J153" s="19"/>
      <c r="K153" s="19"/>
      <c r="L153" s="19"/>
      <c r="M153" s="19"/>
    </row>
    <row r="154" spans="1:13" s="111" customFormat="1">
      <c r="A154" s="117">
        <v>12</v>
      </c>
      <c r="B154" s="121" t="s">
        <v>73</v>
      </c>
      <c r="C154" s="80"/>
      <c r="D154" s="80"/>
      <c r="E154" s="117"/>
      <c r="F154" s="117"/>
      <c r="G154" s="117"/>
    </row>
    <row r="155" spans="1:13" s="111" customFormat="1">
      <c r="A155" s="117">
        <v>13</v>
      </c>
      <c r="B155" s="121" t="s">
        <v>74</v>
      </c>
      <c r="C155" s="80"/>
      <c r="D155" s="80"/>
      <c r="E155" s="117"/>
      <c r="F155" s="117"/>
      <c r="G155" s="117"/>
    </row>
    <row r="156" spans="1:13" s="111" customFormat="1">
      <c r="A156" s="117">
        <v>14</v>
      </c>
      <c r="B156" s="117" t="s">
        <v>368</v>
      </c>
      <c r="C156" s="9"/>
      <c r="D156" s="9"/>
      <c r="E156" s="117"/>
      <c r="F156" s="117"/>
      <c r="G156" s="117"/>
    </row>
    <row r="157" spans="1:13" s="111" customFormat="1">
      <c r="A157" s="117">
        <v>15</v>
      </c>
      <c r="B157" s="121" t="s">
        <v>70</v>
      </c>
      <c r="C157" s="80"/>
      <c r="D157" s="80"/>
      <c r="E157" s="117"/>
      <c r="F157" s="117"/>
      <c r="G157" s="117"/>
    </row>
    <row r="158" spans="1:13" s="111" customFormat="1">
      <c r="A158" s="117">
        <v>16</v>
      </c>
      <c r="B158" s="121" t="s">
        <v>63</v>
      </c>
      <c r="C158" s="80"/>
      <c r="D158" s="80"/>
      <c r="E158" s="117"/>
      <c r="F158" s="117"/>
      <c r="G158" s="117"/>
    </row>
    <row r="159" spans="1:13" s="111" customFormat="1">
      <c r="A159" s="117">
        <v>17</v>
      </c>
      <c r="B159" s="122" t="s">
        <v>69</v>
      </c>
      <c r="C159" s="81"/>
      <c r="D159" s="81"/>
      <c r="E159" s="117"/>
      <c r="F159" s="117"/>
      <c r="G159" s="117"/>
    </row>
    <row r="160" spans="1:13" s="111" customFormat="1">
      <c r="A160" s="117">
        <v>18</v>
      </c>
      <c r="B160" s="122" t="s">
        <v>75</v>
      </c>
      <c r="C160" s="81"/>
      <c r="D160" s="81"/>
      <c r="E160" s="117"/>
      <c r="F160" s="117"/>
      <c r="G160" s="117"/>
    </row>
    <row r="161" spans="1:13">
      <c r="A161" s="117">
        <v>19</v>
      </c>
      <c r="B161" s="122" t="s">
        <v>234</v>
      </c>
      <c r="C161" s="81"/>
      <c r="D161" s="81"/>
      <c r="E161" s="117"/>
      <c r="F161" s="117"/>
      <c r="G161" s="117"/>
    </row>
    <row r="162" spans="1:13">
      <c r="A162" s="117">
        <v>20</v>
      </c>
      <c r="B162" s="117" t="s">
        <v>317</v>
      </c>
      <c r="C162" s="9"/>
      <c r="D162" s="9"/>
      <c r="E162" s="117"/>
      <c r="F162" s="117"/>
      <c r="G162" s="117"/>
      <c r="I162" s="19"/>
      <c r="J162" s="19"/>
      <c r="K162" s="19"/>
      <c r="L162" s="19"/>
      <c r="M162" s="19"/>
    </row>
    <row r="163" spans="1:13">
      <c r="A163" s="117">
        <v>21</v>
      </c>
      <c r="B163" s="122" t="s">
        <v>68</v>
      </c>
      <c r="C163" s="81"/>
      <c r="D163" s="81"/>
      <c r="E163" s="117"/>
      <c r="F163" s="117"/>
      <c r="G163" s="117"/>
    </row>
    <row r="164" spans="1:13">
      <c r="A164" s="117">
        <v>22</v>
      </c>
      <c r="B164" s="122" t="s">
        <v>345</v>
      </c>
      <c r="C164" s="81"/>
      <c r="D164" s="81"/>
      <c r="E164" s="117"/>
      <c r="F164" s="117"/>
      <c r="G164" s="117"/>
    </row>
    <row r="165" spans="1:13">
      <c r="A165" s="117">
        <v>23</v>
      </c>
      <c r="B165" s="122" t="s">
        <v>346</v>
      </c>
      <c r="C165" s="81"/>
      <c r="D165" s="81"/>
      <c r="E165" s="117"/>
      <c r="F165" s="117"/>
      <c r="G165" s="117"/>
    </row>
    <row r="166" spans="1:13">
      <c r="A166" s="117"/>
      <c r="B166" s="124" t="s">
        <v>77</v>
      </c>
      <c r="C166" s="130"/>
      <c r="D166" s="130"/>
      <c r="E166" s="117"/>
      <c r="F166" s="117"/>
      <c r="G166" s="115"/>
    </row>
    <row r="167" spans="1:13">
      <c r="A167" s="117"/>
      <c r="B167" s="117"/>
      <c r="C167" s="9"/>
      <c r="D167" s="9"/>
      <c r="E167" s="117"/>
      <c r="F167" s="117"/>
      <c r="G167" s="117"/>
      <c r="I167" s="19"/>
      <c r="J167" s="19"/>
      <c r="K167" s="19"/>
      <c r="L167" s="19"/>
      <c r="M167" s="19"/>
    </row>
    <row r="168" spans="1:13" s="111" customFormat="1">
      <c r="A168" s="115"/>
      <c r="B168" s="119" t="s">
        <v>78</v>
      </c>
      <c r="C168" s="85"/>
      <c r="D168" s="85"/>
      <c r="E168" s="117"/>
      <c r="F168" s="117"/>
      <c r="G168" s="117"/>
    </row>
    <row r="169" spans="1:13" s="111" customFormat="1">
      <c r="A169" s="117">
        <v>1</v>
      </c>
      <c r="B169" s="117" t="s">
        <v>79</v>
      </c>
      <c r="C169" s="9"/>
      <c r="D169" s="9"/>
      <c r="E169" s="117"/>
      <c r="F169" s="117"/>
      <c r="G169" s="117"/>
    </row>
    <row r="170" spans="1:13" s="111" customFormat="1">
      <c r="A170" s="117">
        <v>2</v>
      </c>
      <c r="B170" s="117" t="s">
        <v>80</v>
      </c>
      <c r="C170" s="9"/>
      <c r="D170" s="9"/>
      <c r="E170" s="117"/>
      <c r="F170" s="117"/>
      <c r="G170" s="117"/>
    </row>
    <row r="171" spans="1:13" s="111" customFormat="1">
      <c r="A171" s="117">
        <v>3</v>
      </c>
      <c r="B171" s="117" t="s">
        <v>81</v>
      </c>
      <c r="C171" s="9"/>
      <c r="D171" s="9"/>
      <c r="E171" s="117"/>
      <c r="F171" s="117"/>
      <c r="G171" s="117"/>
    </row>
    <row r="172" spans="1:13" s="111" customFormat="1">
      <c r="A172" s="117">
        <v>4</v>
      </c>
      <c r="B172" s="117" t="s">
        <v>286</v>
      </c>
      <c r="C172" s="9"/>
      <c r="D172" s="9"/>
      <c r="E172" s="117"/>
      <c r="F172" s="117"/>
      <c r="G172" s="117"/>
    </row>
    <row r="173" spans="1:13" s="111" customFormat="1">
      <c r="A173" s="117">
        <v>5</v>
      </c>
      <c r="B173" s="117" t="s">
        <v>82</v>
      </c>
      <c r="C173" s="9"/>
      <c r="D173" s="9"/>
      <c r="E173" s="117"/>
      <c r="F173" s="117"/>
      <c r="G173" s="117"/>
    </row>
    <row r="174" spans="1:13">
      <c r="A174" s="117">
        <v>6</v>
      </c>
      <c r="B174" s="117" t="s">
        <v>290</v>
      </c>
      <c r="C174" s="9"/>
      <c r="D174" s="9"/>
      <c r="E174" s="117"/>
      <c r="F174" s="117"/>
      <c r="G174" s="117"/>
    </row>
    <row r="175" spans="1:13">
      <c r="A175" s="117">
        <v>7</v>
      </c>
      <c r="B175" s="117" t="s">
        <v>83</v>
      </c>
      <c r="C175" s="9"/>
      <c r="D175" s="9"/>
      <c r="E175" s="117"/>
      <c r="F175" s="117"/>
      <c r="G175" s="117"/>
    </row>
    <row r="176" spans="1:13">
      <c r="A176" s="117">
        <v>8</v>
      </c>
      <c r="B176" s="117" t="s">
        <v>84</v>
      </c>
      <c r="C176" s="9"/>
      <c r="D176" s="9"/>
      <c r="E176" s="117"/>
      <c r="F176" s="117"/>
      <c r="G176" s="117"/>
    </row>
    <row r="177" spans="1:13">
      <c r="A177" s="117">
        <v>9</v>
      </c>
      <c r="B177" s="117" t="s">
        <v>289</v>
      </c>
      <c r="C177" s="9"/>
      <c r="D177" s="9"/>
      <c r="E177" s="117"/>
      <c r="F177" s="117"/>
      <c r="G177" s="117"/>
    </row>
    <row r="178" spans="1:13">
      <c r="A178" s="117">
        <v>10</v>
      </c>
      <c r="B178" s="117" t="s">
        <v>301</v>
      </c>
      <c r="C178" s="9"/>
      <c r="D178" s="9"/>
      <c r="E178" s="117"/>
      <c r="F178" s="117"/>
      <c r="G178" s="117"/>
      <c r="I178" s="19"/>
      <c r="J178" s="19"/>
      <c r="K178" s="19"/>
      <c r="L178" s="19"/>
      <c r="M178" s="19"/>
    </row>
    <row r="179" spans="1:13">
      <c r="A179" s="117">
        <v>11</v>
      </c>
      <c r="B179" s="117" t="s">
        <v>318</v>
      </c>
      <c r="C179" s="9"/>
      <c r="D179" s="9"/>
      <c r="E179" s="117"/>
      <c r="F179" s="117"/>
      <c r="G179" s="117"/>
    </row>
    <row r="180" spans="1:13">
      <c r="A180" s="117">
        <v>12</v>
      </c>
      <c r="B180" s="117" t="s">
        <v>406</v>
      </c>
      <c r="C180" s="9"/>
      <c r="D180" s="9"/>
      <c r="E180" s="117"/>
      <c r="F180" s="117"/>
      <c r="G180" s="117"/>
    </row>
    <row r="181" spans="1:13">
      <c r="A181" s="117"/>
      <c r="B181" s="115" t="s">
        <v>85</v>
      </c>
      <c r="C181" s="83"/>
      <c r="D181" s="83"/>
      <c r="E181" s="117"/>
      <c r="F181" s="117"/>
      <c r="G181" s="117"/>
    </row>
    <row r="182" spans="1:13">
      <c r="A182" s="117"/>
      <c r="B182" s="117"/>
      <c r="C182" s="9"/>
      <c r="D182" s="9"/>
      <c r="E182" s="117"/>
      <c r="F182" s="117"/>
      <c r="G182" s="117"/>
    </row>
    <row r="183" spans="1:13">
      <c r="B183" s="144" t="s">
        <v>382</v>
      </c>
      <c r="C183" s="143"/>
      <c r="D183" s="143"/>
      <c r="E183" s="117"/>
      <c r="F183" s="117"/>
      <c r="G183" s="117"/>
    </row>
    <row r="184" spans="1:13">
      <c r="A184" s="140" t="s">
        <v>349</v>
      </c>
      <c r="B184" s="133" t="s">
        <v>321</v>
      </c>
      <c r="C184" s="143"/>
      <c r="D184" s="134"/>
      <c r="E184" s="117"/>
      <c r="F184" s="117"/>
      <c r="G184" s="117"/>
    </row>
    <row r="185" spans="1:13">
      <c r="A185" s="140" t="s">
        <v>350</v>
      </c>
      <c r="B185" s="133" t="s">
        <v>352</v>
      </c>
      <c r="C185" s="143"/>
      <c r="D185" s="134"/>
      <c r="E185" s="117"/>
      <c r="F185" s="117"/>
      <c r="G185" s="117"/>
    </row>
    <row r="186" spans="1:13">
      <c r="B186" s="141" t="s">
        <v>383</v>
      </c>
      <c r="C186" s="142"/>
      <c r="D186" s="135"/>
      <c r="E186" s="117"/>
      <c r="F186" s="117"/>
      <c r="G186" s="117"/>
    </row>
    <row r="187" spans="1:13">
      <c r="A187" s="117"/>
      <c r="B187" s="117"/>
      <c r="C187" s="9"/>
      <c r="D187" s="9"/>
      <c r="E187" s="117"/>
      <c r="F187" s="117"/>
      <c r="G187" s="117"/>
    </row>
    <row r="188" spans="1:13">
      <c r="A188" s="117"/>
      <c r="B188" s="115" t="s">
        <v>86</v>
      </c>
      <c r="C188" s="83"/>
      <c r="D188" s="83"/>
      <c r="E188" s="117"/>
      <c r="F188" s="117"/>
      <c r="G188" s="117"/>
      <c r="I188" s="19"/>
      <c r="J188" s="19"/>
      <c r="K188" s="19"/>
      <c r="L188" s="19"/>
      <c r="M188" s="19"/>
    </row>
    <row r="189" spans="1:13">
      <c r="A189" s="117"/>
      <c r="B189" s="117"/>
      <c r="C189" s="9"/>
      <c r="D189" s="9"/>
      <c r="E189" s="117"/>
      <c r="F189" s="117"/>
      <c r="G189" s="117"/>
      <c r="I189" s="19"/>
      <c r="J189" s="19"/>
      <c r="K189" s="19"/>
      <c r="L189" s="19"/>
      <c r="M189" s="19"/>
    </row>
    <row r="190" spans="1:13">
      <c r="A190" s="115" t="s">
        <v>20</v>
      </c>
      <c r="B190" s="118" t="s">
        <v>87</v>
      </c>
      <c r="C190" s="84"/>
      <c r="D190" s="84"/>
      <c r="E190" s="117"/>
      <c r="F190" s="117"/>
      <c r="G190" s="117"/>
      <c r="I190" s="19"/>
      <c r="J190" s="19"/>
      <c r="K190" s="19"/>
      <c r="L190" s="19"/>
      <c r="M190" s="19"/>
    </row>
    <row r="191" spans="1:13" s="111" customFormat="1">
      <c r="A191" s="117">
        <v>1</v>
      </c>
      <c r="B191" s="122" t="s">
        <v>398</v>
      </c>
      <c r="C191" s="81"/>
      <c r="D191" s="81"/>
      <c r="E191" s="117"/>
      <c r="F191" s="117"/>
      <c r="G191" s="117"/>
    </row>
    <row r="192" spans="1:13" s="111" customFormat="1">
      <c r="A192" s="117">
        <v>2</v>
      </c>
      <c r="B192" s="122" t="s">
        <v>89</v>
      </c>
      <c r="C192" s="81"/>
      <c r="D192" s="81"/>
      <c r="E192" s="117"/>
      <c r="F192" s="117"/>
      <c r="G192" s="117"/>
    </row>
    <row r="193" spans="1:13" s="111" customFormat="1">
      <c r="A193" s="117">
        <v>3</v>
      </c>
      <c r="B193" s="122" t="s">
        <v>91</v>
      </c>
      <c r="C193" s="81"/>
      <c r="D193" s="81"/>
      <c r="E193" s="117"/>
      <c r="F193" s="117"/>
      <c r="G193" s="117"/>
    </row>
    <row r="194" spans="1:13">
      <c r="A194" s="117">
        <v>4</v>
      </c>
      <c r="B194" s="117" t="s">
        <v>92</v>
      </c>
      <c r="C194" s="9"/>
      <c r="D194" s="9"/>
      <c r="E194" s="117"/>
      <c r="F194" s="117"/>
      <c r="G194" s="117"/>
      <c r="I194" s="19"/>
      <c r="J194" s="19"/>
      <c r="K194" s="19"/>
      <c r="L194" s="19"/>
      <c r="M194" s="19"/>
    </row>
    <row r="195" spans="1:13">
      <c r="A195" s="117">
        <v>5</v>
      </c>
      <c r="B195" s="123" t="s">
        <v>90</v>
      </c>
      <c r="C195" s="82"/>
      <c r="D195" s="82"/>
      <c r="E195" s="117"/>
      <c r="F195" s="117"/>
      <c r="G195" s="117"/>
    </row>
    <row r="196" spans="1:13" s="19" customFormat="1" outlineLevel="1">
      <c r="A196" s="117">
        <v>6</v>
      </c>
      <c r="B196" s="122" t="s">
        <v>88</v>
      </c>
      <c r="C196" s="81"/>
      <c r="D196" s="81"/>
      <c r="E196" s="117"/>
      <c r="F196" s="117"/>
      <c r="G196" s="117"/>
      <c r="I196"/>
      <c r="J196"/>
      <c r="K196"/>
      <c r="L196"/>
      <c r="M196"/>
    </row>
    <row r="197" spans="1:13" outlineLevel="2">
      <c r="A197" s="117">
        <v>7</v>
      </c>
      <c r="B197" s="122" t="s">
        <v>93</v>
      </c>
      <c r="C197" s="81"/>
      <c r="D197" s="81"/>
      <c r="E197" s="117"/>
      <c r="F197" s="117"/>
      <c r="G197" s="117"/>
    </row>
    <row r="198" spans="1:13" outlineLevel="2">
      <c r="A198" s="117"/>
      <c r="B198" s="115" t="s">
        <v>94</v>
      </c>
      <c r="C198" s="83"/>
      <c r="D198" s="83"/>
      <c r="E198" s="117"/>
      <c r="F198" s="117"/>
      <c r="G198" s="117"/>
    </row>
    <row r="199" spans="1:13" outlineLevel="2">
      <c r="A199" s="117"/>
      <c r="B199" s="117"/>
      <c r="C199" s="9"/>
      <c r="D199" s="9"/>
      <c r="E199" s="117"/>
      <c r="F199" s="117"/>
      <c r="G199" s="117"/>
    </row>
    <row r="200" spans="1:13" outlineLevel="2">
      <c r="A200" s="115" t="s">
        <v>96</v>
      </c>
      <c r="B200" s="118" t="s">
        <v>95</v>
      </c>
      <c r="C200" s="84"/>
      <c r="D200" s="84"/>
      <c r="E200" s="117"/>
      <c r="F200" s="117"/>
      <c r="G200" s="117"/>
    </row>
    <row r="201" spans="1:13" outlineLevel="2">
      <c r="A201" s="115"/>
      <c r="B201" s="119" t="s">
        <v>97</v>
      </c>
      <c r="C201" s="85"/>
      <c r="D201" s="85"/>
      <c r="E201" s="117"/>
      <c r="F201" s="117"/>
      <c r="G201" s="117"/>
    </row>
    <row r="202" spans="1:13" outlineLevel="1">
      <c r="A202" s="117">
        <v>1</v>
      </c>
      <c r="B202" s="123" t="s">
        <v>100</v>
      </c>
      <c r="C202" s="82"/>
      <c r="D202" s="82"/>
      <c r="E202" s="117"/>
      <c r="F202" s="117"/>
      <c r="G202" s="117"/>
    </row>
    <row r="203" spans="1:13">
      <c r="A203" s="117">
        <v>2</v>
      </c>
      <c r="B203" s="122" t="s">
        <v>98</v>
      </c>
      <c r="C203" s="81"/>
      <c r="D203" s="81"/>
      <c r="E203" s="117"/>
      <c r="F203" s="117"/>
      <c r="G203" s="117"/>
    </row>
    <row r="204" spans="1:13">
      <c r="A204" s="117">
        <v>3</v>
      </c>
      <c r="B204" s="117" t="s">
        <v>102</v>
      </c>
      <c r="C204" s="9"/>
      <c r="D204" s="9"/>
      <c r="E204" s="117"/>
      <c r="F204" s="117"/>
      <c r="G204" s="117"/>
    </row>
    <row r="205" spans="1:13">
      <c r="A205" s="117">
        <v>4</v>
      </c>
      <c r="B205" s="122" t="s">
        <v>103</v>
      </c>
      <c r="C205" s="81"/>
      <c r="D205" s="81"/>
      <c r="E205" s="117"/>
      <c r="F205" s="117"/>
      <c r="G205" s="117"/>
    </row>
    <row r="206" spans="1:13">
      <c r="A206" s="117">
        <v>5</v>
      </c>
      <c r="B206" s="122" t="s">
        <v>104</v>
      </c>
      <c r="C206" s="81"/>
      <c r="D206" s="81"/>
      <c r="E206" s="117"/>
      <c r="F206" s="117"/>
      <c r="G206" s="117"/>
    </row>
    <row r="207" spans="1:13">
      <c r="A207" s="117">
        <v>6</v>
      </c>
      <c r="B207" s="123" t="s">
        <v>105</v>
      </c>
      <c r="C207" s="82"/>
      <c r="D207" s="82"/>
      <c r="E207" s="117"/>
      <c r="F207" s="117"/>
      <c r="G207" s="117"/>
    </row>
    <row r="208" spans="1:13">
      <c r="A208" s="117">
        <v>7</v>
      </c>
      <c r="B208" s="117" t="s">
        <v>242</v>
      </c>
      <c r="C208" s="9"/>
      <c r="D208" s="9"/>
      <c r="E208" s="117"/>
      <c r="F208" s="117"/>
      <c r="G208" s="117"/>
    </row>
    <row r="209" spans="1:7">
      <c r="A209" s="117">
        <v>8</v>
      </c>
      <c r="B209" s="121" t="s">
        <v>99</v>
      </c>
      <c r="C209" s="80"/>
      <c r="D209" s="80"/>
      <c r="E209" s="117"/>
      <c r="F209" s="117"/>
      <c r="G209" s="117"/>
    </row>
    <row r="210" spans="1:7">
      <c r="A210" s="117">
        <v>9</v>
      </c>
      <c r="B210" s="117" t="s">
        <v>101</v>
      </c>
      <c r="C210" s="9"/>
      <c r="D210" s="9"/>
      <c r="E210" s="117"/>
      <c r="F210" s="117"/>
      <c r="G210" s="117"/>
    </row>
    <row r="211" spans="1:7">
      <c r="A211" s="117"/>
      <c r="B211" s="115" t="s">
        <v>106</v>
      </c>
      <c r="C211" s="83"/>
      <c r="D211" s="83"/>
      <c r="E211" s="117"/>
      <c r="F211" s="117"/>
      <c r="G211" s="117"/>
    </row>
    <row r="212" spans="1:7">
      <c r="A212" s="117"/>
      <c r="B212" s="117"/>
      <c r="C212" s="9"/>
      <c r="D212" s="9"/>
      <c r="E212" s="117"/>
      <c r="F212" s="117"/>
      <c r="G212" s="117"/>
    </row>
    <row r="213" spans="1:7" outlineLevel="1">
      <c r="A213" s="115"/>
      <c r="B213" s="125" t="s">
        <v>107</v>
      </c>
      <c r="C213" s="131"/>
      <c r="D213" s="131"/>
      <c r="E213" s="117"/>
      <c r="F213" s="117"/>
      <c r="G213" s="117"/>
    </row>
    <row r="214" spans="1:7">
      <c r="A214" s="117">
        <v>1</v>
      </c>
      <c r="B214" s="117" t="s">
        <v>110</v>
      </c>
      <c r="C214" s="9"/>
      <c r="D214" s="9"/>
      <c r="E214" s="117"/>
      <c r="F214" s="117"/>
      <c r="G214" s="117"/>
    </row>
    <row r="215" spans="1:7" outlineLevel="1">
      <c r="A215" s="117">
        <v>2</v>
      </c>
      <c r="B215" s="122" t="s">
        <v>115</v>
      </c>
      <c r="C215" s="81"/>
      <c r="D215" s="81"/>
      <c r="E215" s="117"/>
      <c r="F215" s="117"/>
      <c r="G215" s="117"/>
    </row>
    <row r="216" spans="1:7" outlineLevel="1">
      <c r="A216" s="117">
        <v>3</v>
      </c>
      <c r="B216" s="117" t="s">
        <v>111</v>
      </c>
      <c r="C216" s="9"/>
      <c r="D216" s="9"/>
      <c r="E216" s="117"/>
      <c r="F216" s="117"/>
      <c r="G216" s="117"/>
    </row>
    <row r="217" spans="1:7">
      <c r="A217" s="117">
        <v>4</v>
      </c>
      <c r="B217" s="117" t="s">
        <v>244</v>
      </c>
      <c r="C217" s="9"/>
      <c r="D217" s="9"/>
      <c r="E217" s="117"/>
      <c r="F217" s="117"/>
      <c r="G217" s="117"/>
    </row>
    <row r="218" spans="1:7">
      <c r="A218" s="117">
        <v>5</v>
      </c>
      <c r="B218" s="117" t="s">
        <v>114</v>
      </c>
      <c r="C218" s="9"/>
      <c r="D218" s="9"/>
      <c r="E218" s="117"/>
      <c r="F218" s="117"/>
      <c r="G218" s="117"/>
    </row>
    <row r="219" spans="1:7">
      <c r="A219" s="117">
        <v>6</v>
      </c>
      <c r="B219" s="117" t="s">
        <v>291</v>
      </c>
      <c r="C219" s="9"/>
      <c r="D219" s="9"/>
      <c r="E219" s="117"/>
      <c r="F219" s="117"/>
      <c r="G219" s="117"/>
    </row>
    <row r="220" spans="1:7">
      <c r="A220" s="117">
        <v>7</v>
      </c>
      <c r="B220" s="117" t="s">
        <v>243</v>
      </c>
      <c r="C220" s="9"/>
      <c r="D220" s="9"/>
      <c r="E220" s="117"/>
      <c r="F220" s="117"/>
      <c r="G220" s="117"/>
    </row>
    <row r="221" spans="1:7">
      <c r="A221" s="117">
        <v>8</v>
      </c>
      <c r="B221" s="117" t="s">
        <v>116</v>
      </c>
      <c r="C221" s="9"/>
      <c r="D221" s="9"/>
      <c r="E221" s="117"/>
      <c r="F221" s="117"/>
      <c r="G221" s="117"/>
    </row>
    <row r="222" spans="1:7">
      <c r="A222" s="117">
        <v>9</v>
      </c>
      <c r="B222" s="117" t="s">
        <v>282</v>
      </c>
      <c r="C222" s="9"/>
      <c r="D222" s="9"/>
      <c r="E222" s="117"/>
      <c r="F222" s="117"/>
      <c r="G222" s="117"/>
    </row>
    <row r="223" spans="1:7">
      <c r="A223" s="117">
        <v>10</v>
      </c>
      <c r="B223" s="117" t="s">
        <v>245</v>
      </c>
      <c r="C223" s="9"/>
      <c r="D223" s="9"/>
      <c r="E223" s="117"/>
      <c r="F223" s="117"/>
      <c r="G223" s="117"/>
    </row>
    <row r="224" spans="1:7">
      <c r="A224" s="117">
        <v>11</v>
      </c>
      <c r="B224" s="117" t="s">
        <v>117</v>
      </c>
      <c r="C224" s="9"/>
      <c r="D224" s="9"/>
      <c r="E224" s="117"/>
      <c r="F224" s="117"/>
      <c r="G224" s="117"/>
    </row>
    <row r="225" spans="1:7">
      <c r="A225" s="117">
        <v>12</v>
      </c>
      <c r="B225" s="117" t="s">
        <v>5</v>
      </c>
      <c r="C225" s="9"/>
      <c r="D225" s="9"/>
      <c r="E225" s="117"/>
      <c r="F225" s="117"/>
      <c r="G225" s="117"/>
    </row>
    <row r="226" spans="1:7">
      <c r="A226" s="117">
        <v>13</v>
      </c>
      <c r="B226" s="117" t="s">
        <v>266</v>
      </c>
      <c r="C226" s="9"/>
      <c r="D226" s="9"/>
      <c r="E226" s="117"/>
      <c r="F226" s="117"/>
      <c r="G226" s="117"/>
    </row>
    <row r="227" spans="1:7">
      <c r="A227" s="117">
        <v>14</v>
      </c>
      <c r="B227" s="123" t="s">
        <v>108</v>
      </c>
      <c r="C227" s="82"/>
      <c r="D227" s="82"/>
      <c r="E227" s="117"/>
      <c r="F227" s="117"/>
      <c r="G227" s="117"/>
    </row>
    <row r="228" spans="1:7">
      <c r="A228" s="117">
        <v>15</v>
      </c>
      <c r="B228" s="123" t="s">
        <v>109</v>
      </c>
      <c r="C228" s="82"/>
      <c r="D228" s="82"/>
      <c r="E228" s="117"/>
      <c r="F228" s="117"/>
      <c r="G228" s="117"/>
    </row>
    <row r="229" spans="1:7">
      <c r="A229" s="117">
        <v>16</v>
      </c>
      <c r="B229" s="123" t="s">
        <v>112</v>
      </c>
      <c r="C229" s="82"/>
      <c r="D229" s="82"/>
      <c r="E229" s="117"/>
      <c r="F229" s="117"/>
      <c r="G229" s="117"/>
    </row>
    <row r="230" spans="1:7">
      <c r="A230" s="117">
        <v>17</v>
      </c>
      <c r="B230" s="117" t="s">
        <v>283</v>
      </c>
      <c r="C230" s="9"/>
      <c r="D230" s="9"/>
      <c r="E230" s="117"/>
      <c r="F230" s="117"/>
      <c r="G230" s="117"/>
    </row>
    <row r="231" spans="1:7">
      <c r="A231" s="117">
        <v>18</v>
      </c>
      <c r="B231" s="117" t="s">
        <v>265</v>
      </c>
      <c r="C231" s="9"/>
      <c r="D231" s="9"/>
      <c r="E231" s="117"/>
      <c r="F231" s="117"/>
      <c r="G231" s="117"/>
    </row>
    <row r="232" spans="1:7">
      <c r="A232" s="117">
        <v>19</v>
      </c>
      <c r="B232" s="122" t="s">
        <v>113</v>
      </c>
      <c r="C232" s="81"/>
      <c r="D232" s="81"/>
      <c r="E232" s="117"/>
      <c r="F232" s="117"/>
      <c r="G232" s="117"/>
    </row>
    <row r="233" spans="1:7">
      <c r="A233" s="117"/>
      <c r="B233" s="115" t="s">
        <v>118</v>
      </c>
      <c r="C233" s="83"/>
      <c r="D233" s="83"/>
      <c r="E233" s="117"/>
      <c r="F233" s="117"/>
      <c r="G233" s="117"/>
    </row>
    <row r="234" spans="1:7">
      <c r="A234" s="117"/>
      <c r="B234" s="117"/>
      <c r="C234" s="9"/>
      <c r="D234" s="9"/>
      <c r="E234" s="117"/>
      <c r="F234" s="117"/>
      <c r="G234" s="117"/>
    </row>
    <row r="235" spans="1:7">
      <c r="A235" s="115"/>
      <c r="B235" s="119" t="s">
        <v>119</v>
      </c>
      <c r="C235" s="85"/>
      <c r="D235" s="85"/>
      <c r="E235" s="117"/>
      <c r="F235" s="117"/>
      <c r="G235" s="117"/>
    </row>
    <row r="236" spans="1:7">
      <c r="A236" s="117">
        <v>1</v>
      </c>
      <c r="B236" s="122" t="s">
        <v>120</v>
      </c>
      <c r="C236" s="81"/>
      <c r="D236" s="81"/>
      <c r="E236" s="117"/>
      <c r="F236" s="117"/>
      <c r="G236" s="117"/>
    </row>
    <row r="237" spans="1:7">
      <c r="A237" s="117"/>
      <c r="B237" s="115" t="s">
        <v>121</v>
      </c>
      <c r="C237" s="83"/>
      <c r="D237" s="83"/>
      <c r="E237" s="117"/>
      <c r="F237" s="117"/>
      <c r="G237" s="117"/>
    </row>
    <row r="238" spans="1:7">
      <c r="A238" s="117"/>
      <c r="B238" s="117"/>
      <c r="C238" s="9"/>
      <c r="D238" s="9"/>
      <c r="E238" s="117"/>
      <c r="F238" s="117"/>
      <c r="G238" s="117"/>
    </row>
    <row r="239" spans="1:7">
      <c r="A239" s="115"/>
      <c r="B239" s="119" t="s">
        <v>122</v>
      </c>
      <c r="C239" s="85"/>
      <c r="D239" s="85"/>
      <c r="E239" s="117"/>
      <c r="F239" s="117"/>
      <c r="G239" s="117"/>
    </row>
    <row r="240" spans="1:7">
      <c r="A240" s="117">
        <v>1</v>
      </c>
      <c r="B240" s="117" t="s">
        <v>279</v>
      </c>
      <c r="C240" s="9"/>
      <c r="D240" s="9"/>
      <c r="E240" s="117"/>
      <c r="F240" s="117"/>
      <c r="G240" s="117"/>
    </row>
    <row r="241" spans="1:7">
      <c r="A241" s="117">
        <v>2</v>
      </c>
      <c r="B241" s="117" t="s">
        <v>126</v>
      </c>
      <c r="C241" s="9"/>
      <c r="D241" s="9"/>
      <c r="E241" s="117"/>
      <c r="F241" s="117"/>
      <c r="G241" s="117"/>
    </row>
    <row r="242" spans="1:7">
      <c r="A242" s="117">
        <v>3</v>
      </c>
      <c r="B242" s="117" t="s">
        <v>127</v>
      </c>
      <c r="C242" s="9"/>
      <c r="D242" s="9"/>
      <c r="E242" s="117"/>
      <c r="F242" s="117"/>
      <c r="G242" s="117"/>
    </row>
    <row r="243" spans="1:7">
      <c r="A243" s="117">
        <v>4</v>
      </c>
      <c r="B243" s="117" t="s">
        <v>125</v>
      </c>
      <c r="C243" s="9"/>
      <c r="D243" s="9"/>
      <c r="E243" s="117"/>
      <c r="F243" s="117"/>
      <c r="G243" s="117"/>
    </row>
    <row r="244" spans="1:7">
      <c r="A244" s="117">
        <v>5</v>
      </c>
      <c r="B244" s="117" t="s">
        <v>292</v>
      </c>
      <c r="C244" s="9"/>
      <c r="D244" s="9"/>
      <c r="E244" s="117"/>
      <c r="F244" s="117"/>
      <c r="G244" s="117"/>
    </row>
    <row r="245" spans="1:7">
      <c r="A245" s="117">
        <v>6</v>
      </c>
      <c r="B245" s="117" t="s">
        <v>128</v>
      </c>
      <c r="C245" s="9"/>
      <c r="D245" s="9"/>
      <c r="E245" s="117"/>
      <c r="F245" s="117"/>
      <c r="G245" s="117"/>
    </row>
    <row r="246" spans="1:7">
      <c r="A246" s="117">
        <v>7</v>
      </c>
      <c r="B246" s="117" t="s">
        <v>129</v>
      </c>
      <c r="C246" s="9"/>
      <c r="D246" s="9"/>
      <c r="E246" s="117"/>
      <c r="F246" s="117"/>
      <c r="G246" s="117"/>
    </row>
    <row r="247" spans="1:7">
      <c r="A247" s="117">
        <v>8</v>
      </c>
      <c r="B247" s="122" t="s">
        <v>124</v>
      </c>
      <c r="C247" s="81"/>
      <c r="D247" s="81"/>
      <c r="E247" s="117"/>
      <c r="F247" s="117"/>
      <c r="G247" s="117"/>
    </row>
    <row r="248" spans="1:7">
      <c r="A248" s="117">
        <v>9</v>
      </c>
      <c r="B248" s="122" t="s">
        <v>123</v>
      </c>
      <c r="C248" s="81"/>
      <c r="D248" s="81"/>
      <c r="E248" s="117"/>
      <c r="F248" s="117"/>
      <c r="G248" s="117"/>
    </row>
    <row r="249" spans="1:7">
      <c r="A249" s="117">
        <v>10</v>
      </c>
      <c r="B249" s="122" t="s">
        <v>130</v>
      </c>
      <c r="C249" s="81"/>
      <c r="D249" s="81"/>
      <c r="E249" s="117"/>
      <c r="F249" s="117"/>
      <c r="G249" s="117"/>
    </row>
    <row r="250" spans="1:7">
      <c r="A250" s="117"/>
      <c r="B250" s="115" t="s">
        <v>131</v>
      </c>
      <c r="C250" s="83"/>
      <c r="D250" s="83"/>
      <c r="E250" s="117"/>
      <c r="F250" s="117"/>
      <c r="G250" s="117"/>
    </row>
    <row r="251" spans="1:7">
      <c r="A251" s="117"/>
      <c r="B251" s="117"/>
      <c r="C251" s="9"/>
      <c r="D251" s="9"/>
      <c r="E251" s="117"/>
      <c r="F251" s="117"/>
      <c r="G251" s="117"/>
    </row>
    <row r="252" spans="1:7">
      <c r="A252" s="115"/>
      <c r="B252" s="119" t="s">
        <v>132</v>
      </c>
      <c r="C252" s="85"/>
      <c r="D252" s="85"/>
      <c r="E252" s="117"/>
      <c r="F252" s="117"/>
      <c r="G252" s="117"/>
    </row>
    <row r="253" spans="1:7">
      <c r="A253" s="117">
        <v>1</v>
      </c>
      <c r="B253" s="122" t="s">
        <v>133</v>
      </c>
      <c r="C253" s="81"/>
      <c r="D253" s="81"/>
      <c r="E253" s="117"/>
      <c r="F253" s="117"/>
      <c r="G253" s="117"/>
    </row>
    <row r="254" spans="1:7">
      <c r="A254" s="117">
        <v>2</v>
      </c>
      <c r="B254" s="117" t="s">
        <v>267</v>
      </c>
      <c r="C254" s="9"/>
      <c r="D254" s="9"/>
      <c r="E254" s="117"/>
      <c r="F254" s="117"/>
      <c r="G254" s="117"/>
    </row>
    <row r="255" spans="1:7">
      <c r="A255" s="117">
        <v>3</v>
      </c>
      <c r="B255" s="117" t="s">
        <v>113</v>
      </c>
      <c r="C255" s="9"/>
      <c r="D255" s="9"/>
      <c r="E255" s="117"/>
      <c r="F255" s="117"/>
      <c r="G255" s="117"/>
    </row>
    <row r="256" spans="1:7">
      <c r="A256" s="117">
        <v>4</v>
      </c>
      <c r="B256" s="117" t="s">
        <v>284</v>
      </c>
      <c r="C256" s="9"/>
      <c r="D256" s="9"/>
      <c r="E256" s="117"/>
      <c r="F256" s="117"/>
      <c r="G256" s="117"/>
    </row>
    <row r="257" spans="1:7">
      <c r="A257" s="117">
        <v>5</v>
      </c>
      <c r="B257" s="117" t="s">
        <v>341</v>
      </c>
      <c r="C257" s="9"/>
      <c r="D257" s="9"/>
      <c r="E257" s="117"/>
      <c r="F257" s="117"/>
      <c r="G257" s="117"/>
    </row>
    <row r="258" spans="1:7">
      <c r="A258" s="117">
        <v>6</v>
      </c>
      <c r="B258" s="117" t="s">
        <v>132</v>
      </c>
      <c r="C258" s="9"/>
      <c r="D258" s="9"/>
      <c r="E258" s="117"/>
      <c r="F258" s="117"/>
      <c r="G258" s="117"/>
    </row>
    <row r="259" spans="1:7">
      <c r="A259" s="117">
        <v>7</v>
      </c>
      <c r="B259" s="117" t="s">
        <v>294</v>
      </c>
      <c r="C259" s="9"/>
      <c r="D259" s="9"/>
      <c r="E259" s="117"/>
      <c r="F259" s="117"/>
      <c r="G259" s="117"/>
    </row>
    <row r="260" spans="1:7">
      <c r="A260" s="117">
        <v>8</v>
      </c>
      <c r="B260" s="117" t="s">
        <v>293</v>
      </c>
      <c r="C260" s="9"/>
      <c r="D260" s="9"/>
      <c r="E260" s="117"/>
      <c r="F260" s="117"/>
      <c r="G260" s="117"/>
    </row>
    <row r="261" spans="1:7">
      <c r="A261" s="117">
        <v>9</v>
      </c>
      <c r="B261" s="117" t="s">
        <v>246</v>
      </c>
      <c r="C261" s="9"/>
      <c r="D261" s="9"/>
      <c r="E261" s="117"/>
      <c r="F261" s="117"/>
      <c r="G261" s="117"/>
    </row>
    <row r="262" spans="1:7">
      <c r="A262" s="117"/>
      <c r="B262" s="115" t="s">
        <v>134</v>
      </c>
      <c r="C262" s="83"/>
      <c r="D262" s="83"/>
      <c r="E262" s="117"/>
      <c r="F262" s="117"/>
      <c r="G262" s="117"/>
    </row>
    <row r="263" spans="1:7">
      <c r="A263" s="117"/>
      <c r="B263" s="117"/>
      <c r="C263" s="9"/>
      <c r="D263" s="9"/>
      <c r="E263" s="117"/>
      <c r="F263" s="117"/>
      <c r="G263" s="117"/>
    </row>
    <row r="264" spans="1:7">
      <c r="A264" s="115"/>
      <c r="B264" s="119" t="s">
        <v>135</v>
      </c>
      <c r="C264" s="85"/>
      <c r="D264" s="85"/>
      <c r="E264" s="117"/>
      <c r="F264" s="117"/>
      <c r="G264" s="117"/>
    </row>
    <row r="265" spans="1:7">
      <c r="A265" s="117">
        <v>1</v>
      </c>
      <c r="B265" s="122" t="s">
        <v>136</v>
      </c>
      <c r="C265" s="81"/>
      <c r="D265" s="81"/>
      <c r="E265" s="117"/>
      <c r="F265" s="117"/>
      <c r="G265" s="117"/>
    </row>
    <row r="266" spans="1:7">
      <c r="A266" s="117">
        <v>2</v>
      </c>
      <c r="B266" s="122" t="s">
        <v>137</v>
      </c>
      <c r="C266" s="81"/>
      <c r="D266" s="81"/>
      <c r="E266" s="117"/>
      <c r="F266" s="117"/>
      <c r="G266" s="117"/>
    </row>
    <row r="267" spans="1:7">
      <c r="A267" s="117"/>
      <c r="B267" s="115" t="s">
        <v>138</v>
      </c>
      <c r="C267" s="83"/>
      <c r="D267" s="83"/>
      <c r="E267" s="117"/>
      <c r="F267" s="117"/>
      <c r="G267" s="117"/>
    </row>
    <row r="268" spans="1:7">
      <c r="A268" s="117"/>
      <c r="B268" s="117"/>
      <c r="C268" s="9"/>
      <c r="D268" s="9"/>
      <c r="E268" s="117"/>
      <c r="F268" s="117"/>
      <c r="G268" s="117"/>
    </row>
    <row r="269" spans="1:7">
      <c r="A269" s="115"/>
      <c r="B269" s="119" t="s">
        <v>227</v>
      </c>
      <c r="C269" s="85"/>
      <c r="D269" s="85"/>
      <c r="E269" s="117"/>
      <c r="F269" s="117"/>
      <c r="G269" s="117"/>
    </row>
    <row r="270" spans="1:7">
      <c r="A270" s="140" t="s">
        <v>349</v>
      </c>
      <c r="B270" s="133" t="s">
        <v>311</v>
      </c>
      <c r="C270" s="143"/>
      <c r="D270" s="134"/>
      <c r="E270" s="117"/>
      <c r="F270" s="117"/>
      <c r="G270" s="117"/>
    </row>
    <row r="271" spans="1:7">
      <c r="A271" s="140" t="s">
        <v>350</v>
      </c>
      <c r="B271" s="133" t="s">
        <v>309</v>
      </c>
      <c r="C271" s="143"/>
      <c r="D271" s="134"/>
      <c r="E271" s="117"/>
      <c r="F271" s="117"/>
      <c r="G271" s="117"/>
    </row>
    <row r="272" spans="1:7">
      <c r="A272" s="140" t="s">
        <v>351</v>
      </c>
      <c r="B272" s="133" t="s">
        <v>333</v>
      </c>
      <c r="C272" s="143"/>
      <c r="D272" s="136"/>
      <c r="E272" s="117"/>
      <c r="F272" s="117"/>
      <c r="G272" s="117"/>
    </row>
    <row r="273" spans="1:7">
      <c r="A273" s="140" t="s">
        <v>353</v>
      </c>
      <c r="B273" s="133" t="s">
        <v>334</v>
      </c>
      <c r="C273" s="143"/>
      <c r="D273" s="134"/>
      <c r="E273" s="117"/>
      <c r="F273" s="117"/>
      <c r="G273" s="117"/>
    </row>
    <row r="274" spans="1:7">
      <c r="A274" s="140" t="s">
        <v>354</v>
      </c>
      <c r="B274" s="133" t="s">
        <v>310</v>
      </c>
      <c r="C274" s="143"/>
      <c r="D274" s="134"/>
      <c r="E274" s="117"/>
      <c r="F274" s="117"/>
      <c r="G274" s="117"/>
    </row>
    <row r="275" spans="1:7">
      <c r="A275" s="140" t="s">
        <v>355</v>
      </c>
      <c r="B275" s="133" t="s">
        <v>312</v>
      </c>
      <c r="C275" s="143"/>
      <c r="D275" s="134"/>
      <c r="E275" s="117"/>
      <c r="F275" s="117"/>
      <c r="G275" s="117"/>
    </row>
    <row r="276" spans="1:7">
      <c r="A276" s="140" t="s">
        <v>356</v>
      </c>
      <c r="B276" s="133" t="s">
        <v>313</v>
      </c>
      <c r="C276" s="143"/>
      <c r="D276" s="134"/>
      <c r="E276" s="117"/>
      <c r="F276" s="117"/>
      <c r="G276" s="117"/>
    </row>
    <row r="277" spans="1:7">
      <c r="B277" s="141" t="s">
        <v>384</v>
      </c>
      <c r="C277" s="142"/>
      <c r="D277" s="135"/>
      <c r="E277" s="117"/>
      <c r="F277" s="117"/>
      <c r="G277" s="117"/>
    </row>
    <row r="278" spans="1:7">
      <c r="A278" s="117"/>
      <c r="B278" s="117"/>
      <c r="C278" s="9"/>
      <c r="D278" s="9"/>
      <c r="E278" s="117"/>
      <c r="F278" s="117"/>
      <c r="G278" s="117"/>
    </row>
    <row r="279" spans="1:7">
      <c r="A279" s="117"/>
      <c r="B279" s="115" t="s">
        <v>295</v>
      </c>
      <c r="C279" s="83"/>
      <c r="D279" s="83"/>
      <c r="E279" s="117"/>
      <c r="F279" s="117"/>
      <c r="G279" s="117"/>
    </row>
    <row r="280" spans="1:7">
      <c r="A280" s="117"/>
      <c r="B280" s="117"/>
      <c r="C280" s="9"/>
      <c r="D280" s="9"/>
      <c r="E280" s="117"/>
      <c r="F280" s="117"/>
      <c r="G280" s="117"/>
    </row>
    <row r="281" spans="1:7">
      <c r="A281" s="115" t="s">
        <v>296</v>
      </c>
      <c r="B281" s="118" t="s">
        <v>139</v>
      </c>
      <c r="C281" s="84"/>
      <c r="D281" s="84"/>
      <c r="E281" s="117"/>
      <c r="F281" s="117"/>
      <c r="G281" s="117"/>
    </row>
    <row r="282" spans="1:7">
      <c r="A282" s="117">
        <v>1</v>
      </c>
      <c r="B282" s="117" t="s">
        <v>314</v>
      </c>
      <c r="C282" s="9"/>
      <c r="D282" s="9"/>
      <c r="E282" s="117"/>
      <c r="F282" s="117"/>
      <c r="G282" s="117"/>
    </row>
    <row r="283" spans="1:7">
      <c r="A283" s="117">
        <v>2</v>
      </c>
      <c r="B283" s="117" t="s">
        <v>315</v>
      </c>
      <c r="C283" s="9"/>
      <c r="D283" s="9"/>
      <c r="E283" s="117"/>
      <c r="F283" s="117"/>
      <c r="G283" s="117"/>
    </row>
    <row r="284" spans="1:7">
      <c r="A284" s="117">
        <v>3</v>
      </c>
      <c r="B284" s="117" t="s">
        <v>308</v>
      </c>
      <c r="C284" s="9"/>
      <c r="D284" s="9"/>
      <c r="E284" s="117"/>
      <c r="F284" s="117"/>
      <c r="G284" s="117"/>
    </row>
    <row r="285" spans="1:7">
      <c r="A285" s="117"/>
      <c r="B285" s="115" t="s">
        <v>319</v>
      </c>
      <c r="C285" s="83"/>
      <c r="D285" s="83"/>
      <c r="E285" s="117"/>
      <c r="F285" s="117"/>
      <c r="G285" s="117"/>
    </row>
    <row r="286" spans="1:7">
      <c r="A286" s="117"/>
      <c r="B286" s="117"/>
      <c r="C286" s="9"/>
      <c r="D286" s="9"/>
      <c r="E286" s="117"/>
      <c r="F286" s="117"/>
      <c r="G286" s="117"/>
    </row>
    <row r="287" spans="1:7">
      <c r="A287" s="115" t="s">
        <v>141</v>
      </c>
      <c r="B287" s="118" t="s">
        <v>140</v>
      </c>
      <c r="C287" s="84"/>
      <c r="D287" s="84"/>
      <c r="E287" s="117"/>
      <c r="F287" s="117"/>
      <c r="G287" s="117"/>
    </row>
    <row r="288" spans="1:7">
      <c r="A288" s="117">
        <v>1</v>
      </c>
      <c r="B288" s="122" t="s">
        <v>142</v>
      </c>
      <c r="C288" s="81"/>
      <c r="D288" s="81"/>
      <c r="E288" s="117"/>
      <c r="F288" s="117"/>
      <c r="G288" s="117"/>
    </row>
    <row r="289" spans="1:13">
      <c r="A289" s="117">
        <v>2</v>
      </c>
      <c r="B289" s="117" t="s">
        <v>302</v>
      </c>
      <c r="C289" s="9"/>
      <c r="D289" s="9"/>
      <c r="E289" s="117"/>
      <c r="F289" s="117"/>
      <c r="G289" s="117"/>
    </row>
    <row r="290" spans="1:13">
      <c r="A290" s="117"/>
      <c r="B290" s="115" t="s">
        <v>143</v>
      </c>
      <c r="C290" s="83"/>
      <c r="D290" s="83"/>
      <c r="E290" s="117"/>
      <c r="F290" s="117"/>
      <c r="G290" s="117"/>
    </row>
    <row r="291" spans="1:13">
      <c r="A291" s="117"/>
      <c r="B291" s="117"/>
      <c r="C291" s="9"/>
      <c r="D291" s="9"/>
      <c r="E291" s="117"/>
      <c r="F291" s="117"/>
      <c r="G291" s="117"/>
    </row>
    <row r="292" spans="1:13">
      <c r="A292" s="115" t="s">
        <v>145</v>
      </c>
      <c r="B292" s="118" t="s">
        <v>144</v>
      </c>
      <c r="C292" s="84"/>
      <c r="D292" s="84"/>
      <c r="E292" s="117"/>
      <c r="F292" s="117"/>
      <c r="G292" s="117"/>
    </row>
    <row r="293" spans="1:13">
      <c r="A293" s="115"/>
      <c r="B293" s="119" t="s">
        <v>35</v>
      </c>
      <c r="C293" s="85"/>
      <c r="D293" s="85"/>
      <c r="E293" s="117"/>
      <c r="F293" s="117"/>
      <c r="G293" s="117"/>
    </row>
    <row r="294" spans="1:13">
      <c r="A294" s="117">
        <v>1</v>
      </c>
      <c r="B294" s="122" t="s">
        <v>146</v>
      </c>
      <c r="C294" s="81"/>
      <c r="D294" s="81"/>
      <c r="E294" s="117"/>
      <c r="F294" s="117"/>
      <c r="G294" s="117"/>
    </row>
    <row r="295" spans="1:13">
      <c r="A295" s="117"/>
      <c r="B295" s="126" t="s">
        <v>148</v>
      </c>
      <c r="C295" s="132"/>
      <c r="D295" s="132"/>
      <c r="E295" s="117"/>
      <c r="F295" s="117"/>
      <c r="G295" s="117"/>
      <c r="I295" s="111"/>
      <c r="J295" s="111"/>
      <c r="K295" s="111"/>
      <c r="L295" s="111"/>
      <c r="M295" s="111"/>
    </row>
    <row r="296" spans="1:13">
      <c r="A296" s="117"/>
      <c r="B296" s="117"/>
      <c r="C296" s="9"/>
      <c r="D296" s="9"/>
      <c r="E296" s="117"/>
      <c r="F296" s="117"/>
      <c r="G296" s="117"/>
      <c r="I296" s="111"/>
      <c r="J296" s="111"/>
      <c r="K296" s="111"/>
      <c r="L296" s="111"/>
      <c r="M296" s="111"/>
    </row>
    <row r="297" spans="1:13">
      <c r="A297" s="115"/>
      <c r="B297" s="119" t="s">
        <v>36</v>
      </c>
      <c r="C297" s="85"/>
      <c r="D297" s="85"/>
      <c r="E297" s="117"/>
      <c r="F297" s="117"/>
      <c r="G297" s="117"/>
      <c r="I297" s="111"/>
      <c r="J297" s="111"/>
      <c r="K297" s="111"/>
      <c r="L297" s="111"/>
      <c r="M297" s="111"/>
    </row>
    <row r="298" spans="1:13">
      <c r="A298" s="117">
        <v>1</v>
      </c>
      <c r="B298" s="117" t="s">
        <v>146</v>
      </c>
      <c r="C298" s="9"/>
      <c r="D298" s="9"/>
      <c r="E298" s="117"/>
      <c r="F298" s="117"/>
      <c r="G298" s="117"/>
      <c r="I298" s="111"/>
      <c r="J298" s="111"/>
      <c r="K298" s="111"/>
      <c r="L298" s="111"/>
      <c r="M298" s="111"/>
    </row>
    <row r="299" spans="1:13">
      <c r="A299" s="117"/>
      <c r="B299" s="126" t="s">
        <v>149</v>
      </c>
      <c r="C299" s="132"/>
      <c r="D299" s="132"/>
      <c r="E299" s="117"/>
      <c r="F299" s="117"/>
      <c r="G299" s="117"/>
    </row>
    <row r="300" spans="1:13">
      <c r="A300" s="117"/>
      <c r="B300" s="117"/>
      <c r="C300" s="9"/>
      <c r="D300" s="9"/>
      <c r="E300" s="117"/>
      <c r="F300" s="117"/>
      <c r="G300" s="117"/>
      <c r="I300" s="111"/>
      <c r="J300" s="111"/>
      <c r="K300" s="111"/>
      <c r="L300" s="111"/>
      <c r="M300" s="111"/>
    </row>
    <row r="301" spans="1:13">
      <c r="A301" s="115"/>
      <c r="B301" s="119" t="s">
        <v>150</v>
      </c>
      <c r="C301" s="85"/>
      <c r="D301" s="85"/>
      <c r="E301" s="117"/>
      <c r="F301" s="117"/>
      <c r="G301" s="117"/>
      <c r="I301" s="111"/>
      <c r="J301" s="111"/>
      <c r="K301" s="111"/>
      <c r="L301" s="111"/>
      <c r="M301" s="111"/>
    </row>
    <row r="302" spans="1:13">
      <c r="A302" s="117">
        <v>1</v>
      </c>
      <c r="B302" s="117" t="s">
        <v>320</v>
      </c>
      <c r="C302" s="9"/>
      <c r="D302" s="9"/>
      <c r="E302" s="117"/>
      <c r="F302" s="117"/>
      <c r="G302" s="117"/>
    </row>
    <row r="303" spans="1:13">
      <c r="A303" s="117"/>
      <c r="B303" s="115" t="s">
        <v>153</v>
      </c>
      <c r="C303" s="83"/>
      <c r="D303" s="83"/>
      <c r="E303" s="117"/>
      <c r="F303" s="117"/>
      <c r="G303" s="117"/>
    </row>
    <row r="304" spans="1:13">
      <c r="A304" s="117"/>
      <c r="B304" s="117"/>
      <c r="C304" s="9"/>
      <c r="D304" s="9"/>
      <c r="E304" s="117"/>
      <c r="F304" s="117"/>
      <c r="G304" s="117"/>
    </row>
    <row r="305" spans="1:7">
      <c r="B305" s="141" t="s">
        <v>385</v>
      </c>
      <c r="C305" s="143"/>
      <c r="D305" s="143"/>
      <c r="E305" s="144"/>
      <c r="F305" s="117"/>
      <c r="G305" s="117"/>
    </row>
    <row r="306" spans="1:7">
      <c r="A306" s="140" t="s">
        <v>349</v>
      </c>
      <c r="B306" s="133" t="s">
        <v>151</v>
      </c>
      <c r="C306" s="143"/>
      <c r="D306" s="134"/>
      <c r="E306" s="144"/>
      <c r="F306" s="117"/>
      <c r="G306" s="117"/>
    </row>
    <row r="307" spans="1:7">
      <c r="A307" s="140" t="s">
        <v>350</v>
      </c>
      <c r="B307" s="133" t="s">
        <v>152</v>
      </c>
      <c r="C307" s="143"/>
      <c r="D307" s="134"/>
      <c r="E307" s="144"/>
      <c r="F307" s="117"/>
      <c r="G307" s="117"/>
    </row>
    <row r="308" spans="1:7">
      <c r="B308" s="141" t="s">
        <v>386</v>
      </c>
      <c r="C308" s="142"/>
      <c r="D308" s="135"/>
      <c r="E308" s="144"/>
      <c r="F308" s="117"/>
      <c r="G308" s="117"/>
    </row>
    <row r="309" spans="1:7">
      <c r="A309" s="117"/>
      <c r="B309" s="117"/>
      <c r="C309" s="9"/>
      <c r="D309" s="9"/>
      <c r="E309" s="117"/>
      <c r="F309" s="117"/>
      <c r="G309" s="117"/>
    </row>
    <row r="310" spans="1:7">
      <c r="A310" s="115"/>
      <c r="B310" s="119" t="s">
        <v>154</v>
      </c>
      <c r="C310" s="85"/>
      <c r="D310" s="85"/>
      <c r="E310" s="117"/>
      <c r="F310" s="117"/>
      <c r="G310" s="117"/>
    </row>
    <row r="311" spans="1:7">
      <c r="A311" s="117">
        <v>1</v>
      </c>
      <c r="B311" s="117" t="s">
        <v>156</v>
      </c>
      <c r="C311" s="9"/>
      <c r="D311" s="9"/>
      <c r="E311" s="117"/>
      <c r="F311" s="117"/>
      <c r="G311" s="117"/>
    </row>
    <row r="312" spans="1:7">
      <c r="A312" s="117">
        <v>2</v>
      </c>
      <c r="B312" s="117" t="s">
        <v>157</v>
      </c>
      <c r="C312" s="9"/>
      <c r="D312" s="9"/>
      <c r="E312" s="117"/>
      <c r="F312" s="117"/>
      <c r="G312" s="117"/>
    </row>
    <row r="313" spans="1:7">
      <c r="A313" s="117">
        <v>3</v>
      </c>
      <c r="B313" s="117" t="s">
        <v>232</v>
      </c>
      <c r="C313" s="9"/>
      <c r="D313" s="9"/>
      <c r="E313" s="117"/>
      <c r="F313" s="117"/>
      <c r="G313" s="117"/>
    </row>
    <row r="314" spans="1:7">
      <c r="A314" s="117">
        <v>4</v>
      </c>
      <c r="B314" s="117" t="s">
        <v>248</v>
      </c>
      <c r="C314" s="9"/>
      <c r="D314" s="9"/>
      <c r="E314" s="117"/>
      <c r="F314" s="117"/>
      <c r="G314" s="117"/>
    </row>
    <row r="315" spans="1:7">
      <c r="A315" s="117">
        <v>5</v>
      </c>
      <c r="B315" s="117" t="s">
        <v>228</v>
      </c>
      <c r="C315" s="9"/>
      <c r="D315" s="9"/>
      <c r="E315" s="117"/>
      <c r="F315" s="117"/>
      <c r="G315" s="117"/>
    </row>
    <row r="316" spans="1:7">
      <c r="A316" s="117">
        <v>6</v>
      </c>
      <c r="B316" s="117" t="s">
        <v>249</v>
      </c>
      <c r="C316" s="9"/>
      <c r="D316" s="9"/>
      <c r="E316" s="117"/>
      <c r="F316" s="117"/>
      <c r="G316" s="117"/>
    </row>
    <row r="317" spans="1:7">
      <c r="A317" s="117">
        <v>7</v>
      </c>
      <c r="B317" s="117" t="s">
        <v>155</v>
      </c>
      <c r="C317" s="9"/>
      <c r="D317" s="9"/>
      <c r="E317" s="117"/>
      <c r="F317" s="117"/>
      <c r="G317" s="117"/>
    </row>
    <row r="318" spans="1:7">
      <c r="A318" s="117">
        <v>8</v>
      </c>
      <c r="B318" s="117" t="s">
        <v>247</v>
      </c>
      <c r="C318" s="9"/>
      <c r="D318" s="9"/>
      <c r="E318" s="117"/>
      <c r="F318" s="117"/>
      <c r="G318" s="117"/>
    </row>
    <row r="319" spans="1:7">
      <c r="A319" s="117">
        <v>9</v>
      </c>
      <c r="B319" s="117" t="s">
        <v>158</v>
      </c>
      <c r="C319" s="9"/>
      <c r="D319" s="9"/>
      <c r="E319" s="117"/>
      <c r="F319" s="117"/>
      <c r="G319" s="117"/>
    </row>
    <row r="320" spans="1:7">
      <c r="A320" s="117">
        <v>10</v>
      </c>
      <c r="B320" s="122" t="s">
        <v>147</v>
      </c>
      <c r="C320" s="81"/>
      <c r="D320" s="81"/>
      <c r="E320" s="117"/>
      <c r="F320" s="117"/>
      <c r="G320" s="117"/>
    </row>
    <row r="321" spans="1:13">
      <c r="A321" s="117"/>
      <c r="B321" s="115" t="s">
        <v>159</v>
      </c>
      <c r="C321" s="83"/>
      <c r="D321" s="83"/>
      <c r="E321" s="117"/>
      <c r="F321" s="117"/>
      <c r="G321" s="117"/>
    </row>
    <row r="322" spans="1:13">
      <c r="A322" s="117"/>
      <c r="B322" s="117"/>
      <c r="C322" s="9"/>
      <c r="D322" s="9"/>
      <c r="E322" s="117"/>
      <c r="F322" s="117"/>
      <c r="G322" s="117"/>
    </row>
    <row r="323" spans="1:13">
      <c r="A323" s="117"/>
      <c r="B323" s="115" t="s">
        <v>160</v>
      </c>
      <c r="C323" s="83"/>
      <c r="D323" s="83"/>
      <c r="E323" s="117"/>
      <c r="F323" s="117"/>
      <c r="G323" s="117"/>
    </row>
    <row r="324" spans="1:13">
      <c r="A324" s="117"/>
      <c r="B324" s="117"/>
      <c r="C324" s="9"/>
      <c r="D324" s="9"/>
      <c r="E324" s="117"/>
      <c r="F324" s="117"/>
      <c r="G324" s="117"/>
    </row>
    <row r="325" spans="1:13">
      <c r="A325" s="115" t="s">
        <v>162</v>
      </c>
      <c r="B325" s="127" t="s">
        <v>161</v>
      </c>
      <c r="C325" s="86"/>
      <c r="D325" s="86"/>
      <c r="E325" s="117"/>
      <c r="F325" s="117"/>
      <c r="G325" s="117"/>
    </row>
    <row r="326" spans="1:13">
      <c r="A326" s="145"/>
      <c r="B326" s="146" t="s">
        <v>163</v>
      </c>
      <c r="C326" s="147"/>
      <c r="D326" s="147"/>
      <c r="E326" s="117"/>
      <c r="F326" s="117"/>
      <c r="G326" s="117"/>
    </row>
    <row r="327" spans="1:13" s="111" customFormat="1">
      <c r="A327" s="145"/>
      <c r="B327" s="146" t="s">
        <v>164</v>
      </c>
      <c r="C327" s="147"/>
      <c r="D327" s="147"/>
      <c r="E327" s="117"/>
      <c r="F327" s="117"/>
      <c r="G327" s="117"/>
      <c r="I327"/>
      <c r="J327"/>
      <c r="K327"/>
      <c r="L327"/>
      <c r="M327"/>
    </row>
    <row r="328" spans="1:13" s="111" customFormat="1">
      <c r="A328" s="117"/>
      <c r="B328" s="117"/>
      <c r="C328" s="9"/>
      <c r="D328" s="9"/>
      <c r="E328" s="117"/>
      <c r="F328" s="117"/>
      <c r="G328" s="117"/>
      <c r="I328"/>
      <c r="J328"/>
      <c r="K328"/>
      <c r="L328"/>
      <c r="M328"/>
    </row>
    <row r="329" spans="1:13">
      <c r="A329" s="117"/>
      <c r="B329" s="115" t="s">
        <v>165</v>
      </c>
      <c r="C329" s="83"/>
      <c r="D329" s="83"/>
      <c r="E329" s="117"/>
      <c r="F329" s="117"/>
      <c r="G329" s="117"/>
    </row>
    <row r="330" spans="1:13">
      <c r="A330" s="117"/>
      <c r="B330" s="117"/>
      <c r="C330" s="9"/>
      <c r="D330" s="9"/>
      <c r="E330" s="117"/>
      <c r="F330" s="117"/>
      <c r="G330" s="117"/>
    </row>
    <row r="331" spans="1:13">
      <c r="A331" s="115" t="s">
        <v>167</v>
      </c>
      <c r="B331" s="127" t="s">
        <v>166</v>
      </c>
      <c r="C331" s="86"/>
      <c r="D331" s="86"/>
      <c r="E331" s="117"/>
      <c r="F331" s="117"/>
      <c r="G331" s="117"/>
    </row>
    <row r="332" spans="1:13" s="114" customFormat="1">
      <c r="A332" s="115"/>
      <c r="B332" s="146" t="s">
        <v>277</v>
      </c>
      <c r="C332" s="147"/>
      <c r="D332" s="147"/>
      <c r="E332" s="117"/>
      <c r="F332" s="117"/>
      <c r="G332" s="117"/>
      <c r="I332"/>
      <c r="J332"/>
      <c r="K332"/>
      <c r="L332"/>
      <c r="M332"/>
    </row>
    <row r="333" spans="1:13">
      <c r="A333" s="115"/>
      <c r="B333" s="146" t="s">
        <v>278</v>
      </c>
      <c r="C333" s="147"/>
      <c r="D333" s="147"/>
      <c r="E333" s="117"/>
      <c r="F333" s="117"/>
      <c r="G333" s="117"/>
    </row>
    <row r="334" spans="1:13">
      <c r="A334" s="117"/>
      <c r="B334" s="117"/>
      <c r="C334" s="9"/>
      <c r="D334" s="9"/>
      <c r="E334" s="117"/>
      <c r="F334" s="117"/>
      <c r="G334" s="117"/>
    </row>
    <row r="335" spans="1:13">
      <c r="A335" s="117"/>
      <c r="B335" s="115" t="s">
        <v>168</v>
      </c>
      <c r="C335" s="83"/>
      <c r="D335" s="83"/>
      <c r="E335" s="117"/>
      <c r="F335" s="117"/>
      <c r="G335" s="117"/>
    </row>
    <row r="336" spans="1:13">
      <c r="A336" s="117"/>
      <c r="B336" s="117"/>
      <c r="C336" s="9"/>
      <c r="D336" s="9"/>
      <c r="E336" s="117"/>
      <c r="F336" s="117"/>
      <c r="G336" s="117"/>
      <c r="I336" s="111"/>
      <c r="J336" s="111"/>
      <c r="K336" s="111"/>
      <c r="L336" s="111"/>
      <c r="M336" s="111"/>
    </row>
    <row r="337" spans="1:13">
      <c r="A337" s="115" t="s">
        <v>370</v>
      </c>
      <c r="B337" s="118" t="s">
        <v>169</v>
      </c>
      <c r="C337" s="84"/>
      <c r="D337" s="84"/>
      <c r="E337" s="117"/>
      <c r="F337" s="117"/>
      <c r="G337" s="117"/>
    </row>
    <row r="338" spans="1:13">
      <c r="A338" s="117">
        <v>1</v>
      </c>
      <c r="B338" s="117" t="s">
        <v>297</v>
      </c>
      <c r="C338" s="9"/>
      <c r="D338" s="9"/>
      <c r="E338" s="117"/>
      <c r="F338" s="117"/>
      <c r="G338" s="117"/>
    </row>
    <row r="339" spans="1:13" s="114" customFormat="1">
      <c r="A339" s="117">
        <v>2</v>
      </c>
      <c r="B339" s="123" t="s">
        <v>170</v>
      </c>
      <c r="C339" s="82"/>
      <c r="D339" s="82"/>
      <c r="E339" s="117"/>
      <c r="F339" s="117"/>
      <c r="G339" s="117"/>
      <c r="I339"/>
      <c r="J339"/>
      <c r="K339"/>
      <c r="L339"/>
      <c r="M339"/>
    </row>
    <row r="340" spans="1:13">
      <c r="A340" s="117">
        <v>3</v>
      </c>
      <c r="B340" s="117" t="s">
        <v>276</v>
      </c>
      <c r="C340" s="9"/>
      <c r="D340" s="9"/>
      <c r="E340" s="117"/>
      <c r="F340" s="117"/>
      <c r="G340" s="117"/>
    </row>
    <row r="341" spans="1:13">
      <c r="A341" s="117">
        <v>4</v>
      </c>
      <c r="B341" s="123" t="s">
        <v>171</v>
      </c>
      <c r="C341" s="82"/>
      <c r="D341" s="82"/>
      <c r="E341" s="117"/>
      <c r="F341" s="117"/>
      <c r="G341" s="117"/>
    </row>
    <row r="342" spans="1:13">
      <c r="A342" s="117"/>
      <c r="B342" s="128" t="s">
        <v>172</v>
      </c>
      <c r="C342" s="87"/>
      <c r="D342" s="87"/>
      <c r="E342" s="117"/>
      <c r="F342" s="117"/>
      <c r="G342" s="117"/>
    </row>
    <row r="343" spans="1:13" s="111" customFormat="1">
      <c r="A343" s="117"/>
      <c r="B343" s="117"/>
      <c r="C343" s="9"/>
      <c r="D343" s="9"/>
      <c r="E343" s="117"/>
      <c r="F343" s="117"/>
      <c r="G343" s="117"/>
      <c r="I343"/>
      <c r="J343"/>
      <c r="K343"/>
      <c r="L343"/>
      <c r="M343"/>
    </row>
    <row r="344" spans="1:13" s="111" customFormat="1">
      <c r="A344" s="115" t="s">
        <v>371</v>
      </c>
      <c r="B344" s="118" t="s">
        <v>403</v>
      </c>
      <c r="C344" s="84"/>
      <c r="D344" s="84"/>
      <c r="E344" s="117"/>
      <c r="F344" s="117"/>
      <c r="G344" s="117"/>
      <c r="I344"/>
      <c r="J344"/>
      <c r="K344"/>
      <c r="L344"/>
      <c r="M344"/>
    </row>
    <row r="345" spans="1:13" s="148" customFormat="1">
      <c r="A345" s="140">
        <v>1</v>
      </c>
      <c r="B345" s="133" t="s">
        <v>387</v>
      </c>
      <c r="C345" s="134"/>
      <c r="D345" s="134"/>
      <c r="E345" s="138"/>
      <c r="F345" s="138"/>
      <c r="G345" s="138"/>
      <c r="I345" s="139"/>
      <c r="J345" s="139"/>
      <c r="K345" s="139"/>
      <c r="L345" s="139"/>
      <c r="M345" s="139"/>
    </row>
    <row r="346" spans="1:13" s="148" customFormat="1">
      <c r="A346" s="140">
        <v>2</v>
      </c>
      <c r="B346" s="133" t="s">
        <v>388</v>
      </c>
      <c r="C346" s="134"/>
      <c r="D346" s="134"/>
      <c r="E346" s="138"/>
      <c r="F346" s="138"/>
      <c r="G346" s="138"/>
      <c r="I346" s="139"/>
      <c r="J346" s="139"/>
      <c r="K346" s="139"/>
      <c r="L346" s="139"/>
      <c r="M346" s="139"/>
    </row>
    <row r="347" spans="1:13">
      <c r="A347" s="140">
        <v>3</v>
      </c>
      <c r="B347" s="117" t="s">
        <v>298</v>
      </c>
      <c r="C347" s="150"/>
      <c r="D347" s="150"/>
      <c r="E347" s="117"/>
      <c r="F347" s="117"/>
      <c r="G347" s="117"/>
    </row>
    <row r="348" spans="1:13" s="148" customFormat="1">
      <c r="A348" s="140">
        <v>4</v>
      </c>
      <c r="B348" s="133" t="s">
        <v>389</v>
      </c>
      <c r="C348" s="143"/>
      <c r="D348" s="134"/>
      <c r="E348" s="138"/>
      <c r="F348" s="138"/>
      <c r="G348" s="138"/>
      <c r="I348" s="139"/>
      <c r="J348" s="139"/>
      <c r="K348" s="139"/>
      <c r="L348" s="139"/>
      <c r="M348" s="139"/>
    </row>
    <row r="349" spans="1:13" s="148" customFormat="1">
      <c r="A349" s="140">
        <v>5</v>
      </c>
      <c r="B349" s="133" t="s">
        <v>390</v>
      </c>
      <c r="C349" s="143"/>
      <c r="D349" s="134"/>
      <c r="E349" s="138"/>
      <c r="F349" s="138"/>
      <c r="G349" s="138"/>
      <c r="I349" s="139"/>
      <c r="J349" s="139"/>
      <c r="K349" s="139"/>
      <c r="L349" s="139"/>
      <c r="M349" s="139"/>
    </row>
    <row r="350" spans="1:13" s="148" customFormat="1">
      <c r="A350" s="140">
        <v>6</v>
      </c>
      <c r="B350" s="133" t="s">
        <v>391</v>
      </c>
      <c r="C350" s="143"/>
      <c r="D350" s="134"/>
      <c r="E350" s="138"/>
      <c r="F350" s="138"/>
      <c r="G350" s="138"/>
      <c r="I350" s="139"/>
      <c r="J350" s="139"/>
      <c r="K350" s="139"/>
      <c r="L350" s="139"/>
      <c r="M350" s="139"/>
    </row>
    <row r="351" spans="1:13" s="148" customFormat="1">
      <c r="A351" s="140">
        <v>7</v>
      </c>
      <c r="B351" s="133" t="s">
        <v>392</v>
      </c>
      <c r="C351" s="143"/>
      <c r="D351" s="136"/>
      <c r="E351" s="138"/>
      <c r="F351" s="138"/>
      <c r="G351" s="138"/>
      <c r="I351" s="139"/>
      <c r="J351" s="139"/>
      <c r="K351" s="139"/>
      <c r="L351" s="139"/>
      <c r="M351" s="139"/>
    </row>
    <row r="352" spans="1:13" s="148" customFormat="1">
      <c r="A352" s="140">
        <v>8</v>
      </c>
      <c r="B352" s="133" t="s">
        <v>289</v>
      </c>
      <c r="C352" s="143"/>
      <c r="D352" s="134"/>
      <c r="E352" s="138"/>
      <c r="F352" s="138"/>
      <c r="G352" s="138"/>
      <c r="I352" s="139"/>
      <c r="J352" s="139"/>
      <c r="K352" s="139"/>
      <c r="L352" s="139"/>
      <c r="M352" s="139"/>
    </row>
    <row r="353" spans="1:13" s="148" customFormat="1">
      <c r="A353" s="140">
        <v>9</v>
      </c>
      <c r="B353" s="133" t="s">
        <v>305</v>
      </c>
      <c r="C353" s="143"/>
      <c r="D353" s="134"/>
      <c r="E353" s="138"/>
      <c r="F353" s="138"/>
      <c r="G353" s="138"/>
      <c r="I353" s="139"/>
      <c r="J353" s="139"/>
      <c r="K353" s="139"/>
      <c r="L353" s="139"/>
      <c r="M353" s="139"/>
    </row>
    <row r="354" spans="1:13" s="148" customFormat="1">
      <c r="A354" s="140">
        <v>10</v>
      </c>
      <c r="B354" s="133" t="s">
        <v>304</v>
      </c>
      <c r="C354" s="143"/>
      <c r="D354" s="134"/>
      <c r="E354" s="138"/>
      <c r="F354" s="138"/>
      <c r="G354" s="138"/>
      <c r="I354" s="139"/>
      <c r="J354" s="139"/>
      <c r="K354" s="139"/>
      <c r="L354" s="139"/>
      <c r="M354" s="139"/>
    </row>
    <row r="355" spans="1:13" s="148" customFormat="1">
      <c r="A355" s="140">
        <v>11</v>
      </c>
      <c r="B355" s="133" t="s">
        <v>250</v>
      </c>
      <c r="C355" s="143"/>
      <c r="D355" s="134"/>
      <c r="E355" s="138"/>
      <c r="F355" s="138"/>
      <c r="G355" s="138"/>
      <c r="I355" s="139"/>
      <c r="J355" s="139"/>
      <c r="K355" s="139"/>
      <c r="L355" s="139"/>
      <c r="M355" s="139"/>
    </row>
    <row r="356" spans="1:13" s="148" customFormat="1">
      <c r="A356" s="140">
        <v>12</v>
      </c>
      <c r="B356" s="133" t="s">
        <v>303</v>
      </c>
      <c r="C356" s="143"/>
      <c r="D356" s="134"/>
      <c r="E356" s="138"/>
      <c r="F356" s="138"/>
      <c r="G356" s="138"/>
      <c r="I356" s="139"/>
      <c r="J356" s="139"/>
      <c r="K356" s="139"/>
      <c r="L356" s="139"/>
      <c r="M356" s="139"/>
    </row>
    <row r="357" spans="1:13" s="148" customFormat="1">
      <c r="A357" s="140">
        <v>13</v>
      </c>
      <c r="B357" s="133" t="s">
        <v>306</v>
      </c>
      <c r="C357" s="143"/>
      <c r="D357" s="134"/>
      <c r="E357" s="138"/>
      <c r="F357" s="138"/>
      <c r="G357" s="138"/>
      <c r="I357" s="139"/>
      <c r="J357" s="139"/>
      <c r="K357" s="139"/>
      <c r="L357" s="139"/>
      <c r="M357" s="139"/>
    </row>
    <row r="358" spans="1:13" s="148" customFormat="1">
      <c r="A358" s="140">
        <v>14</v>
      </c>
      <c r="B358" s="133" t="s">
        <v>322</v>
      </c>
      <c r="C358" s="143"/>
      <c r="D358" s="134"/>
      <c r="E358" s="138"/>
      <c r="F358" s="138"/>
      <c r="G358" s="138"/>
      <c r="I358" s="139"/>
      <c r="J358" s="139"/>
      <c r="K358" s="139"/>
      <c r="L358" s="139"/>
      <c r="M358" s="139"/>
    </row>
    <row r="359" spans="1:13" s="148" customFormat="1">
      <c r="B359" s="141" t="s">
        <v>404</v>
      </c>
      <c r="C359" s="143"/>
      <c r="D359" s="143"/>
      <c r="E359" s="138"/>
      <c r="F359" s="138"/>
      <c r="G359" s="138"/>
      <c r="I359" s="139"/>
      <c r="J359" s="139"/>
      <c r="K359" s="139"/>
      <c r="L359" s="139"/>
      <c r="M359" s="139"/>
    </row>
    <row r="360" spans="1:13" s="148" customFormat="1">
      <c r="A360" s="140" t="s">
        <v>349</v>
      </c>
      <c r="B360" s="133" t="s">
        <v>393</v>
      </c>
      <c r="C360" s="134"/>
      <c r="D360" s="134"/>
      <c r="E360" s="138"/>
      <c r="F360" s="138"/>
      <c r="G360" s="138"/>
      <c r="I360" s="139"/>
      <c r="J360" s="139"/>
      <c r="K360" s="139"/>
      <c r="L360" s="139"/>
      <c r="M360" s="139"/>
    </row>
    <row r="361" spans="1:13" s="148" customFormat="1">
      <c r="A361" s="140" t="s">
        <v>350</v>
      </c>
      <c r="B361" s="133" t="s">
        <v>394</v>
      </c>
      <c r="C361" s="134"/>
      <c r="D361" s="134"/>
      <c r="E361" s="138"/>
      <c r="F361" s="138"/>
      <c r="G361" s="138"/>
      <c r="I361" s="139"/>
      <c r="J361" s="139"/>
      <c r="K361" s="139"/>
      <c r="L361" s="139"/>
      <c r="M361" s="139"/>
    </row>
    <row r="362" spans="1:13" s="148" customFormat="1">
      <c r="A362" s="140" t="s">
        <v>351</v>
      </c>
      <c r="B362" s="133" t="s">
        <v>397</v>
      </c>
      <c r="C362" s="134"/>
      <c r="D362" s="134"/>
      <c r="E362" s="138"/>
      <c r="F362" s="138"/>
      <c r="G362" s="138"/>
      <c r="I362" s="139"/>
      <c r="J362" s="139"/>
      <c r="K362" s="139"/>
      <c r="L362" s="139"/>
      <c r="M362" s="139"/>
    </row>
    <row r="363" spans="1:13" s="148" customFormat="1">
      <c r="A363" s="140" t="s">
        <v>353</v>
      </c>
      <c r="B363" s="133" t="s">
        <v>396</v>
      </c>
      <c r="C363" s="134"/>
      <c r="D363" s="134"/>
      <c r="E363" s="138"/>
      <c r="F363" s="138"/>
      <c r="G363" s="138"/>
      <c r="I363" s="139"/>
      <c r="J363" s="139"/>
      <c r="K363" s="139"/>
      <c r="L363" s="139"/>
      <c r="M363" s="139"/>
    </row>
    <row r="364" spans="1:13" s="148" customFormat="1">
      <c r="B364" s="141" t="s">
        <v>405</v>
      </c>
      <c r="C364" s="135"/>
      <c r="D364" s="135"/>
      <c r="E364" s="138"/>
      <c r="F364" s="138"/>
      <c r="G364" s="138"/>
      <c r="I364" s="139"/>
      <c r="J364" s="139"/>
      <c r="K364" s="139"/>
      <c r="L364" s="139"/>
      <c r="M364" s="139"/>
    </row>
    <row r="365" spans="1:13">
      <c r="A365" s="117"/>
      <c r="B365" s="117"/>
      <c r="C365" s="9"/>
      <c r="D365" s="9"/>
      <c r="E365" s="117"/>
      <c r="F365" s="117"/>
      <c r="G365" s="117"/>
    </row>
    <row r="366" spans="1:13">
      <c r="A366" s="115" t="s">
        <v>347</v>
      </c>
      <c r="B366" s="118" t="s">
        <v>173</v>
      </c>
      <c r="C366" s="84"/>
      <c r="D366" s="84"/>
      <c r="E366" s="117"/>
      <c r="F366" s="117"/>
      <c r="G366" s="117"/>
    </row>
    <row r="367" spans="1:13" s="139" customFormat="1">
      <c r="A367" s="117"/>
      <c r="B367" s="117"/>
      <c r="C367" s="9"/>
      <c r="D367" s="9"/>
      <c r="E367" s="117"/>
      <c r="F367" s="117"/>
      <c r="G367" s="117"/>
    </row>
    <row r="368" spans="1:13" s="139" customFormat="1">
      <c r="A368" s="117"/>
      <c r="B368" s="115" t="s">
        <v>175</v>
      </c>
      <c r="C368" s="83"/>
      <c r="D368" s="83"/>
      <c r="E368" s="117"/>
      <c r="F368" s="117"/>
      <c r="G368" s="117"/>
    </row>
    <row r="369" spans="1:7">
      <c r="A369" s="117"/>
      <c r="B369" s="115" t="s">
        <v>268</v>
      </c>
      <c r="C369" s="9"/>
      <c r="D369" s="9"/>
      <c r="E369" s="104"/>
      <c r="F369" s="104"/>
      <c r="G369" s="137"/>
    </row>
    <row r="370" spans="1:7">
      <c r="A370" s="117"/>
      <c r="B370" s="117" t="s">
        <v>269</v>
      </c>
      <c r="C370" s="9"/>
      <c r="D370" s="9"/>
      <c r="E370" s="104"/>
      <c r="F370" s="104"/>
      <c r="G370" s="137"/>
    </row>
    <row r="371" spans="1:7">
      <c r="A371" s="9"/>
      <c r="B371" s="105" t="s">
        <v>179</v>
      </c>
      <c r="C371" s="9"/>
      <c r="D371" s="9"/>
      <c r="E371" s="9"/>
      <c r="F371" s="9"/>
      <c r="G371" s="9"/>
    </row>
    <row r="372" spans="1:7">
      <c r="A372" s="106"/>
      <c r="B372" s="106" t="s">
        <v>270</v>
      </c>
      <c r="C372" s="113"/>
      <c r="D372" s="113"/>
      <c r="E372" s="106"/>
      <c r="F372" s="106"/>
      <c r="G372" s="113"/>
    </row>
  </sheetData>
  <pageMargins left="0.2" right="0.2" top="0.28000000000000003" bottom="0.34" header="0.24" footer="0.3"/>
  <pageSetup paperSize="9" scale="65" orientation="portrait" r:id="rId1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A9" sqref="A9"/>
    </sheetView>
  </sheetViews>
  <sheetFormatPr defaultRowHeight="14.4"/>
  <cols>
    <col min="2" max="2" width="36.5546875" customWidth="1"/>
    <col min="3" max="3" width="17" customWidth="1"/>
    <col min="4" max="4" width="19.88671875" customWidth="1"/>
  </cols>
  <sheetData>
    <row r="1" spans="1:4">
      <c r="A1" s="100"/>
      <c r="B1" s="100" t="s">
        <v>37</v>
      </c>
      <c r="C1" s="101"/>
      <c r="D1" s="101"/>
    </row>
    <row r="2" spans="1:4">
      <c r="A2" s="102"/>
      <c r="B2" s="102" t="s">
        <v>260</v>
      </c>
      <c r="C2" s="103"/>
      <c r="D2" s="103"/>
    </row>
    <row r="3" spans="1:4">
      <c r="A3" s="89">
        <v>1</v>
      </c>
      <c r="B3" s="89" t="s">
        <v>38</v>
      </c>
      <c r="C3" s="9">
        <v>0</v>
      </c>
      <c r="D3" s="9">
        <v>759015.48</v>
      </c>
    </row>
    <row r="4" spans="1:4">
      <c r="A4" s="89">
        <v>2</v>
      </c>
      <c r="B4" s="89" t="s">
        <v>40</v>
      </c>
      <c r="C4" s="9">
        <v>0</v>
      </c>
      <c r="D4" s="9">
        <v>7000</v>
      </c>
    </row>
    <row r="5" spans="1:4">
      <c r="A5" s="89"/>
      <c r="B5" s="89"/>
      <c r="C5" s="9"/>
      <c r="D5" s="9"/>
    </row>
    <row r="6" spans="1:4">
      <c r="A6" s="102"/>
      <c r="B6" s="102" t="s">
        <v>223</v>
      </c>
      <c r="C6" s="103"/>
      <c r="D6" s="103"/>
    </row>
    <row r="7" spans="1:4">
      <c r="A7" s="89">
        <v>1</v>
      </c>
      <c r="B7" s="89" t="s">
        <v>223</v>
      </c>
      <c r="C7" s="9">
        <v>0</v>
      </c>
      <c r="D7" s="9">
        <v>267750</v>
      </c>
    </row>
    <row r="8" spans="1:4">
      <c r="A8" s="89">
        <v>2</v>
      </c>
      <c r="B8" s="89" t="s">
        <v>238</v>
      </c>
      <c r="C8" s="9">
        <v>0</v>
      </c>
      <c r="D8" s="9">
        <v>15000</v>
      </c>
    </row>
    <row r="9" spans="1:4">
      <c r="A9" s="102"/>
      <c r="B9" s="102"/>
      <c r="C9" s="103"/>
      <c r="D9" s="103"/>
    </row>
    <row r="10" spans="1:4">
      <c r="A10" s="102"/>
      <c r="B10" s="102" t="s">
        <v>257</v>
      </c>
      <c r="C10" s="103"/>
      <c r="D10" s="103"/>
    </row>
    <row r="11" spans="1:4">
      <c r="A11" s="89">
        <v>1</v>
      </c>
      <c r="B11" s="89" t="s">
        <v>230</v>
      </c>
      <c r="C11" s="9">
        <v>6000</v>
      </c>
      <c r="D11" s="9">
        <v>356000</v>
      </c>
    </row>
    <row r="12" spans="1:4">
      <c r="A12" s="89">
        <v>2</v>
      </c>
      <c r="B12" s="89" t="s">
        <v>222</v>
      </c>
      <c r="C12" s="9">
        <v>0</v>
      </c>
      <c r="D12" s="9">
        <v>1534492.48</v>
      </c>
    </row>
    <row r="13" spans="1:4">
      <c r="A13" s="89">
        <v>3</v>
      </c>
      <c r="B13" s="89" t="s">
        <v>224</v>
      </c>
      <c r="C13" s="9">
        <v>0</v>
      </c>
      <c r="D13" s="9">
        <v>75203.66</v>
      </c>
    </row>
    <row r="15" spans="1:4">
      <c r="A15" s="89"/>
      <c r="B15" s="89"/>
      <c r="C15" s="9"/>
      <c r="D15" s="9"/>
    </row>
    <row r="16" spans="1:4">
      <c r="A16" s="102"/>
      <c r="B16" s="102" t="s">
        <v>231</v>
      </c>
      <c r="C16" s="103"/>
      <c r="D16" s="103"/>
    </row>
    <row r="17" spans="1:4">
      <c r="A17" s="89">
        <v>1</v>
      </c>
      <c r="B17" s="89" t="s">
        <v>231</v>
      </c>
      <c r="C17" s="9">
        <v>469801</v>
      </c>
      <c r="D17" s="9">
        <v>742311</v>
      </c>
    </row>
    <row r="18" spans="1:4">
      <c r="A18" s="102"/>
      <c r="B18" s="102"/>
      <c r="C18" s="103"/>
      <c r="D18" s="103"/>
    </row>
    <row r="19" spans="1:4">
      <c r="A19" s="102"/>
      <c r="B19" s="102" t="s">
        <v>258</v>
      </c>
      <c r="C19" s="103"/>
      <c r="D19" s="103"/>
    </row>
    <row r="20" spans="1:4">
      <c r="A20" s="89">
        <v>1</v>
      </c>
      <c r="B20" s="89" t="s">
        <v>45</v>
      </c>
      <c r="C20" s="9">
        <v>0</v>
      </c>
      <c r="D20" s="9">
        <v>15560</v>
      </c>
    </row>
    <row r="21" spans="1:4">
      <c r="A21" s="102"/>
      <c r="B21" s="102"/>
      <c r="C21" s="103"/>
      <c r="D21" s="103"/>
    </row>
    <row r="22" spans="1:4">
      <c r="A22" s="102"/>
      <c r="B22" s="102" t="s">
        <v>259</v>
      </c>
      <c r="C22" s="103"/>
      <c r="D22" s="103"/>
    </row>
    <row r="23" spans="1:4">
      <c r="A23" s="89">
        <v>1</v>
      </c>
      <c r="B23" s="89" t="s">
        <v>225</v>
      </c>
      <c r="C23" s="9">
        <v>0</v>
      </c>
      <c r="D23" s="9">
        <v>5415</v>
      </c>
    </row>
    <row r="24" spans="1:4">
      <c r="A24" s="89">
        <v>2</v>
      </c>
      <c r="B24" s="89" t="s">
        <v>39</v>
      </c>
      <c r="C24" s="9">
        <v>0</v>
      </c>
      <c r="D24" s="9">
        <v>12000</v>
      </c>
    </row>
    <row r="25" spans="1:4">
      <c r="A25" s="89"/>
      <c r="B25" s="88" t="s">
        <v>198</v>
      </c>
      <c r="C25" s="89"/>
      <c r="D25" s="89"/>
    </row>
    <row r="26" spans="1:4">
      <c r="A26" s="89">
        <v>1</v>
      </c>
      <c r="B26" s="89" t="s">
        <v>44</v>
      </c>
      <c r="C26" s="9">
        <v>0</v>
      </c>
      <c r="D26" s="9">
        <v>144443.45000000001</v>
      </c>
    </row>
    <row r="27" spans="1:4">
      <c r="A27" s="89">
        <v>2</v>
      </c>
      <c r="B27" s="89" t="s">
        <v>43</v>
      </c>
      <c r="C27" s="9">
        <v>0</v>
      </c>
      <c r="D27" s="9">
        <v>89500</v>
      </c>
    </row>
    <row r="28" spans="1:4">
      <c r="A28" s="89">
        <v>3</v>
      </c>
      <c r="B28" s="89" t="s">
        <v>42</v>
      </c>
      <c r="C28" s="9">
        <v>0</v>
      </c>
      <c r="D28" s="9">
        <v>295771</v>
      </c>
    </row>
    <row r="29" spans="1:4">
      <c r="A29" s="89">
        <v>4</v>
      </c>
      <c r="B29" s="89" t="s">
        <v>41</v>
      </c>
      <c r="C29" s="9">
        <v>0</v>
      </c>
      <c r="D29" s="9">
        <v>35000</v>
      </c>
    </row>
    <row r="30" spans="1:4">
      <c r="A30" s="89">
        <v>5</v>
      </c>
      <c r="B30" s="89" t="s">
        <v>237</v>
      </c>
      <c r="C30" s="9">
        <v>0</v>
      </c>
      <c r="D30" s="9">
        <v>8955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</vt:lpstr>
      <vt:lpstr>балансовый</vt:lpstr>
      <vt:lpstr>отчет (2)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2014-07-02T13:03:02Z</cp:lastPrinted>
  <dcterms:created xsi:type="dcterms:W3CDTF">2012-07-31T08:37:39Z</dcterms:created>
  <dcterms:modified xsi:type="dcterms:W3CDTF">2014-07-04T06:53:59Z</dcterms:modified>
</cp:coreProperties>
</file>