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2168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calcChain.xml><?xml version="1.0" encoding="utf-8"?>
<calcChain xmlns="http://schemas.openxmlformats.org/spreadsheetml/2006/main">
  <c r="C390" i="1"/>
  <c r="D382"/>
  <c r="C382"/>
  <c r="D374"/>
  <c r="C374"/>
  <c r="D326"/>
  <c r="C326"/>
  <c r="D161"/>
  <c r="C161"/>
  <c r="D388" l="1"/>
  <c r="C388"/>
  <c r="D367"/>
  <c r="C367"/>
  <c r="D353"/>
  <c r="D390" s="1"/>
  <c r="C353"/>
  <c r="D341"/>
  <c r="C341"/>
  <c r="D331"/>
  <c r="D333" s="1"/>
  <c r="C331"/>
  <c r="C333" s="1"/>
  <c r="D318"/>
  <c r="C318"/>
  <c r="D305"/>
  <c r="D320" s="1"/>
  <c r="C305"/>
  <c r="C320" s="1"/>
  <c r="D295"/>
  <c r="C295"/>
  <c r="D289"/>
  <c r="C289"/>
  <c r="D282"/>
  <c r="C282"/>
  <c r="D276"/>
  <c r="C276"/>
  <c r="D271"/>
  <c r="C271"/>
  <c r="D264"/>
  <c r="C264"/>
  <c r="D250"/>
  <c r="C250"/>
  <c r="D246"/>
  <c r="C246"/>
  <c r="D226"/>
  <c r="C226"/>
  <c r="C284" s="1"/>
  <c r="D211"/>
  <c r="C211"/>
  <c r="D199"/>
  <c r="C199"/>
  <c r="D195"/>
  <c r="C195"/>
  <c r="D154"/>
  <c r="C154"/>
  <c r="D145"/>
  <c r="C145"/>
  <c r="D140"/>
  <c r="C140"/>
  <c r="D125"/>
  <c r="D121" s="1"/>
  <c r="C125"/>
  <c r="C121" s="1"/>
  <c r="D106"/>
  <c r="C106"/>
  <c r="D95"/>
  <c r="C95"/>
  <c r="D86"/>
  <c r="C86"/>
  <c r="C63" s="1"/>
  <c r="D78"/>
  <c r="C78"/>
  <c r="D73"/>
  <c r="D88" s="1"/>
  <c r="D156" s="1"/>
  <c r="C73"/>
  <c r="C88" s="1"/>
  <c r="D61"/>
  <c r="C61"/>
  <c r="D50"/>
  <c r="D40" s="1"/>
  <c r="D38" s="1"/>
  <c r="D30" s="1"/>
  <c r="C50"/>
  <c r="C40" s="1"/>
  <c r="C38" s="1"/>
  <c r="C30" s="1"/>
  <c r="D17"/>
  <c r="C17"/>
  <c r="C156" l="1"/>
  <c r="D63"/>
  <c r="D284"/>
  <c r="D394"/>
  <c r="C394"/>
  <c r="C201"/>
  <c r="C185"/>
  <c r="D185"/>
  <c r="D201"/>
</calcChain>
</file>

<file path=xl/sharedStrings.xml><?xml version="1.0" encoding="utf-8"?>
<sst xmlns="http://schemas.openxmlformats.org/spreadsheetml/2006/main" count="397" uniqueCount="371">
  <si>
    <t>Доходы</t>
  </si>
  <si>
    <t>Выручка</t>
  </si>
  <si>
    <t>I</t>
  </si>
  <si>
    <t>Услуги службы ТД</t>
  </si>
  <si>
    <t>Услуги юр.лицам</t>
  </si>
  <si>
    <t>Мебель</t>
  </si>
  <si>
    <t>Оклейка авто</t>
  </si>
  <si>
    <t>Интернет водителей (возмещ)</t>
  </si>
  <si>
    <t>Аренда авто (№ 1) условно для А.А.</t>
  </si>
  <si>
    <t>Возмещение страховые</t>
  </si>
  <si>
    <t>Лотки</t>
  </si>
  <si>
    <t>Особый клиент</t>
  </si>
  <si>
    <t>Субаренда Дз.28</t>
  </si>
  <si>
    <t>Итого по группе: Выручка</t>
  </si>
  <si>
    <t>ВНУТРЕННИЙ ЛИЗИНГ</t>
  </si>
  <si>
    <t>II</t>
  </si>
  <si>
    <t>Продажа КЭБов</t>
  </si>
  <si>
    <t>Продажа пассивов/Форды</t>
  </si>
  <si>
    <t>Итого по группе: ВНУТРЕННИЙ ЛИЗИНГ</t>
  </si>
  <si>
    <t>Продажа пассивов/Прочие</t>
  </si>
  <si>
    <t>III</t>
  </si>
  <si>
    <t>Ситроен Берлинго</t>
  </si>
  <si>
    <t>Продажа Форд</t>
  </si>
  <si>
    <t>Возврат ссуды</t>
  </si>
  <si>
    <t>Продажа Нивы</t>
  </si>
  <si>
    <t>Возврат КОО ВОИ</t>
  </si>
  <si>
    <t>Займы</t>
  </si>
  <si>
    <t>Продажа Рождествено</t>
  </si>
  <si>
    <t>Итого по группе: Продажа пассивов/Прочие</t>
  </si>
  <si>
    <t>Оборудование для продажи водителям</t>
  </si>
  <si>
    <t>IV</t>
  </si>
  <si>
    <t>Адаптеры</t>
  </si>
  <si>
    <t>Р/с и антенны</t>
  </si>
  <si>
    <t>Магниты такси</t>
  </si>
  <si>
    <t>Программа</t>
  </si>
  <si>
    <t>Продажа навигаторов</t>
  </si>
  <si>
    <t>Разрешения</t>
  </si>
  <si>
    <t>Телефоны "Дружки"</t>
  </si>
  <si>
    <t>Шашки</t>
  </si>
  <si>
    <t>Итого по группе: Оборудование для продажи водителям</t>
  </si>
  <si>
    <t>Итого по группе: Доходы</t>
  </si>
  <si>
    <t>Расходы</t>
  </si>
  <si>
    <t>Имущество,Капит. влож. Инвестиции</t>
  </si>
  <si>
    <t>ТД</t>
  </si>
  <si>
    <t>Лицензирование, новые правила</t>
  </si>
  <si>
    <t>Программа для таксометров</t>
  </si>
  <si>
    <t>Итого по группе: Лицензирование, новые правила</t>
  </si>
  <si>
    <t>Внутренний лизинг</t>
  </si>
  <si>
    <t>КЭБы</t>
  </si>
  <si>
    <t>Рено Логан</t>
  </si>
  <si>
    <t>Итого по группе: Внутренний лизинг</t>
  </si>
  <si>
    <t>Оборудование  для продажи вод.</t>
  </si>
  <si>
    <t>Адаптер для детск.сидения</t>
  </si>
  <si>
    <t>Навигаторы</t>
  </si>
  <si>
    <t>Р/ст и антенны</t>
  </si>
  <si>
    <t>Итого по группе: Оборудование  для продажи вод.</t>
  </si>
  <si>
    <t>Итого по группе: ТД</t>
  </si>
  <si>
    <t>Внедрение Asterix/ПО</t>
  </si>
  <si>
    <t>Доработка программы (петров Ю.)</t>
  </si>
  <si>
    <t>Виртуальная АТС</t>
  </si>
  <si>
    <t>Озвучка (Самарин)</t>
  </si>
  <si>
    <t>ПО/Фил</t>
  </si>
  <si>
    <t>Итого по группе: Внедрение Asterix/ПО</t>
  </si>
  <si>
    <t>7.Прочие расходы</t>
  </si>
  <si>
    <t>4.Коммуникации внешние</t>
  </si>
  <si>
    <t>5.Фундамент</t>
  </si>
  <si>
    <t>6.Корпус</t>
  </si>
  <si>
    <t>Аренда земельного участка</t>
  </si>
  <si>
    <t>Автомойка</t>
  </si>
  <si>
    <t>Итого по группе: Автомойка</t>
  </si>
  <si>
    <t>Str ТД (новая)</t>
  </si>
  <si>
    <t>Прочие расходы Str ТД</t>
  </si>
  <si>
    <t>Итого по группе: Str ТД (новая)</t>
  </si>
  <si>
    <t>Обклейка</t>
  </si>
  <si>
    <t>Альбом шрифтов</t>
  </si>
  <si>
    <t>Инструменты</t>
  </si>
  <si>
    <t>Компьютер для плоттера</t>
  </si>
  <si>
    <t>Наливные полы</t>
  </si>
  <si>
    <t>Оборудование раб.места</t>
  </si>
  <si>
    <t>Обучение</t>
  </si>
  <si>
    <t>Плоттер режущий</t>
  </si>
  <si>
    <t>Помещение</t>
  </si>
  <si>
    <t>Спецодежда</t>
  </si>
  <si>
    <t>Услги юриста</t>
  </si>
  <si>
    <t>Шрифтофобия</t>
  </si>
  <si>
    <t>Электромонтаж</t>
  </si>
  <si>
    <t>Итого по группе: Обклейка</t>
  </si>
  <si>
    <t>Имущество</t>
  </si>
  <si>
    <t>Блок беспереб.питания</t>
  </si>
  <si>
    <t>Компьютер</t>
  </si>
  <si>
    <t>Ноутбук</t>
  </si>
  <si>
    <t>Ремонт эл.счетчика</t>
  </si>
  <si>
    <t>Телефон AVAYA</t>
  </si>
  <si>
    <t>Итого по группе: Имущество</t>
  </si>
  <si>
    <t>Итого по группе: Имущество,Капит. влож. Инвестиции</t>
  </si>
  <si>
    <t>Юр.лица</t>
  </si>
  <si>
    <t>Компенсация за услуги юр.лицам</t>
  </si>
  <si>
    <t>Итого по группе: Юр.лица</t>
  </si>
  <si>
    <t>Персонал</t>
  </si>
  <si>
    <t>Зар. Плата, налоги с ФОТ(ПФ, НДФЛ, ЕСН, травм.)</t>
  </si>
  <si>
    <t>Диспетчера + ав. (12чел)</t>
  </si>
  <si>
    <t>Ген.директор Зубенко А.А.</t>
  </si>
  <si>
    <t>Менеджер по кадрам Гладких И.А.</t>
  </si>
  <si>
    <t>Сторож Будылин</t>
  </si>
  <si>
    <t>Зам.директора такси Курин К.</t>
  </si>
  <si>
    <t>Сторож Осокин</t>
  </si>
  <si>
    <t>Сист.адм.Зайков Д.</t>
  </si>
  <si>
    <t>Оператор чистоты Малова Р.С.</t>
  </si>
  <si>
    <t>Дворник К.42</t>
  </si>
  <si>
    <t>Сканирование Харитонова М.</t>
  </si>
  <si>
    <t>Уход за участком О.Н.</t>
  </si>
  <si>
    <t>Зам.главного бухгалтера Плесцова О.А.</t>
  </si>
  <si>
    <t>Дир.рынка Грибков С.Н.</t>
  </si>
  <si>
    <t>Директор такси (замещ)</t>
  </si>
  <si>
    <t>Директор такси Гришкин Д.Ю.</t>
  </si>
  <si>
    <t>Курьер Шалыгин</t>
  </si>
  <si>
    <t>Сист.адм.Петров Ю.</t>
  </si>
  <si>
    <t>Специалист по маркетингу Харитонова М.</t>
  </si>
  <si>
    <t>Сторож Поталов А.</t>
  </si>
  <si>
    <t>Итого по группе: Зар. Плата, налоги с ФОТ(ПФ, НДФЛ, ЕСН, травм.)</t>
  </si>
  <si>
    <t>ФМС</t>
  </si>
  <si>
    <t>Вода питьевая</t>
  </si>
  <si>
    <t>Благотворительность</t>
  </si>
  <si>
    <t>День рождения</t>
  </si>
  <si>
    <t>Мат.помощь</t>
  </si>
  <si>
    <t>Подарки детям</t>
  </si>
  <si>
    <t>Представительские</t>
  </si>
  <si>
    <t>Чай/кофе</t>
  </si>
  <si>
    <t>Итого по группе: ФМС</t>
  </si>
  <si>
    <t>Прочее персонал</t>
  </si>
  <si>
    <t>Объявление о приеме на работу</t>
  </si>
  <si>
    <t>Итого по группе: Прочее персонал</t>
  </si>
  <si>
    <t>Итого по группе: Персонал</t>
  </si>
  <si>
    <t>Налоги,пени(кроме с ФОТ) и рентные платежи</t>
  </si>
  <si>
    <t>ЕНВД</t>
  </si>
  <si>
    <t>Госпошлина (выписки из ЕГРЮЛ,  из кадастра)</t>
  </si>
  <si>
    <t>Аренда земли Пухова</t>
  </si>
  <si>
    <t>Аренда помещения</t>
  </si>
  <si>
    <t>Единовр.пособие по рожд.ребенка и по ух.за ребенком</t>
  </si>
  <si>
    <t>Земельный налог ( К.42)</t>
  </si>
  <si>
    <t>УСН</t>
  </si>
  <si>
    <t>Итого по группе: Налоги,пени(кроме с ФОТ) и рентные платежи</t>
  </si>
  <si>
    <t>Текущие и  Эксплуатационные расходы</t>
  </si>
  <si>
    <t>V</t>
  </si>
  <si>
    <t>Связь и Интернет</t>
  </si>
  <si>
    <t>Услуги связи Asterix</t>
  </si>
  <si>
    <t>Центртелеком (поток Е1)</t>
  </si>
  <si>
    <t>Интернет</t>
  </si>
  <si>
    <t>Сотовая связь (сотр)</t>
  </si>
  <si>
    <t>Центртелеком (Виртуальная АТС)</t>
  </si>
  <si>
    <t>Сотовая связь (А.А.)</t>
  </si>
  <si>
    <t>Центртелеком (телефонная связь Д.28, К.42)</t>
  </si>
  <si>
    <t>Интернет "Дружки"</t>
  </si>
  <si>
    <t>Радиочастотный центр (за ежемесячное обслуживание)</t>
  </si>
  <si>
    <t>Услуги связи (межгород)</t>
  </si>
  <si>
    <t>Итого по группе: Связь и Интернет</t>
  </si>
  <si>
    <t>Ремонт и обслуживание К.42</t>
  </si>
  <si>
    <t>Продажа К.42</t>
  </si>
  <si>
    <t>Обслуживание канализ. люка</t>
  </si>
  <si>
    <t>Хоз. нужды</t>
  </si>
  <si>
    <t>Энергоснабжение офиса</t>
  </si>
  <si>
    <t>Уход за участком к.42</t>
  </si>
  <si>
    <t>Уход за аквариумом</t>
  </si>
  <si>
    <t>Тревожная кнопка</t>
  </si>
  <si>
    <t>Ремонт фасада К.42</t>
  </si>
  <si>
    <t>Ремонт офиса</t>
  </si>
  <si>
    <t>Ремонт бани (водопровод)</t>
  </si>
  <si>
    <t>Монтаж кондиционера</t>
  </si>
  <si>
    <t>Коммунальные услуги К.42 (свет)</t>
  </si>
  <si>
    <t>Коммунальные услуги К.42 (газ)</t>
  </si>
  <si>
    <t>Коммунальные услуги К.42 (вода)</t>
  </si>
  <si>
    <t>Коммунальные услуги К.42</t>
  </si>
  <si>
    <t>Вывоз мусора</t>
  </si>
  <si>
    <t>Итого по группе: Ремонт и обслуживание К.42</t>
  </si>
  <si>
    <t>Транспортные (офис)</t>
  </si>
  <si>
    <t>Транспортные офис</t>
  </si>
  <si>
    <t>Итого по группе: Транспортные (офис)</t>
  </si>
  <si>
    <t>Офисные расходы</t>
  </si>
  <si>
    <t>Канцтовары</t>
  </si>
  <si>
    <t>Заправка картриджей</t>
  </si>
  <si>
    <t>Почтовые услуги</t>
  </si>
  <si>
    <t>Интсрумент для обжима</t>
  </si>
  <si>
    <t>Книги</t>
  </si>
  <si>
    <t>Обслуживание ККМ</t>
  </si>
  <si>
    <t>Пластиковые карточки юр.лиц</t>
  </si>
  <si>
    <t>Подписка на журналы</t>
  </si>
  <si>
    <t>Расходники для оргтехники</t>
  </si>
  <si>
    <t>Ремонт оргтехники</t>
  </si>
  <si>
    <t>Эл.почтовый ящик</t>
  </si>
  <si>
    <t>Итого по группе: Офисные расходы</t>
  </si>
  <si>
    <t>Ремонт и обслуживание рынка</t>
  </si>
  <si>
    <t>Охрана сборов по рынку</t>
  </si>
  <si>
    <t>Ремонт торговых мест</t>
  </si>
  <si>
    <t>Уборка территории рынка</t>
  </si>
  <si>
    <t>Итого по группе: Ремонт и обслуживание рынка</t>
  </si>
  <si>
    <t>Прочее текущие расходы</t>
  </si>
  <si>
    <t>Бонусы ГИБДД</t>
  </si>
  <si>
    <t>Пухова 56</t>
  </si>
  <si>
    <t>Работа с конкурентами</t>
  </si>
  <si>
    <t>Итого по группе: Прочее текущие расходы</t>
  </si>
  <si>
    <t>Итого по группе: Текущие и  Эксплуатационные расходы</t>
  </si>
  <si>
    <t>Кредиты</t>
  </si>
  <si>
    <t>VI</t>
  </si>
  <si>
    <t>% по кредитам</t>
  </si>
  <si>
    <t>Пени по налогу</t>
  </si>
  <si>
    <t>Итого по группе: Кредиты</t>
  </si>
  <si>
    <t>Аутсорсинг. Консульт., эксперты, внешт. сотрудники</t>
  </si>
  <si>
    <t>VII</t>
  </si>
  <si>
    <t>Внешняя бухгалтерия</t>
  </si>
  <si>
    <t>Услуги нотариуса аутсорсинг</t>
  </si>
  <si>
    <t>Услуги программиста</t>
  </si>
  <si>
    <t>Итого по группе: Аутсорсинг. Консульт., эксперты, внешт. сотрудники</t>
  </si>
  <si>
    <t>АВТО</t>
  </si>
  <si>
    <t>VIII</t>
  </si>
  <si>
    <t>Рено 1</t>
  </si>
  <si>
    <t>Рено 2</t>
  </si>
  <si>
    <t>Форды</t>
  </si>
  <si>
    <t>Борт № 1</t>
  </si>
  <si>
    <t>Борт № 23</t>
  </si>
  <si>
    <t>Итого по группе: Форды</t>
  </si>
  <si>
    <t>Авансы по страховым случаям при ДТП</t>
  </si>
  <si>
    <t>Прочее АВТО</t>
  </si>
  <si>
    <t>Бензин Грибков</t>
  </si>
  <si>
    <t>Бензин УАЗ патриот</t>
  </si>
  <si>
    <t>Бензин Форд</t>
  </si>
  <si>
    <t>Бензин Шалыгин</t>
  </si>
  <si>
    <t>ОСАГО</t>
  </si>
  <si>
    <t>Ремонт Форд (Грибков)</t>
  </si>
  <si>
    <t>Техосмотр</t>
  </si>
  <si>
    <t>Транспортный налог</t>
  </si>
  <si>
    <t>Итого по группе: Прочее АВТО</t>
  </si>
  <si>
    <t>Итого по группе: АВТО</t>
  </si>
  <si>
    <t>ТКЛ (текущие расходы)</t>
  </si>
  <si>
    <t>IX</t>
  </si>
  <si>
    <t>Текущие расходы ТКЛ</t>
  </si>
  <si>
    <t>Электроэнергия</t>
  </si>
  <si>
    <t>Продажа пассива ТКЛ</t>
  </si>
  <si>
    <t>Итого по группе: ТКЛ (текущие расходы)</t>
  </si>
  <si>
    <t>Рождественно (оформление)</t>
  </si>
  <si>
    <t>X</t>
  </si>
  <si>
    <t>Текущие расходы Рожд.</t>
  </si>
  <si>
    <t>Продажа</t>
  </si>
  <si>
    <t>Итого по группе: Текущие расходы Рожд.</t>
  </si>
  <si>
    <t>Итого по группе: Рождественно (оформление)</t>
  </si>
  <si>
    <t>Услуги юристов</t>
  </si>
  <si>
    <t>XII</t>
  </si>
  <si>
    <t>Суд с ГУ по рынку</t>
  </si>
  <si>
    <t>Зуева</t>
  </si>
  <si>
    <t>Госпошлина в суд</t>
  </si>
  <si>
    <t>Спор с новыми собств.Дз.28</t>
  </si>
  <si>
    <t>Юристконсульт</t>
  </si>
  <si>
    <t>Итого по группе: Услуги юристов</t>
  </si>
  <si>
    <t>М и П. Реклама и продвижение</t>
  </si>
  <si>
    <t>XIII</t>
  </si>
  <si>
    <t>МиП перед водителем</t>
  </si>
  <si>
    <t>Баннер на Зерновой</t>
  </si>
  <si>
    <t>Бонусные сертификаты</t>
  </si>
  <si>
    <t>Виизитки</t>
  </si>
  <si>
    <t>Карточки о накоплении баллов</t>
  </si>
  <si>
    <t>Листовка Автомомйка</t>
  </si>
  <si>
    <t>Реклама набора водителей</t>
  </si>
  <si>
    <t>Штендеры и плакаты</t>
  </si>
  <si>
    <t>Итого по группе: МиП перед водителем</t>
  </si>
  <si>
    <t>МиП перед клиентом</t>
  </si>
  <si>
    <t>Листовки</t>
  </si>
  <si>
    <t>Сайт</t>
  </si>
  <si>
    <t>Макет карты юр.лица</t>
  </si>
  <si>
    <t>Наклейки на шашки</t>
  </si>
  <si>
    <t>Открытки</t>
  </si>
  <si>
    <t>Рассылка юр.лицам</t>
  </si>
  <si>
    <t>Специалист по маркетингу Лагуткина А.</t>
  </si>
  <si>
    <t>Сувенирная продукция</t>
  </si>
  <si>
    <t>Итого по группе: МиП перед клиентом</t>
  </si>
  <si>
    <t>Клиент&amp;водитель</t>
  </si>
  <si>
    <t>Прочее МИП</t>
  </si>
  <si>
    <t>Телефон менеджеру</t>
  </si>
  <si>
    <t>Штраф за СМС рассылку</t>
  </si>
  <si>
    <t>Итого по группе: Прочее МИП</t>
  </si>
  <si>
    <t>Итого по группе: М и П. Реклама и продвижение</t>
  </si>
  <si>
    <t>ПРОЧЕЕ</t>
  </si>
  <si>
    <t>XIV</t>
  </si>
  <si>
    <t>Итого по группе: Расходы</t>
  </si>
  <si>
    <t>комментарии</t>
  </si>
  <si>
    <t>получатель</t>
  </si>
  <si>
    <t>прибыль</t>
  </si>
  <si>
    <t>Остаток</t>
  </si>
  <si>
    <t>Налоги</t>
  </si>
  <si>
    <t>Гладких</t>
  </si>
  <si>
    <t>А.А.</t>
  </si>
  <si>
    <t>Плесцова</t>
  </si>
  <si>
    <t>АА</t>
  </si>
  <si>
    <t>Грибков</t>
  </si>
  <si>
    <t>снижение на 8 тыс. в месяц</t>
  </si>
  <si>
    <t>убыток 346298р. Не принимать бездетных</t>
  </si>
  <si>
    <t>оставляем как есть</t>
  </si>
  <si>
    <t>экономия в месяц после переговоров в среднем составила  около 9 тыс.</t>
  </si>
  <si>
    <t>экономия в месяц 3800 руб.</t>
  </si>
  <si>
    <t>следить за тарифами мегафона</t>
  </si>
  <si>
    <t>экономия в месяц 7 тыс.</t>
  </si>
  <si>
    <t>вложения 73 тыс., окупаемость 2 года, замена окон, котла</t>
  </si>
  <si>
    <t>целесообразно сохр: в беспорядочн состоянии. Пользователи не знают.</t>
  </si>
  <si>
    <t>проведена беседа; сокр  число пользователей: Грехн;Ящер;Подлип;Сорк</t>
  </si>
  <si>
    <t>отказ от 2 журналов (24 тыс.)</t>
  </si>
  <si>
    <t>целесообразно, сохранить</t>
  </si>
  <si>
    <t>целесообразно сохранить</t>
  </si>
  <si>
    <t>переход в Газэнергобанк. Закрытие счета в Сбербанке</t>
  </si>
  <si>
    <t>Смена тарифа, экономия 2500 в месяц</t>
  </si>
  <si>
    <t>Продажа КЭБ № 1</t>
  </si>
  <si>
    <t>Продажа КЭБ № 2</t>
  </si>
  <si>
    <t>Продажа КЭБ № 3</t>
  </si>
  <si>
    <t>Продажа КЭБ № 4</t>
  </si>
  <si>
    <t>Продажа КЭБ № 5</t>
  </si>
  <si>
    <t>Продажа КЭБ № 7</t>
  </si>
  <si>
    <t>Продажа КЭБ № 6</t>
  </si>
  <si>
    <t xml:space="preserve"> </t>
  </si>
  <si>
    <t>Продажа КЭБ № 6(2)</t>
  </si>
  <si>
    <t>Продажа КЭБ № 8</t>
  </si>
  <si>
    <t xml:space="preserve">   Итого по группе "Продажа КЭБов"</t>
  </si>
  <si>
    <t>Продажа Рено Логан</t>
  </si>
  <si>
    <t>Продажа Galaxy</t>
  </si>
  <si>
    <t>Продажа Форд № 16</t>
  </si>
  <si>
    <t>Продажа Форд № 17</t>
  </si>
  <si>
    <t>Продажа Форд № 23</t>
  </si>
  <si>
    <t xml:space="preserve">   Итого по группе "Продажа пассивов/Форды"</t>
  </si>
  <si>
    <t>Водоканал</t>
  </si>
  <si>
    <t>Кабина оператора</t>
  </si>
  <si>
    <t>Напольная плитка</t>
  </si>
  <si>
    <t>Оборудование</t>
  </si>
  <si>
    <t>Отстойники</t>
  </si>
  <si>
    <t>Пылесос</t>
  </si>
  <si>
    <t>Сантехника</t>
  </si>
  <si>
    <t>Система отопления</t>
  </si>
  <si>
    <t>Установка портала</t>
  </si>
  <si>
    <t>Цена/дог., опр+ние размера суммы</t>
  </si>
  <si>
    <t>Онлайн/G+PS</t>
  </si>
  <si>
    <t>Авто+Тех+Центр</t>
  </si>
  <si>
    <t>2+ой участок</t>
  </si>
  <si>
    <t>Ландшафт+обустройство</t>
  </si>
  <si>
    <t>Отделка/Интерьер/Внутр.ком+ции</t>
  </si>
  <si>
    <t>Итого по группе: Авто+Тех+Центр</t>
  </si>
  <si>
    <t>Транспортные расходы +доставка</t>
  </si>
  <si>
    <t>Раш+дисплей/навгаторы</t>
  </si>
  <si>
    <t>Разработка ПО+Андроид+Петриков</t>
  </si>
  <si>
    <t>Раш+дисплей/навигаторы</t>
  </si>
  <si>
    <t>Итого по группе: Раш+дисплей/навгаторы</t>
  </si>
  <si>
    <t>Сервер ASUS RS120E4/PA2.+</t>
  </si>
  <si>
    <t>Форм+ие штата</t>
  </si>
  <si>
    <t>СМС+рассылка о прибытии авто</t>
  </si>
  <si>
    <t>Мероприятия по эконом.эл+гии К.42</t>
  </si>
  <si>
    <t>Расчетно+кассовое обсл. и К+плюс</t>
  </si>
  <si>
    <t>Расчетно+кассовое обслуживание</t>
  </si>
  <si>
    <t>Консультант+плюс</t>
  </si>
  <si>
    <t>Итого по группе: Расчетно+кассовое обсл. и К+плюс</t>
  </si>
  <si>
    <t>СМС+рассылка по рекламе МГ</t>
  </si>
  <si>
    <t>Смс+оповещение ежеинтервальное ПКл</t>
  </si>
  <si>
    <t>Смс+рассылка клиентам</t>
  </si>
  <si>
    <t>Смс+рассылка НГ</t>
  </si>
  <si>
    <t>Налоги ФОТ</t>
  </si>
  <si>
    <t>Пленка желтая  (склад)</t>
  </si>
  <si>
    <t>Пленка</t>
  </si>
  <si>
    <t>Пленка черная  (склад)</t>
  </si>
  <si>
    <t>Машины такси "ТД"</t>
  </si>
  <si>
    <t>Расходные материалы</t>
  </si>
  <si>
    <t>Дизайн обклейки авто</t>
  </si>
  <si>
    <t>Обучение на плоттере</t>
  </si>
  <si>
    <t>Презент ГИБДД</t>
  </si>
  <si>
    <t>Транспортные</t>
  </si>
  <si>
    <t>Цех оклейки</t>
  </si>
  <si>
    <t>Прочее</t>
  </si>
  <si>
    <t>Итого по группе "Прочее"</t>
  </si>
  <si>
    <t>Итого по группе "Машина такси ТД"</t>
  </si>
</sst>
</file>

<file path=xl/styles.xml><?xml version="1.0" encoding="utf-8"?>
<styleSheet xmlns="http://schemas.openxmlformats.org/spreadsheetml/2006/main">
  <numFmts count="1">
    <numFmt numFmtId="164" formatCode="#,##0.00_р_."/>
  </numFmts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0" borderId="1" xfId="0" applyFont="1" applyBorder="1"/>
    <xf numFmtId="0" fontId="1" fillId="0" borderId="1" xfId="0" applyFont="1" applyBorder="1"/>
    <xf numFmtId="0" fontId="4" fillId="0" borderId="1" xfId="0" applyFont="1" applyFill="1" applyBorder="1"/>
    <xf numFmtId="0" fontId="6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7" fillId="3" borderId="1" xfId="0" applyFont="1" applyFill="1" applyBorder="1"/>
    <xf numFmtId="0" fontId="7" fillId="0" borderId="1" xfId="0" applyFont="1" applyBorder="1"/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64" fontId="9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/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4" fillId="3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8" fillId="0" borderId="1" xfId="0" applyNumberFormat="1" applyFont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7" fillId="3" borderId="1" xfId="0" applyNumberFormat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6"/>
  <sheetViews>
    <sheetView tabSelected="1" workbookViewId="0">
      <selection activeCell="A5" sqref="A5:G396"/>
    </sheetView>
  </sheetViews>
  <sheetFormatPr defaultRowHeight="14.4"/>
  <cols>
    <col min="2" max="2" width="64" bestFit="1" customWidth="1"/>
    <col min="3" max="3" width="13.21875" style="41" bestFit="1" customWidth="1"/>
    <col min="4" max="4" width="17.6640625" style="41" customWidth="1"/>
  </cols>
  <sheetData>
    <row r="1" spans="1:7">
      <c r="B1" s="6"/>
      <c r="C1" s="23"/>
      <c r="D1" s="23"/>
    </row>
    <row r="2" spans="1:7">
      <c r="B2" s="7"/>
      <c r="C2" s="24"/>
      <c r="D2" s="24"/>
    </row>
    <row r="5" spans="1:7">
      <c r="A5" s="1"/>
      <c r="B5" s="2" t="s">
        <v>0</v>
      </c>
      <c r="C5" s="25"/>
      <c r="D5" s="25"/>
      <c r="E5" s="3"/>
      <c r="F5" s="3"/>
      <c r="G5" s="3"/>
    </row>
    <row r="6" spans="1:7">
      <c r="A6" s="1" t="s">
        <v>2</v>
      </c>
      <c r="B6" s="8" t="s">
        <v>1</v>
      </c>
      <c r="C6" s="26"/>
      <c r="D6" s="26"/>
      <c r="E6" s="3" t="s">
        <v>282</v>
      </c>
      <c r="F6" s="3" t="s">
        <v>333</v>
      </c>
      <c r="G6" s="3" t="s">
        <v>283</v>
      </c>
    </row>
    <row r="7" spans="1:7">
      <c r="A7" s="3">
        <v>1</v>
      </c>
      <c r="B7" s="3" t="s">
        <v>3</v>
      </c>
      <c r="C7" s="27">
        <v>413614</v>
      </c>
      <c r="D7" s="27">
        <v>8662147</v>
      </c>
      <c r="E7" s="3"/>
      <c r="F7" s="3"/>
      <c r="G7" s="3"/>
    </row>
    <row r="8" spans="1:7">
      <c r="A8" s="3">
        <v>2</v>
      </c>
      <c r="B8" s="9" t="s">
        <v>4</v>
      </c>
      <c r="C8" s="28">
        <v>374213</v>
      </c>
      <c r="D8" s="28">
        <v>4734000</v>
      </c>
      <c r="E8" s="3" t="s">
        <v>284</v>
      </c>
      <c r="F8" s="3">
        <v>0</v>
      </c>
      <c r="G8" s="3"/>
    </row>
    <row r="9" spans="1:7">
      <c r="A9" s="3">
        <v>3</v>
      </c>
      <c r="B9" s="3" t="s">
        <v>5</v>
      </c>
      <c r="C9" s="27">
        <v>52650</v>
      </c>
      <c r="D9" s="27">
        <v>4600250</v>
      </c>
      <c r="E9" s="3"/>
      <c r="F9" s="3"/>
      <c r="G9" s="3"/>
    </row>
    <row r="10" spans="1:7">
      <c r="A10" s="3">
        <v>4</v>
      </c>
      <c r="B10" s="3" t="s">
        <v>6</v>
      </c>
      <c r="C10" s="27">
        <v>27287</v>
      </c>
      <c r="D10" s="27">
        <v>133332</v>
      </c>
      <c r="E10" s="3"/>
      <c r="F10" s="3"/>
      <c r="G10" s="3"/>
    </row>
    <row r="11" spans="1:7">
      <c r="A11" s="3">
        <v>5</v>
      </c>
      <c r="B11" s="10" t="s">
        <v>7</v>
      </c>
      <c r="C11" s="29">
        <v>6350</v>
      </c>
      <c r="D11" s="29">
        <v>108500</v>
      </c>
      <c r="E11" s="3"/>
      <c r="F11" s="3"/>
      <c r="G11" s="3"/>
    </row>
    <row r="12" spans="1:7">
      <c r="A12" s="3">
        <v>6</v>
      </c>
      <c r="B12" s="3" t="s">
        <v>8</v>
      </c>
      <c r="C12" s="27">
        <v>0</v>
      </c>
      <c r="D12" s="27">
        <v>88200</v>
      </c>
      <c r="E12" s="3"/>
      <c r="F12" s="3"/>
      <c r="G12" s="3"/>
    </row>
    <row r="13" spans="1:7">
      <c r="A13" s="3">
        <v>7</v>
      </c>
      <c r="B13" s="3" t="s">
        <v>9</v>
      </c>
      <c r="C13" s="27">
        <v>0</v>
      </c>
      <c r="D13" s="27">
        <v>96564</v>
      </c>
      <c r="E13" s="3"/>
      <c r="F13" s="3"/>
      <c r="G13" s="3"/>
    </row>
    <row r="14" spans="1:7">
      <c r="A14" s="3">
        <v>8</v>
      </c>
      <c r="B14" s="3" t="s">
        <v>10</v>
      </c>
      <c r="C14" s="27">
        <v>0</v>
      </c>
      <c r="D14" s="27">
        <v>2743450</v>
      </c>
      <c r="E14" s="3"/>
      <c r="F14" s="3"/>
      <c r="G14" s="3"/>
    </row>
    <row r="15" spans="1:7">
      <c r="A15" s="3">
        <v>9</v>
      </c>
      <c r="B15" s="3" t="s">
        <v>11</v>
      </c>
      <c r="C15" s="27">
        <v>52197</v>
      </c>
      <c r="D15" s="27">
        <v>284389</v>
      </c>
      <c r="E15" s="3"/>
      <c r="F15" s="3"/>
      <c r="G15" s="3"/>
    </row>
    <row r="16" spans="1:7">
      <c r="A16" s="3">
        <v>10</v>
      </c>
      <c r="B16" s="9" t="s">
        <v>12</v>
      </c>
      <c r="C16" s="28">
        <v>0</v>
      </c>
      <c r="D16" s="28">
        <v>720000</v>
      </c>
      <c r="E16" s="3" t="s">
        <v>284</v>
      </c>
      <c r="F16" s="3">
        <v>0</v>
      </c>
      <c r="G16" s="3"/>
    </row>
    <row r="17" spans="1:7">
      <c r="A17" s="3"/>
      <c r="B17" s="1" t="s">
        <v>13</v>
      </c>
      <c r="C17" s="30">
        <f>SUM(C$7:C$16)</f>
        <v>926311</v>
      </c>
      <c r="D17" s="30">
        <f>SUM(D$7:D$16)</f>
        <v>22170832</v>
      </c>
      <c r="E17" s="3"/>
      <c r="F17" s="3"/>
      <c r="G17" s="3"/>
    </row>
    <row r="18" spans="1:7">
      <c r="A18" s="3"/>
      <c r="B18" s="3"/>
      <c r="C18" s="27"/>
      <c r="D18" s="27"/>
      <c r="E18" s="3"/>
      <c r="F18" s="3"/>
      <c r="G18" s="3"/>
    </row>
    <row r="19" spans="1:7">
      <c r="A19" s="1" t="s">
        <v>15</v>
      </c>
      <c r="B19" s="4" t="s">
        <v>14</v>
      </c>
      <c r="C19" s="31"/>
      <c r="D19" s="31"/>
      <c r="E19" s="3"/>
      <c r="F19" s="3"/>
      <c r="G19" s="3"/>
    </row>
    <row r="20" spans="1:7">
      <c r="A20" s="1"/>
      <c r="B20" s="5" t="s">
        <v>16</v>
      </c>
      <c r="C20" s="32">
        <v>0</v>
      </c>
      <c r="D20" s="32">
        <v>0</v>
      </c>
      <c r="E20" s="3"/>
      <c r="F20" s="3"/>
      <c r="G20" s="3"/>
    </row>
    <row r="21" spans="1:7">
      <c r="A21" s="1"/>
      <c r="B21" s="18" t="s">
        <v>307</v>
      </c>
      <c r="C21" s="20">
        <v>20000</v>
      </c>
      <c r="D21" s="20">
        <v>263000</v>
      </c>
      <c r="E21" s="3"/>
      <c r="F21" s="3"/>
      <c r="G21" s="3"/>
    </row>
    <row r="22" spans="1:7">
      <c r="A22" s="1"/>
      <c r="B22" s="18" t="s">
        <v>308</v>
      </c>
      <c r="C22" s="20">
        <v>16000</v>
      </c>
      <c r="D22" s="20">
        <v>188000</v>
      </c>
      <c r="E22" s="3"/>
      <c r="F22" s="3"/>
      <c r="G22" s="3"/>
    </row>
    <row r="23" spans="1:7">
      <c r="A23" s="1"/>
      <c r="B23" s="18" t="s">
        <v>309</v>
      </c>
      <c r="C23" s="20">
        <v>16000</v>
      </c>
      <c r="D23" s="20">
        <v>164000</v>
      </c>
      <c r="E23" s="3"/>
      <c r="F23" s="3"/>
      <c r="G23" s="3"/>
    </row>
    <row r="24" spans="1:7">
      <c r="A24" s="1"/>
      <c r="B24" s="18" t="s">
        <v>310</v>
      </c>
      <c r="C24" s="20">
        <v>16000</v>
      </c>
      <c r="D24" s="20">
        <v>191000</v>
      </c>
      <c r="E24" s="3"/>
      <c r="F24" s="3"/>
      <c r="G24" s="3"/>
    </row>
    <row r="25" spans="1:7">
      <c r="A25" s="1"/>
      <c r="B25" s="18" t="s">
        <v>311</v>
      </c>
      <c r="C25" s="20">
        <v>16000</v>
      </c>
      <c r="D25" s="20">
        <v>175000</v>
      </c>
      <c r="E25" s="3"/>
      <c r="F25" s="3"/>
      <c r="G25" s="3"/>
    </row>
    <row r="26" spans="1:7">
      <c r="A26" s="1"/>
      <c r="B26" s="18" t="s">
        <v>312</v>
      </c>
      <c r="C26" s="20">
        <v>16000</v>
      </c>
      <c r="D26" s="20">
        <v>192000</v>
      </c>
      <c r="E26" s="3"/>
      <c r="F26" s="3"/>
      <c r="G26" s="3"/>
    </row>
    <row r="27" spans="1:7">
      <c r="A27" s="1"/>
      <c r="B27" s="18" t="s">
        <v>313</v>
      </c>
      <c r="C27" s="20" t="s">
        <v>314</v>
      </c>
      <c r="D27" s="20">
        <v>64000</v>
      </c>
      <c r="E27" s="3"/>
      <c r="F27" s="3"/>
      <c r="G27" s="3"/>
    </row>
    <row r="28" spans="1:7">
      <c r="A28" s="1"/>
      <c r="B28" s="18" t="s">
        <v>315</v>
      </c>
      <c r="C28" s="20" t="s">
        <v>314</v>
      </c>
      <c r="D28" s="20">
        <v>52000</v>
      </c>
      <c r="E28" s="3"/>
      <c r="F28" s="3"/>
      <c r="G28" s="3"/>
    </row>
    <row r="29" spans="1:7">
      <c r="A29" s="1"/>
      <c r="B29" s="18" t="s">
        <v>316</v>
      </c>
      <c r="C29" s="20" t="s">
        <v>314</v>
      </c>
      <c r="D29" s="20">
        <v>59500</v>
      </c>
      <c r="E29" s="3"/>
      <c r="F29" s="3"/>
      <c r="G29" s="3"/>
    </row>
    <row r="30" spans="1:7">
      <c r="A30" s="1"/>
      <c r="B30" s="19" t="s">
        <v>317</v>
      </c>
      <c r="C30" s="33">
        <f>SUM(C31:C40)</f>
        <v>1567000</v>
      </c>
      <c r="D30" s="33">
        <f>SUM(D31:D40)</f>
        <v>7520077</v>
      </c>
      <c r="E30" s="3"/>
      <c r="F30" s="3"/>
      <c r="G30" s="3"/>
    </row>
    <row r="31" spans="1:7">
      <c r="A31" s="3"/>
      <c r="B31" s="3"/>
      <c r="C31" s="27"/>
      <c r="D31" s="27"/>
      <c r="E31" s="3"/>
      <c r="F31" s="3"/>
      <c r="G31" s="3"/>
    </row>
    <row r="32" spans="1:7">
      <c r="A32" s="1"/>
      <c r="B32" s="11" t="s">
        <v>17</v>
      </c>
      <c r="C32" s="34">
        <v>0</v>
      </c>
      <c r="D32" s="34">
        <v>0</v>
      </c>
      <c r="E32" s="3" t="s">
        <v>285</v>
      </c>
      <c r="F32" s="3"/>
      <c r="G32" s="3"/>
    </row>
    <row r="33" spans="1:7">
      <c r="A33" s="1"/>
      <c r="B33" s="18" t="s">
        <v>318</v>
      </c>
      <c r="C33" s="20">
        <v>16000</v>
      </c>
      <c r="D33" s="20">
        <v>161000</v>
      </c>
      <c r="E33" s="3"/>
      <c r="F33" s="3"/>
      <c r="G33" s="3"/>
    </row>
    <row r="34" spans="1:7">
      <c r="A34" s="1"/>
      <c r="B34" s="18" t="s">
        <v>319</v>
      </c>
      <c r="C34" s="20">
        <v>15000</v>
      </c>
      <c r="D34" s="20">
        <v>165000</v>
      </c>
      <c r="E34" s="3"/>
      <c r="F34" s="3"/>
      <c r="G34" s="3"/>
    </row>
    <row r="35" spans="1:7">
      <c r="A35" s="1"/>
      <c r="B35" s="18" t="s">
        <v>320</v>
      </c>
      <c r="C35" s="20" t="s">
        <v>314</v>
      </c>
      <c r="D35" s="20">
        <v>69583</v>
      </c>
      <c r="E35" s="3"/>
      <c r="F35" s="3"/>
      <c r="G35" s="3"/>
    </row>
    <row r="36" spans="1:7">
      <c r="A36" s="1"/>
      <c r="B36" s="18" t="s">
        <v>321</v>
      </c>
      <c r="C36" s="20" t="s">
        <v>314</v>
      </c>
      <c r="D36" s="20">
        <v>4000</v>
      </c>
      <c r="E36" s="3"/>
      <c r="F36" s="3"/>
      <c r="G36" s="3"/>
    </row>
    <row r="37" spans="1:7">
      <c r="A37" s="1"/>
      <c r="B37" s="18" t="s">
        <v>322</v>
      </c>
      <c r="C37" s="20" t="s">
        <v>314</v>
      </c>
      <c r="D37" s="20">
        <v>80000</v>
      </c>
      <c r="E37" s="3"/>
      <c r="F37" s="3"/>
      <c r="G37" s="3"/>
    </row>
    <row r="38" spans="1:7">
      <c r="A38" s="1"/>
      <c r="B38" s="19" t="s">
        <v>323</v>
      </c>
      <c r="C38" s="33">
        <f>SUM(C39:C44)</f>
        <v>1008000</v>
      </c>
      <c r="D38" s="33">
        <f>SUM(D39:D44)</f>
        <v>3990247</v>
      </c>
      <c r="E38" s="3"/>
      <c r="F38" s="3"/>
      <c r="G38" s="3"/>
    </row>
    <row r="39" spans="1:7">
      <c r="A39" s="3"/>
      <c r="B39" s="3"/>
      <c r="C39" s="27"/>
      <c r="D39" s="27"/>
      <c r="E39" s="3"/>
      <c r="F39" s="3"/>
      <c r="G39" s="3"/>
    </row>
    <row r="40" spans="1:7">
      <c r="A40" s="3"/>
      <c r="B40" s="1" t="s">
        <v>18</v>
      </c>
      <c r="C40" s="30">
        <f>C42+C50</f>
        <v>528000</v>
      </c>
      <c r="D40" s="30">
        <f>D42+D50</f>
        <v>3050247</v>
      </c>
      <c r="E40" s="3"/>
      <c r="F40" s="3"/>
      <c r="G40" s="3"/>
    </row>
    <row r="41" spans="1:7">
      <c r="A41" s="3"/>
      <c r="B41" s="3"/>
      <c r="C41" s="27"/>
      <c r="D41" s="27"/>
      <c r="E41" s="3"/>
      <c r="F41" s="3"/>
      <c r="G41" s="3"/>
    </row>
    <row r="42" spans="1:7">
      <c r="A42" s="1" t="s">
        <v>20</v>
      </c>
      <c r="B42" s="4" t="s">
        <v>19</v>
      </c>
      <c r="C42" s="31"/>
      <c r="D42" s="31"/>
      <c r="E42" s="3"/>
      <c r="F42" s="3"/>
      <c r="G42" s="3"/>
    </row>
    <row r="43" spans="1:7">
      <c r="A43" s="3">
        <v>1</v>
      </c>
      <c r="B43" s="3" t="s">
        <v>21</v>
      </c>
      <c r="C43" s="27">
        <v>420000</v>
      </c>
      <c r="D43" s="27">
        <v>880000</v>
      </c>
      <c r="E43" s="3"/>
      <c r="F43" s="3"/>
      <c r="G43" s="3"/>
    </row>
    <row r="44" spans="1:7">
      <c r="A44" s="3">
        <v>2</v>
      </c>
      <c r="B44" s="3" t="s">
        <v>22</v>
      </c>
      <c r="C44" s="27">
        <v>60000</v>
      </c>
      <c r="D44" s="27">
        <v>60000</v>
      </c>
      <c r="E44" s="3"/>
      <c r="F44" s="3"/>
      <c r="G44" s="3"/>
    </row>
    <row r="45" spans="1:7">
      <c r="A45" s="3">
        <v>3</v>
      </c>
      <c r="B45" s="3" t="s">
        <v>23</v>
      </c>
      <c r="C45" s="27">
        <v>28000</v>
      </c>
      <c r="D45" s="27">
        <v>195000</v>
      </c>
      <c r="E45" s="3"/>
      <c r="F45" s="3"/>
      <c r="G45" s="3"/>
    </row>
    <row r="46" spans="1:7">
      <c r="A46" s="3">
        <v>4</v>
      </c>
      <c r="B46" s="3" t="s">
        <v>24</v>
      </c>
      <c r="C46" s="27">
        <v>20000</v>
      </c>
      <c r="D46" s="27">
        <v>45000</v>
      </c>
      <c r="E46" s="3"/>
      <c r="F46" s="3"/>
      <c r="G46" s="3"/>
    </row>
    <row r="47" spans="1:7">
      <c r="A47" s="3">
        <v>5</v>
      </c>
      <c r="B47" s="3" t="s">
        <v>25</v>
      </c>
      <c r="C47" s="27">
        <v>0</v>
      </c>
      <c r="D47" s="27">
        <v>330247</v>
      </c>
      <c r="E47" s="3"/>
      <c r="F47" s="3"/>
      <c r="G47" s="3"/>
    </row>
    <row r="48" spans="1:7">
      <c r="A48" s="3">
        <v>6</v>
      </c>
      <c r="B48" s="3" t="s">
        <v>26</v>
      </c>
      <c r="C48" s="27">
        <v>0</v>
      </c>
      <c r="D48" s="27">
        <v>120000</v>
      </c>
      <c r="E48" s="3"/>
      <c r="F48" s="3"/>
      <c r="G48" s="3"/>
    </row>
    <row r="49" spans="1:7">
      <c r="A49" s="3">
        <v>7</v>
      </c>
      <c r="B49" s="3" t="s">
        <v>27</v>
      </c>
      <c r="C49" s="27">
        <v>0</v>
      </c>
      <c r="D49" s="27">
        <v>1420000</v>
      </c>
      <c r="E49" s="3"/>
      <c r="F49" s="3"/>
      <c r="G49" s="3"/>
    </row>
    <row r="50" spans="1:7">
      <c r="A50" s="3"/>
      <c r="B50" s="1" t="s">
        <v>28</v>
      </c>
      <c r="C50" s="30">
        <f>SUM(C$43:C$49)</f>
        <v>528000</v>
      </c>
      <c r="D50" s="30">
        <f>SUM(D$43:D$49)</f>
        <v>3050247</v>
      </c>
      <c r="E50" s="3"/>
      <c r="F50" s="3"/>
      <c r="G50" s="3"/>
    </row>
    <row r="51" spans="1:7">
      <c r="A51" s="3"/>
      <c r="B51" s="3"/>
      <c r="C51" s="27"/>
      <c r="D51" s="27"/>
      <c r="E51" s="3"/>
      <c r="F51" s="3"/>
      <c r="G51" s="3"/>
    </row>
    <row r="52" spans="1:7">
      <c r="A52" s="1" t="s">
        <v>30</v>
      </c>
      <c r="B52" s="4" t="s">
        <v>29</v>
      </c>
      <c r="C52" s="31"/>
      <c r="D52" s="31"/>
      <c r="E52" s="3"/>
      <c r="F52" s="3"/>
      <c r="G52" s="3"/>
    </row>
    <row r="53" spans="1:7">
      <c r="A53" s="3">
        <v>1</v>
      </c>
      <c r="B53" s="3" t="s">
        <v>31</v>
      </c>
      <c r="C53" s="27">
        <v>900</v>
      </c>
      <c r="D53" s="27">
        <v>88650</v>
      </c>
      <c r="E53" s="3"/>
      <c r="F53" s="3"/>
      <c r="G53" s="3"/>
    </row>
    <row r="54" spans="1:7">
      <c r="A54" s="3">
        <v>2</v>
      </c>
      <c r="B54" s="3" t="s">
        <v>32</v>
      </c>
      <c r="C54" s="27">
        <v>700</v>
      </c>
      <c r="D54" s="27">
        <v>83371</v>
      </c>
      <c r="E54" s="3"/>
      <c r="F54" s="3"/>
      <c r="G54" s="3"/>
    </row>
    <row r="55" spans="1:7">
      <c r="A55" s="3">
        <v>3</v>
      </c>
      <c r="B55" s="3" t="s">
        <v>33</v>
      </c>
      <c r="C55" s="27">
        <v>0</v>
      </c>
      <c r="D55" s="27">
        <v>1425</v>
      </c>
      <c r="E55" s="3"/>
      <c r="F55" s="3"/>
      <c r="G55" s="3"/>
    </row>
    <row r="56" spans="1:7">
      <c r="A56" s="3">
        <v>4</v>
      </c>
      <c r="B56" s="3" t="s">
        <v>34</v>
      </c>
      <c r="C56" s="27">
        <v>0</v>
      </c>
      <c r="D56" s="27">
        <v>250</v>
      </c>
      <c r="E56" s="3"/>
      <c r="F56" s="3"/>
      <c r="G56" s="3"/>
    </row>
    <row r="57" spans="1:7">
      <c r="A57" s="3">
        <v>5</v>
      </c>
      <c r="B57" s="3" t="s">
        <v>35</v>
      </c>
      <c r="C57" s="27">
        <v>0</v>
      </c>
      <c r="D57" s="27">
        <v>61786</v>
      </c>
      <c r="E57" s="3"/>
      <c r="F57" s="3"/>
      <c r="G57" s="3"/>
    </row>
    <row r="58" spans="1:7">
      <c r="A58" s="3">
        <v>6</v>
      </c>
      <c r="B58" s="3" t="s">
        <v>36</v>
      </c>
      <c r="C58" s="27">
        <v>0</v>
      </c>
      <c r="D58" s="27">
        <v>12800</v>
      </c>
      <c r="E58" s="3"/>
      <c r="F58" s="3"/>
      <c r="G58" s="3"/>
    </row>
    <row r="59" spans="1:7">
      <c r="A59" s="3">
        <v>7</v>
      </c>
      <c r="B59" s="3" t="s">
        <v>37</v>
      </c>
      <c r="C59" s="27">
        <v>0</v>
      </c>
      <c r="D59" s="27">
        <v>55540</v>
      </c>
      <c r="E59" s="3"/>
      <c r="F59" s="3"/>
      <c r="G59" s="3"/>
    </row>
    <row r="60" spans="1:7">
      <c r="A60" s="3">
        <v>8</v>
      </c>
      <c r="B60" s="3" t="s">
        <v>38</v>
      </c>
      <c r="C60" s="27">
        <v>0</v>
      </c>
      <c r="D60" s="27">
        <v>4900</v>
      </c>
      <c r="E60" s="3"/>
      <c r="F60" s="3"/>
      <c r="G60" s="3"/>
    </row>
    <row r="61" spans="1:7">
      <c r="A61" s="3"/>
      <c r="B61" s="1" t="s">
        <v>39</v>
      </c>
      <c r="C61" s="30">
        <f>SUM(C$53:C$60)</f>
        <v>1600</v>
      </c>
      <c r="D61" s="30">
        <f>SUM(D$53:D$60)</f>
        <v>308722</v>
      </c>
      <c r="E61" s="3"/>
      <c r="F61" s="3"/>
      <c r="G61" s="3"/>
    </row>
    <row r="62" spans="1:7">
      <c r="A62" s="3"/>
      <c r="B62" s="3"/>
      <c r="C62" s="27"/>
      <c r="D62" s="27"/>
      <c r="E62" s="3"/>
      <c r="F62" s="3"/>
      <c r="G62" s="3"/>
    </row>
    <row r="63" spans="1:7">
      <c r="A63" s="3"/>
      <c r="B63" s="1" t="s">
        <v>40</v>
      </c>
      <c r="C63" s="30">
        <f>C65+C76+C86+C109</f>
        <v>94064.12</v>
      </c>
      <c r="D63" s="30">
        <f>D$17+D$40+D$50+D$61</f>
        <v>28580048</v>
      </c>
      <c r="E63" s="3"/>
      <c r="F63" s="3"/>
      <c r="G63" s="3"/>
    </row>
    <row r="64" spans="1:7">
      <c r="A64" s="3"/>
      <c r="B64" s="3"/>
      <c r="C64" s="27"/>
      <c r="D64" s="27"/>
      <c r="E64" s="3"/>
      <c r="F64" s="3"/>
      <c r="G64" s="3"/>
    </row>
    <row r="65" spans="1:7">
      <c r="A65" s="1"/>
      <c r="B65" s="2" t="s">
        <v>41</v>
      </c>
      <c r="C65" s="25"/>
      <c r="D65" s="25"/>
      <c r="E65" s="3"/>
      <c r="F65" s="3"/>
      <c r="G65" s="3"/>
    </row>
    <row r="66" spans="1:7">
      <c r="A66" s="1" t="s">
        <v>2</v>
      </c>
      <c r="B66" s="4" t="s">
        <v>42</v>
      </c>
      <c r="C66" s="31"/>
      <c r="D66" s="31"/>
      <c r="E66" s="3"/>
      <c r="F66" s="3"/>
      <c r="G66" s="3"/>
    </row>
    <row r="67" spans="1:7">
      <c r="A67" s="1"/>
      <c r="B67" s="5" t="s">
        <v>43</v>
      </c>
      <c r="C67" s="32"/>
      <c r="D67" s="32"/>
      <c r="E67" s="3"/>
      <c r="F67" s="3"/>
      <c r="G67" s="3"/>
    </row>
    <row r="68" spans="1:7">
      <c r="A68" s="1"/>
      <c r="B68" s="5" t="s">
        <v>334</v>
      </c>
      <c r="C68" s="32">
        <v>0</v>
      </c>
      <c r="D68" s="32">
        <v>0</v>
      </c>
      <c r="E68" s="3"/>
      <c r="F68" s="3"/>
      <c r="G68" s="3"/>
    </row>
    <row r="69" spans="1:7">
      <c r="A69" s="3"/>
      <c r="B69" s="3"/>
      <c r="C69" s="27"/>
      <c r="D69" s="27"/>
      <c r="E69" s="3"/>
      <c r="F69" s="3"/>
      <c r="G69" s="3"/>
    </row>
    <row r="70" spans="1:7">
      <c r="A70" s="1"/>
      <c r="B70" s="5" t="s">
        <v>44</v>
      </c>
      <c r="C70" s="32"/>
      <c r="D70" s="32"/>
      <c r="E70" s="3"/>
      <c r="F70" s="3"/>
      <c r="G70" s="3"/>
    </row>
    <row r="71" spans="1:7">
      <c r="A71" s="3">
        <v>1</v>
      </c>
      <c r="B71" s="3" t="s">
        <v>45</v>
      </c>
      <c r="C71" s="27">
        <v>0</v>
      </c>
      <c r="D71" s="27">
        <v>10200</v>
      </c>
      <c r="E71" s="3"/>
      <c r="F71" s="3"/>
      <c r="G71" s="3"/>
    </row>
    <row r="72" spans="1:7">
      <c r="A72" s="3">
        <v>2</v>
      </c>
      <c r="B72" s="3" t="s">
        <v>36</v>
      </c>
      <c r="C72" s="27">
        <v>0</v>
      </c>
      <c r="D72" s="27">
        <v>13900</v>
      </c>
      <c r="E72" s="3"/>
      <c r="F72" s="3"/>
      <c r="G72" s="3"/>
    </row>
    <row r="73" spans="1:7">
      <c r="A73" s="3"/>
      <c r="B73" s="1" t="s">
        <v>46</v>
      </c>
      <c r="C73" s="30">
        <f>SUM(C$71:C$72)</f>
        <v>0</v>
      </c>
      <c r="D73" s="30">
        <f>SUM(D$71:D$72)</f>
        <v>24100</v>
      </c>
      <c r="E73" s="3"/>
      <c r="F73" s="3"/>
      <c r="G73" s="3"/>
    </row>
    <row r="74" spans="1:7">
      <c r="A74" s="3"/>
      <c r="B74" s="3"/>
      <c r="C74" s="27"/>
      <c r="D74" s="27"/>
      <c r="E74" s="3"/>
      <c r="F74" s="3"/>
      <c r="G74" s="3"/>
    </row>
    <row r="75" spans="1:7">
      <c r="A75" s="1"/>
      <c r="B75" s="5" t="s">
        <v>47</v>
      </c>
      <c r="C75" s="32"/>
      <c r="D75" s="32"/>
      <c r="E75" s="3"/>
      <c r="F75" s="3"/>
      <c r="G75" s="3"/>
    </row>
    <row r="76" spans="1:7">
      <c r="A76" s="3">
        <v>1</v>
      </c>
      <c r="B76" s="3" t="s">
        <v>48</v>
      </c>
      <c r="C76" s="27">
        <v>28085.119999999999</v>
      </c>
      <c r="D76" s="27">
        <v>361336.53</v>
      </c>
      <c r="E76" s="3"/>
      <c r="F76" s="3"/>
      <c r="G76" s="3"/>
    </row>
    <row r="77" spans="1:7">
      <c r="A77" s="3">
        <v>2</v>
      </c>
      <c r="B77" s="3" t="s">
        <v>49</v>
      </c>
      <c r="C77" s="27">
        <v>0</v>
      </c>
      <c r="D77" s="27">
        <v>54750</v>
      </c>
      <c r="E77" s="3"/>
      <c r="F77" s="3"/>
      <c r="G77" s="3"/>
    </row>
    <row r="78" spans="1:7">
      <c r="A78" s="3"/>
      <c r="B78" s="1" t="s">
        <v>50</v>
      </c>
      <c r="C78" s="30">
        <f>SUM(C$76:C$77)</f>
        <v>28085.119999999999</v>
      </c>
      <c r="D78" s="30">
        <f>SUM(D$76:D$77)</f>
        <v>416086.53</v>
      </c>
      <c r="E78" s="3"/>
      <c r="F78" s="3"/>
      <c r="G78" s="3"/>
    </row>
    <row r="79" spans="1:7">
      <c r="A79" s="3"/>
      <c r="B79" s="3"/>
      <c r="C79" s="27"/>
      <c r="D79" s="27"/>
      <c r="E79" s="3"/>
      <c r="F79" s="3"/>
      <c r="G79" s="3"/>
    </row>
    <row r="80" spans="1:7">
      <c r="A80" s="1"/>
      <c r="B80" s="5" t="s">
        <v>51</v>
      </c>
      <c r="C80" s="32"/>
      <c r="D80" s="32"/>
      <c r="E80" s="3"/>
      <c r="F80" s="3"/>
      <c r="G80" s="3"/>
    </row>
    <row r="81" spans="1:7">
      <c r="A81" s="3">
        <v>1</v>
      </c>
      <c r="B81" s="3" t="s">
        <v>52</v>
      </c>
      <c r="C81" s="27">
        <v>0</v>
      </c>
      <c r="D81" s="27">
        <v>109888</v>
      </c>
      <c r="E81" s="3"/>
      <c r="F81" s="3"/>
      <c r="G81" s="3"/>
    </row>
    <row r="82" spans="1:7">
      <c r="A82" s="3">
        <v>2</v>
      </c>
      <c r="B82" s="3" t="s">
        <v>53</v>
      </c>
      <c r="C82" s="27">
        <v>0</v>
      </c>
      <c r="D82" s="27">
        <v>40070</v>
      </c>
      <c r="E82" s="3"/>
      <c r="F82" s="3"/>
      <c r="G82" s="3"/>
    </row>
    <row r="83" spans="1:7">
      <c r="A83" s="3">
        <v>3</v>
      </c>
      <c r="B83" s="3" t="s">
        <v>54</v>
      </c>
      <c r="C83" s="27">
        <v>0</v>
      </c>
      <c r="D83" s="27">
        <v>83150</v>
      </c>
      <c r="E83" s="3"/>
      <c r="F83" s="3"/>
      <c r="G83" s="3"/>
    </row>
    <row r="84" spans="1:7">
      <c r="A84" s="3">
        <v>4</v>
      </c>
      <c r="B84" s="3" t="s">
        <v>37</v>
      </c>
      <c r="C84" s="27">
        <v>0</v>
      </c>
      <c r="D84" s="27">
        <v>41820</v>
      </c>
      <c r="E84" s="3"/>
      <c r="F84" s="3"/>
      <c r="G84" s="3"/>
    </row>
    <row r="85" spans="1:7">
      <c r="A85" s="3">
        <v>5</v>
      </c>
      <c r="B85" s="3" t="s">
        <v>38</v>
      </c>
      <c r="C85" s="27">
        <v>0</v>
      </c>
      <c r="D85" s="27">
        <v>7470</v>
      </c>
      <c r="E85" s="3"/>
      <c r="F85" s="3"/>
      <c r="G85" s="3"/>
    </row>
    <row r="86" spans="1:7">
      <c r="A86" s="3"/>
      <c r="B86" s="1" t="s">
        <v>55</v>
      </c>
      <c r="C86" s="30">
        <f>SUM(C$81:C$85)</f>
        <v>0</v>
      </c>
      <c r="D86" s="30">
        <f>SUM(D$81:D$85)</f>
        <v>282398</v>
      </c>
      <c r="E86" s="3"/>
      <c r="F86" s="3"/>
      <c r="G86" s="3"/>
    </row>
    <row r="87" spans="1:7">
      <c r="A87" s="3"/>
      <c r="B87" s="3"/>
      <c r="C87" s="27"/>
      <c r="D87" s="27"/>
      <c r="E87" s="3"/>
      <c r="F87" s="3"/>
      <c r="G87" s="3"/>
    </row>
    <row r="88" spans="1:7">
      <c r="A88" s="3"/>
      <c r="B88" s="1" t="s">
        <v>56</v>
      </c>
      <c r="C88" s="30">
        <f>C$68+C$73+C$78+C$86</f>
        <v>28085.119999999999</v>
      </c>
      <c r="D88" s="30">
        <f>D$68+D$73+D$78+D$86</f>
        <v>722584.53</v>
      </c>
      <c r="E88" s="3"/>
      <c r="F88" s="3"/>
      <c r="G88" s="3"/>
    </row>
    <row r="89" spans="1:7">
      <c r="A89" s="3"/>
      <c r="B89" s="3"/>
      <c r="C89" s="27"/>
      <c r="D89" s="27"/>
      <c r="E89" s="3"/>
      <c r="F89" s="3"/>
      <c r="G89" s="3"/>
    </row>
    <row r="90" spans="1:7">
      <c r="A90" s="1"/>
      <c r="B90" s="5" t="s">
        <v>57</v>
      </c>
      <c r="C90" s="32"/>
      <c r="D90" s="32"/>
      <c r="E90" s="3"/>
      <c r="F90" s="3"/>
      <c r="G90" s="3"/>
    </row>
    <row r="91" spans="1:7">
      <c r="A91" s="3">
        <v>1</v>
      </c>
      <c r="B91" s="3" t="s">
        <v>58</v>
      </c>
      <c r="C91" s="27">
        <v>5000</v>
      </c>
      <c r="D91" s="27">
        <v>219600</v>
      </c>
      <c r="E91" s="3"/>
      <c r="F91" s="3"/>
      <c r="G91" s="3"/>
    </row>
    <row r="92" spans="1:7">
      <c r="A92" s="3">
        <v>2</v>
      </c>
      <c r="B92" s="3" t="s">
        <v>59</v>
      </c>
      <c r="C92" s="27">
        <v>0</v>
      </c>
      <c r="D92" s="27">
        <v>6077</v>
      </c>
      <c r="E92" s="3"/>
      <c r="F92" s="3"/>
      <c r="G92" s="3"/>
    </row>
    <row r="93" spans="1:7">
      <c r="A93" s="3">
        <v>3</v>
      </c>
      <c r="B93" s="3" t="s">
        <v>60</v>
      </c>
      <c r="C93" s="27">
        <v>0</v>
      </c>
      <c r="D93" s="27">
        <v>1500</v>
      </c>
      <c r="E93" s="3"/>
      <c r="F93" s="3"/>
      <c r="G93" s="3"/>
    </row>
    <row r="94" spans="1:7">
      <c r="A94" s="3">
        <v>4</v>
      </c>
      <c r="B94" s="3" t="s">
        <v>61</v>
      </c>
      <c r="C94" s="27">
        <v>0</v>
      </c>
      <c r="D94" s="27">
        <v>110500</v>
      </c>
      <c r="E94" s="3"/>
      <c r="F94" s="3"/>
      <c r="G94" s="3"/>
    </row>
    <row r="95" spans="1:7">
      <c r="A95" s="3"/>
      <c r="B95" s="1" t="s">
        <v>62</v>
      </c>
      <c r="C95" s="30">
        <f>SUM(C$91:C$94)</f>
        <v>5000</v>
      </c>
      <c r="D95" s="30">
        <f>SUM(D$91:D$94)</f>
        <v>337677</v>
      </c>
      <c r="E95" s="3"/>
      <c r="F95" s="3"/>
      <c r="G95" s="3"/>
    </row>
    <row r="96" spans="1:7">
      <c r="A96" s="3"/>
      <c r="B96" s="3"/>
      <c r="C96" s="27"/>
      <c r="D96" s="27"/>
      <c r="E96" s="3"/>
      <c r="F96" s="3"/>
      <c r="G96" s="3"/>
    </row>
    <row r="97" spans="1:7">
      <c r="A97" s="1"/>
      <c r="B97" s="5" t="s">
        <v>335</v>
      </c>
      <c r="C97" s="32"/>
      <c r="D97" s="32"/>
      <c r="E97" s="3"/>
      <c r="F97" s="3"/>
      <c r="G97" s="3"/>
    </row>
    <row r="98" spans="1:7">
      <c r="A98" s="3">
        <v>1</v>
      </c>
      <c r="B98" s="3" t="s">
        <v>63</v>
      </c>
      <c r="C98" s="27">
        <v>900</v>
      </c>
      <c r="D98" s="27">
        <v>152170</v>
      </c>
      <c r="E98" s="3"/>
      <c r="F98" s="3"/>
      <c r="G98" s="3"/>
    </row>
    <row r="99" spans="1:7">
      <c r="A99" s="3">
        <v>2</v>
      </c>
      <c r="B99" s="3" t="s">
        <v>336</v>
      </c>
      <c r="C99" s="27">
        <v>0</v>
      </c>
      <c r="D99" s="27">
        <v>2000</v>
      </c>
      <c r="E99" s="3"/>
      <c r="F99" s="3"/>
      <c r="G99" s="3"/>
    </row>
    <row r="100" spans="1:7">
      <c r="A100" s="3">
        <v>3</v>
      </c>
      <c r="B100" s="3" t="s">
        <v>64</v>
      </c>
      <c r="C100" s="27">
        <v>0</v>
      </c>
      <c r="D100" s="27">
        <v>100549</v>
      </c>
      <c r="E100" s="3"/>
      <c r="F100" s="3"/>
      <c r="G100" s="3"/>
    </row>
    <row r="101" spans="1:7">
      <c r="A101" s="3">
        <v>4</v>
      </c>
      <c r="B101" s="3" t="s">
        <v>65</v>
      </c>
      <c r="C101" s="27">
        <v>0</v>
      </c>
      <c r="D101" s="27">
        <v>54030</v>
      </c>
      <c r="E101" s="3"/>
      <c r="F101" s="3"/>
      <c r="G101" s="3"/>
    </row>
    <row r="102" spans="1:7">
      <c r="A102" s="3">
        <v>5</v>
      </c>
      <c r="B102" s="3" t="s">
        <v>66</v>
      </c>
      <c r="C102" s="27">
        <v>0</v>
      </c>
      <c r="D102" s="27">
        <v>1516000</v>
      </c>
      <c r="E102" s="3"/>
      <c r="F102" s="3"/>
      <c r="G102" s="3"/>
    </row>
    <row r="103" spans="1:7">
      <c r="A103" s="3">
        <v>6</v>
      </c>
      <c r="B103" s="3" t="s">
        <v>67</v>
      </c>
      <c r="C103" s="27">
        <v>0</v>
      </c>
      <c r="D103" s="27">
        <v>130329.3</v>
      </c>
      <c r="E103" s="3"/>
      <c r="F103" s="3"/>
      <c r="G103" s="3"/>
    </row>
    <row r="104" spans="1:7">
      <c r="A104" s="3">
        <v>7</v>
      </c>
      <c r="B104" s="3" t="s">
        <v>337</v>
      </c>
      <c r="C104" s="27">
        <v>0</v>
      </c>
      <c r="D104" s="27">
        <v>2533698</v>
      </c>
      <c r="E104" s="3"/>
      <c r="F104" s="3"/>
      <c r="G104" s="3"/>
    </row>
    <row r="105" spans="1:7">
      <c r="A105" s="3">
        <v>8</v>
      </c>
      <c r="B105" s="3" t="s">
        <v>338</v>
      </c>
      <c r="C105" s="27">
        <v>0</v>
      </c>
      <c r="D105" s="27">
        <v>829753.43</v>
      </c>
      <c r="E105" s="3"/>
      <c r="F105" s="3"/>
      <c r="G105" s="3"/>
    </row>
    <row r="106" spans="1:7">
      <c r="A106" s="3"/>
      <c r="B106" s="1" t="s">
        <v>339</v>
      </c>
      <c r="C106" s="30">
        <f>SUM(C$98:C$105)</f>
        <v>900</v>
      </c>
      <c r="D106" s="30">
        <f>SUM(D$98:D$105)</f>
        <v>5318529.7299999995</v>
      </c>
      <c r="E106" s="3"/>
      <c r="F106" s="3"/>
      <c r="G106" s="3"/>
    </row>
    <row r="107" spans="1:7">
      <c r="A107" s="3"/>
      <c r="B107" s="3"/>
      <c r="C107" s="27"/>
      <c r="D107" s="27"/>
      <c r="E107" s="3"/>
      <c r="F107" s="3"/>
      <c r="G107" s="3"/>
    </row>
    <row r="108" spans="1:7">
      <c r="A108" s="1"/>
      <c r="B108" s="5" t="s">
        <v>68</v>
      </c>
      <c r="C108" s="32"/>
      <c r="D108" s="32"/>
      <c r="E108" s="3"/>
      <c r="F108" s="3"/>
      <c r="G108" s="3"/>
    </row>
    <row r="109" spans="1:7">
      <c r="A109" s="3">
        <v>1</v>
      </c>
      <c r="B109" s="18" t="s">
        <v>235</v>
      </c>
      <c r="C109" s="20">
        <v>65979</v>
      </c>
      <c r="D109" s="20">
        <v>121246</v>
      </c>
      <c r="E109" s="3"/>
      <c r="F109" s="3"/>
      <c r="G109" s="3"/>
    </row>
    <row r="110" spans="1:7">
      <c r="A110" s="3"/>
      <c r="B110" s="18" t="s">
        <v>324</v>
      </c>
      <c r="C110" s="20">
        <v>0</v>
      </c>
      <c r="D110" s="20">
        <v>9455</v>
      </c>
      <c r="E110" s="3"/>
      <c r="F110" s="3"/>
      <c r="G110" s="3"/>
    </row>
    <row r="111" spans="1:7">
      <c r="A111" s="3"/>
      <c r="B111" s="18" t="s">
        <v>325</v>
      </c>
      <c r="C111" s="20">
        <v>0</v>
      </c>
      <c r="D111" s="20">
        <v>27300</v>
      </c>
      <c r="E111" s="3"/>
      <c r="F111" s="3"/>
      <c r="G111" s="3"/>
    </row>
    <row r="112" spans="1:7">
      <c r="A112" s="3"/>
      <c r="B112" s="18" t="s">
        <v>326</v>
      </c>
      <c r="C112" s="20">
        <v>0</v>
      </c>
      <c r="D112" s="20">
        <v>171600</v>
      </c>
      <c r="E112" s="3"/>
      <c r="F112" s="3"/>
      <c r="G112" s="3"/>
    </row>
    <row r="113" spans="1:7">
      <c r="A113" s="3"/>
      <c r="B113" s="18" t="s">
        <v>327</v>
      </c>
      <c r="C113" s="20">
        <v>0</v>
      </c>
      <c r="D113" s="20">
        <v>3515606.11</v>
      </c>
      <c r="E113" s="3"/>
      <c r="F113" s="3"/>
      <c r="G113" s="3"/>
    </row>
    <row r="114" spans="1:7">
      <c r="A114" s="3"/>
      <c r="B114" s="18" t="s">
        <v>328</v>
      </c>
      <c r="C114" s="20">
        <v>0</v>
      </c>
      <c r="D114" s="20">
        <v>131050</v>
      </c>
      <c r="E114" s="3"/>
      <c r="F114" s="3"/>
      <c r="G114" s="3"/>
    </row>
    <row r="115" spans="1:7">
      <c r="A115" s="3"/>
      <c r="B115" s="18" t="s">
        <v>61</v>
      </c>
      <c r="C115" s="20">
        <v>0</v>
      </c>
      <c r="D115" s="20">
        <v>20000</v>
      </c>
      <c r="E115" s="3"/>
      <c r="F115" s="3"/>
      <c r="G115" s="3"/>
    </row>
    <row r="116" spans="1:7">
      <c r="A116" s="3"/>
      <c r="B116" s="18" t="s">
        <v>329</v>
      </c>
      <c r="C116" s="20">
        <v>0</v>
      </c>
      <c r="D116" s="20">
        <v>2061</v>
      </c>
      <c r="E116" s="3"/>
      <c r="F116" s="3"/>
      <c r="G116" s="3"/>
    </row>
    <row r="117" spans="1:7">
      <c r="A117" s="3"/>
      <c r="B117" s="18" t="s">
        <v>330</v>
      </c>
      <c r="C117" s="20">
        <v>0</v>
      </c>
      <c r="D117" s="20">
        <v>108000</v>
      </c>
      <c r="E117" s="3"/>
      <c r="F117" s="3"/>
      <c r="G117" s="3"/>
    </row>
    <row r="118" spans="1:7">
      <c r="A118" s="3"/>
      <c r="B118" s="18" t="s">
        <v>331</v>
      </c>
      <c r="C118" s="20">
        <v>0</v>
      </c>
      <c r="D118" s="20">
        <v>95200</v>
      </c>
      <c r="E118" s="3"/>
      <c r="F118" s="3"/>
      <c r="G118" s="3"/>
    </row>
    <row r="119" spans="1:7">
      <c r="A119" s="3"/>
      <c r="B119" s="18" t="s">
        <v>340</v>
      </c>
      <c r="C119" s="20">
        <v>0</v>
      </c>
      <c r="D119" s="20">
        <v>33500</v>
      </c>
      <c r="E119" s="3"/>
      <c r="F119" s="3"/>
      <c r="G119" s="3"/>
    </row>
    <row r="120" spans="1:7">
      <c r="A120" s="3"/>
      <c r="B120" s="18" t="s">
        <v>332</v>
      </c>
      <c r="C120" s="20">
        <v>0</v>
      </c>
      <c r="D120" s="20">
        <v>315151</v>
      </c>
      <c r="E120" s="3"/>
      <c r="F120" s="3"/>
      <c r="G120" s="3"/>
    </row>
    <row r="121" spans="1:7">
      <c r="A121" s="3"/>
      <c r="B121" s="1" t="s">
        <v>69</v>
      </c>
      <c r="C121" s="30">
        <f>SUM(C122:C133)</f>
        <v>0</v>
      </c>
      <c r="D121" s="30">
        <f>SUM(D122:D133)</f>
        <v>264037</v>
      </c>
      <c r="E121" s="3"/>
      <c r="F121" s="3"/>
      <c r="G121" s="3"/>
    </row>
    <row r="122" spans="1:7">
      <c r="A122" s="3"/>
      <c r="B122" s="3"/>
      <c r="C122" s="27"/>
      <c r="D122" s="27"/>
      <c r="E122" s="3"/>
      <c r="F122" s="3"/>
      <c r="G122" s="3"/>
    </row>
    <row r="123" spans="1:7">
      <c r="A123" s="1"/>
      <c r="B123" s="5" t="s">
        <v>70</v>
      </c>
      <c r="C123" s="32"/>
      <c r="D123" s="32"/>
      <c r="E123" s="3"/>
      <c r="F123" s="3"/>
      <c r="G123" s="3"/>
    </row>
    <row r="124" spans="1:7">
      <c r="A124" s="3">
        <v>1</v>
      </c>
      <c r="B124" s="3" t="s">
        <v>71</v>
      </c>
      <c r="C124" s="27">
        <v>0</v>
      </c>
      <c r="D124" s="27">
        <v>37260</v>
      </c>
      <c r="E124" s="3"/>
      <c r="F124" s="3"/>
      <c r="G124" s="3"/>
    </row>
    <row r="125" spans="1:7">
      <c r="A125" s="3"/>
      <c r="B125" s="1" t="s">
        <v>72</v>
      </c>
      <c r="C125" s="30">
        <f>SUM(C$124:C$124)</f>
        <v>0</v>
      </c>
      <c r="D125" s="30">
        <f>SUM(D$124:D$124)</f>
        <v>37260</v>
      </c>
      <c r="E125" s="3"/>
      <c r="F125" s="3"/>
      <c r="G125" s="3"/>
    </row>
    <row r="126" spans="1:7">
      <c r="A126" s="3"/>
      <c r="B126" s="3"/>
      <c r="C126" s="27"/>
      <c r="D126" s="27"/>
      <c r="E126" s="3"/>
      <c r="F126" s="3"/>
      <c r="G126" s="3"/>
    </row>
    <row r="127" spans="1:7">
      <c r="A127" s="1"/>
      <c r="B127" s="5" t="s">
        <v>73</v>
      </c>
      <c r="C127" s="32"/>
      <c r="D127" s="32"/>
      <c r="E127" s="3"/>
      <c r="F127" s="3"/>
      <c r="G127" s="3"/>
    </row>
    <row r="128" spans="1:7">
      <c r="A128" s="3">
        <v>1</v>
      </c>
      <c r="B128" s="3" t="s">
        <v>74</v>
      </c>
      <c r="C128" s="27">
        <v>0</v>
      </c>
      <c r="D128" s="27">
        <v>5870</v>
      </c>
      <c r="E128" s="3"/>
      <c r="F128" s="3"/>
      <c r="G128" s="3"/>
    </row>
    <row r="129" spans="1:7">
      <c r="A129" s="3">
        <v>2</v>
      </c>
      <c r="B129" s="3" t="s">
        <v>75</v>
      </c>
      <c r="C129" s="27">
        <v>0</v>
      </c>
      <c r="D129" s="27">
        <v>44547</v>
      </c>
      <c r="E129" s="3"/>
      <c r="F129" s="3"/>
      <c r="G129" s="3"/>
    </row>
    <row r="130" spans="1:7">
      <c r="A130" s="3">
        <v>3</v>
      </c>
      <c r="B130" s="3" t="s">
        <v>76</v>
      </c>
      <c r="C130" s="27">
        <v>0</v>
      </c>
      <c r="D130" s="27">
        <v>4000</v>
      </c>
      <c r="E130" s="3"/>
      <c r="F130" s="3"/>
      <c r="G130" s="3"/>
    </row>
    <row r="131" spans="1:7">
      <c r="A131" s="3">
        <v>4</v>
      </c>
      <c r="B131" s="3" t="s">
        <v>77</v>
      </c>
      <c r="C131" s="27">
        <v>0</v>
      </c>
      <c r="D131" s="27">
        <v>125000</v>
      </c>
      <c r="E131" s="3"/>
      <c r="F131" s="3"/>
      <c r="G131" s="3"/>
    </row>
    <row r="132" spans="1:7">
      <c r="A132" s="3">
        <v>5</v>
      </c>
      <c r="B132" s="3" t="s">
        <v>78</v>
      </c>
      <c r="C132" s="27">
        <v>0</v>
      </c>
      <c r="D132" s="27">
        <v>7600</v>
      </c>
      <c r="E132" s="3"/>
      <c r="F132" s="3"/>
      <c r="G132" s="3"/>
    </row>
    <row r="133" spans="1:7">
      <c r="A133" s="3">
        <v>6</v>
      </c>
      <c r="B133" s="3" t="s">
        <v>79</v>
      </c>
      <c r="C133" s="27">
        <v>0</v>
      </c>
      <c r="D133" s="27">
        <v>2500</v>
      </c>
      <c r="E133" s="3"/>
      <c r="F133" s="3"/>
      <c r="G133" s="3"/>
    </row>
    <row r="134" spans="1:7">
      <c r="A134" s="3">
        <v>7</v>
      </c>
      <c r="B134" s="3" t="s">
        <v>80</v>
      </c>
      <c r="C134" s="27">
        <v>0</v>
      </c>
      <c r="D134" s="27">
        <v>29170</v>
      </c>
      <c r="E134" s="3"/>
      <c r="F134" s="3"/>
      <c r="G134" s="3"/>
    </row>
    <row r="135" spans="1:7">
      <c r="A135" s="3">
        <v>8</v>
      </c>
      <c r="B135" s="3" t="s">
        <v>81</v>
      </c>
      <c r="C135" s="27">
        <v>0</v>
      </c>
      <c r="D135" s="27">
        <v>570276</v>
      </c>
      <c r="E135" s="3"/>
      <c r="F135" s="3"/>
      <c r="G135" s="3"/>
    </row>
    <row r="136" spans="1:7">
      <c r="A136" s="3">
        <v>9</v>
      </c>
      <c r="B136" s="3" t="s">
        <v>82</v>
      </c>
      <c r="C136" s="27">
        <v>0</v>
      </c>
      <c r="D136" s="27">
        <v>13373</v>
      </c>
      <c r="E136" s="3"/>
      <c r="F136" s="3"/>
      <c r="G136" s="3"/>
    </row>
    <row r="137" spans="1:7">
      <c r="A137" s="3">
        <v>10</v>
      </c>
      <c r="B137" s="3" t="s">
        <v>83</v>
      </c>
      <c r="C137" s="27">
        <v>0</v>
      </c>
      <c r="D137" s="27">
        <v>1500</v>
      </c>
      <c r="E137" s="3"/>
      <c r="F137" s="3"/>
      <c r="G137" s="3"/>
    </row>
    <row r="138" spans="1:7">
      <c r="A138" s="3">
        <v>11</v>
      </c>
      <c r="B138" s="3" t="s">
        <v>84</v>
      </c>
      <c r="C138" s="27">
        <v>0</v>
      </c>
      <c r="D138" s="27">
        <v>14000</v>
      </c>
      <c r="E138" s="3"/>
      <c r="F138" s="3"/>
      <c r="G138" s="3"/>
    </row>
    <row r="139" spans="1:7">
      <c r="A139" s="3">
        <v>12</v>
      </c>
      <c r="B139" s="3" t="s">
        <v>85</v>
      </c>
      <c r="C139" s="27">
        <v>0</v>
      </c>
      <c r="D139" s="27">
        <v>61418</v>
      </c>
      <c r="E139" s="3"/>
      <c r="F139" s="3"/>
      <c r="G139" s="3"/>
    </row>
    <row r="140" spans="1:7">
      <c r="A140" s="3"/>
      <c r="B140" s="1" t="s">
        <v>86</v>
      </c>
      <c r="C140" s="30">
        <f>SUM(C$128:C$139)</f>
        <v>0</v>
      </c>
      <c r="D140" s="30">
        <f>SUM(D$128:D$139)</f>
        <v>879254</v>
      </c>
      <c r="E140" s="3"/>
      <c r="F140" s="3"/>
      <c r="G140" s="3"/>
    </row>
    <row r="141" spans="1:7">
      <c r="A141" s="3"/>
      <c r="B141" s="3"/>
      <c r="C141" s="27"/>
      <c r="D141" s="27"/>
      <c r="E141" s="3"/>
      <c r="F141" s="3"/>
      <c r="G141" s="3"/>
    </row>
    <row r="142" spans="1:7">
      <c r="A142" s="1"/>
      <c r="B142" s="5" t="s">
        <v>341</v>
      </c>
      <c r="C142" s="32"/>
      <c r="D142" s="32"/>
      <c r="E142" s="3"/>
      <c r="F142" s="3"/>
      <c r="G142" s="3"/>
    </row>
    <row r="143" spans="1:7">
      <c r="A143" s="3">
        <v>1</v>
      </c>
      <c r="B143" s="3" t="s">
        <v>342</v>
      </c>
      <c r="C143" s="27">
        <v>50000</v>
      </c>
      <c r="D143" s="27">
        <v>150000</v>
      </c>
      <c r="E143" s="3"/>
      <c r="F143" s="3"/>
      <c r="G143" s="3"/>
    </row>
    <row r="144" spans="1:7">
      <c r="A144" s="3">
        <v>2</v>
      </c>
      <c r="B144" s="3" t="s">
        <v>343</v>
      </c>
      <c r="C144" s="27">
        <v>0</v>
      </c>
      <c r="D144" s="27">
        <v>100000</v>
      </c>
      <c r="E144" s="3"/>
      <c r="F144" s="3"/>
      <c r="G144" s="3"/>
    </row>
    <row r="145" spans="1:7">
      <c r="A145" s="3"/>
      <c r="B145" s="1" t="s">
        <v>344</v>
      </c>
      <c r="C145" s="30">
        <f>SUM(C$143:C$144)</f>
        <v>50000</v>
      </c>
      <c r="D145" s="30">
        <f>SUM(D$143:D$144)</f>
        <v>250000</v>
      </c>
      <c r="E145" s="3"/>
      <c r="F145" s="3"/>
      <c r="G145" s="3"/>
    </row>
    <row r="146" spans="1:7">
      <c r="A146" s="3"/>
      <c r="B146" s="3"/>
      <c r="C146" s="27"/>
      <c r="D146" s="27"/>
      <c r="E146" s="3"/>
      <c r="F146" s="3"/>
      <c r="G146" s="3"/>
    </row>
    <row r="147" spans="1:7">
      <c r="A147" s="1"/>
      <c r="B147" s="5" t="s">
        <v>87</v>
      </c>
      <c r="C147" s="32"/>
      <c r="D147" s="32"/>
      <c r="E147" s="3"/>
      <c r="F147" s="3"/>
      <c r="G147" s="3"/>
    </row>
    <row r="148" spans="1:7">
      <c r="A148" s="3">
        <v>1</v>
      </c>
      <c r="B148" s="3" t="s">
        <v>88</v>
      </c>
      <c r="C148" s="27">
        <v>0</v>
      </c>
      <c r="D148" s="27">
        <v>3600</v>
      </c>
      <c r="E148" s="3"/>
      <c r="F148" s="3"/>
      <c r="G148" s="3"/>
    </row>
    <row r="149" spans="1:7">
      <c r="A149" s="3">
        <v>2</v>
      </c>
      <c r="B149" s="3" t="s">
        <v>89</v>
      </c>
      <c r="C149" s="27">
        <v>0</v>
      </c>
      <c r="D149" s="27">
        <v>8525</v>
      </c>
      <c r="E149" s="3"/>
      <c r="F149" s="3"/>
      <c r="G149" s="3"/>
    </row>
    <row r="150" spans="1:7">
      <c r="A150" s="3">
        <v>3</v>
      </c>
      <c r="B150" s="3" t="s">
        <v>90</v>
      </c>
      <c r="C150" s="27">
        <v>0</v>
      </c>
      <c r="D150" s="27">
        <v>19500</v>
      </c>
      <c r="E150" s="3"/>
      <c r="F150" s="3"/>
      <c r="G150" s="3"/>
    </row>
    <row r="151" spans="1:7">
      <c r="A151" s="3">
        <v>4</v>
      </c>
      <c r="B151" s="3" t="s">
        <v>91</v>
      </c>
      <c r="C151" s="27">
        <v>0</v>
      </c>
      <c r="D151" s="27">
        <v>19500</v>
      </c>
      <c r="E151" s="3"/>
      <c r="F151" s="3"/>
      <c r="G151" s="3"/>
    </row>
    <row r="152" spans="1:7">
      <c r="A152" s="3">
        <v>5</v>
      </c>
      <c r="B152" s="3" t="s">
        <v>345</v>
      </c>
      <c r="C152" s="27">
        <v>0</v>
      </c>
      <c r="D152" s="27">
        <v>45000</v>
      </c>
      <c r="E152" s="3"/>
      <c r="F152" s="3"/>
      <c r="G152" s="3"/>
    </row>
    <row r="153" spans="1:7">
      <c r="A153" s="3">
        <v>6</v>
      </c>
      <c r="B153" s="3" t="s">
        <v>92</v>
      </c>
      <c r="C153" s="27">
        <v>0</v>
      </c>
      <c r="D153" s="27">
        <v>12000</v>
      </c>
      <c r="E153" s="3"/>
      <c r="F153" s="3"/>
      <c r="G153" s="3"/>
    </row>
    <row r="154" spans="1:7">
      <c r="A154" s="3"/>
      <c r="B154" s="1" t="s">
        <v>93</v>
      </c>
      <c r="C154" s="30">
        <f>SUM(C$148:C$153)</f>
        <v>0</v>
      </c>
      <c r="D154" s="30">
        <f>SUM(D$148:D$153)</f>
        <v>108125</v>
      </c>
      <c r="E154" s="3"/>
      <c r="F154" s="3"/>
      <c r="G154" s="3"/>
    </row>
    <row r="155" spans="1:7">
      <c r="A155" s="3"/>
      <c r="B155" s="3"/>
      <c r="C155" s="27"/>
      <c r="D155" s="27"/>
      <c r="E155" s="3"/>
      <c r="F155" s="3"/>
      <c r="G155" s="3"/>
    </row>
    <row r="156" spans="1:7">
      <c r="A156" s="3"/>
      <c r="B156" s="1" t="s">
        <v>94</v>
      </c>
      <c r="C156" s="30">
        <f>C$88+C$95+C$106+C$121+C$125+C$140+C$145+C$154</f>
        <v>83985.12</v>
      </c>
      <c r="D156" s="30">
        <f>D$88+D$95+D$106+D$121+D$125+D$140+D$145+D$154</f>
        <v>7917467.2599999998</v>
      </c>
      <c r="E156" s="3"/>
      <c r="F156" s="3"/>
      <c r="G156" s="3"/>
    </row>
    <row r="157" spans="1:7">
      <c r="A157" s="3"/>
      <c r="B157" s="3"/>
      <c r="C157" s="27"/>
      <c r="D157" s="27"/>
      <c r="E157" s="3"/>
      <c r="F157" s="3"/>
      <c r="G157" s="3"/>
    </row>
    <row r="158" spans="1:7">
      <c r="A158" s="1" t="s">
        <v>15</v>
      </c>
      <c r="B158" s="4" t="s">
        <v>95</v>
      </c>
      <c r="C158" s="31"/>
      <c r="D158" s="31"/>
      <c r="E158" s="3"/>
      <c r="F158" s="3"/>
      <c r="G158" s="3"/>
    </row>
    <row r="159" spans="1:7">
      <c r="A159" s="3">
        <v>1</v>
      </c>
      <c r="B159" s="3" t="s">
        <v>96</v>
      </c>
      <c r="C159" s="27">
        <v>270203</v>
      </c>
      <c r="D159" s="27">
        <v>4227092</v>
      </c>
      <c r="E159" s="3"/>
      <c r="F159" s="3"/>
      <c r="G159" s="3"/>
    </row>
    <row r="160" spans="1:7">
      <c r="A160" s="3">
        <v>2</v>
      </c>
      <c r="B160" s="3" t="s">
        <v>11</v>
      </c>
      <c r="C160" s="27">
        <v>53718</v>
      </c>
      <c r="D160" s="27">
        <v>316003</v>
      </c>
      <c r="E160" s="3"/>
      <c r="F160" s="3"/>
      <c r="G160" s="3"/>
    </row>
    <row r="161" spans="1:7">
      <c r="A161" s="3"/>
      <c r="B161" s="1" t="s">
        <v>97</v>
      </c>
      <c r="C161" s="30">
        <f>SUM(C162:C163)</f>
        <v>0</v>
      </c>
      <c r="D161" s="30">
        <f>SUM(D162:D163)</f>
        <v>0</v>
      </c>
      <c r="E161" s="3"/>
      <c r="F161" s="3"/>
      <c r="G161" s="3"/>
    </row>
    <row r="162" spans="1:7">
      <c r="A162" s="3"/>
      <c r="B162" s="3"/>
      <c r="C162" s="27"/>
      <c r="D162" s="27"/>
      <c r="E162" s="3"/>
      <c r="F162" s="3"/>
      <c r="G162" s="3"/>
    </row>
    <row r="163" spans="1:7">
      <c r="A163" s="1" t="s">
        <v>20</v>
      </c>
      <c r="B163" s="8" t="s">
        <v>98</v>
      </c>
      <c r="C163" s="26"/>
      <c r="D163" s="26"/>
      <c r="E163" s="3"/>
      <c r="F163" s="3" t="s">
        <v>346</v>
      </c>
      <c r="G163" s="3" t="s">
        <v>286</v>
      </c>
    </row>
    <row r="164" spans="1:7">
      <c r="A164" s="1"/>
      <c r="B164" s="12" t="s">
        <v>99</v>
      </c>
      <c r="C164" s="35"/>
      <c r="D164" s="35"/>
      <c r="E164" s="3"/>
      <c r="F164" s="3"/>
      <c r="G164" s="3"/>
    </row>
    <row r="165" spans="1:7">
      <c r="A165" s="3">
        <v>1</v>
      </c>
      <c r="B165" s="9" t="s">
        <v>100</v>
      </c>
      <c r="C165" s="28">
        <v>211520</v>
      </c>
      <c r="D165" s="28">
        <v>3170054.34</v>
      </c>
      <c r="E165" s="3"/>
      <c r="F165" s="3" t="s">
        <v>287</v>
      </c>
      <c r="G165" s="3">
        <v>509240</v>
      </c>
    </row>
    <row r="166" spans="1:7">
      <c r="A166" s="3">
        <v>2</v>
      </c>
      <c r="B166" s="13" t="s">
        <v>101</v>
      </c>
      <c r="C166" s="36">
        <v>25200</v>
      </c>
      <c r="D166" s="36">
        <v>534071</v>
      </c>
      <c r="E166" s="3"/>
      <c r="F166" s="3"/>
      <c r="G166" s="3">
        <v>0</v>
      </c>
    </row>
    <row r="167" spans="1:7">
      <c r="A167" s="3">
        <v>3</v>
      </c>
      <c r="B167" s="9" t="s">
        <v>102</v>
      </c>
      <c r="C167" s="28">
        <v>25000</v>
      </c>
      <c r="D167" s="28">
        <v>352896.4</v>
      </c>
      <c r="E167" s="3"/>
      <c r="F167" s="3" t="s">
        <v>290</v>
      </c>
      <c r="G167" s="3">
        <v>3141</v>
      </c>
    </row>
    <row r="168" spans="1:7">
      <c r="A168" s="3">
        <v>4</v>
      </c>
      <c r="B168" s="9" t="s">
        <v>103</v>
      </c>
      <c r="C168" s="28">
        <v>16300</v>
      </c>
      <c r="D168" s="28">
        <v>284029</v>
      </c>
      <c r="E168" s="3"/>
      <c r="F168" s="3" t="s">
        <v>291</v>
      </c>
      <c r="G168" s="3">
        <v>52118.684099999999</v>
      </c>
    </row>
    <row r="169" spans="1:7">
      <c r="A169" s="3">
        <v>5</v>
      </c>
      <c r="B169" s="3" t="s">
        <v>104</v>
      </c>
      <c r="C169" s="27">
        <v>15000</v>
      </c>
      <c r="D169" s="27">
        <v>237142</v>
      </c>
      <c r="E169" s="3"/>
      <c r="F169" s="3"/>
      <c r="G169" s="3"/>
    </row>
    <row r="170" spans="1:7">
      <c r="A170" s="3">
        <v>6</v>
      </c>
      <c r="B170" s="3" t="s">
        <v>105</v>
      </c>
      <c r="C170" s="27">
        <v>11660</v>
      </c>
      <c r="D170" s="27">
        <v>123076</v>
      </c>
      <c r="E170" s="3"/>
      <c r="F170" s="3"/>
      <c r="G170" s="3"/>
    </row>
    <row r="171" spans="1:7">
      <c r="A171" s="3">
        <v>7</v>
      </c>
      <c r="B171" s="3" t="s">
        <v>106</v>
      </c>
      <c r="C171" s="27">
        <v>10800</v>
      </c>
      <c r="D171" s="27">
        <v>42800</v>
      </c>
      <c r="E171" s="3"/>
      <c r="F171" s="3"/>
      <c r="G171" s="3"/>
    </row>
    <row r="172" spans="1:7">
      <c r="A172" s="3">
        <v>8</v>
      </c>
      <c r="B172" s="9" t="s">
        <v>107</v>
      </c>
      <c r="C172" s="28">
        <v>8500</v>
      </c>
      <c r="D172" s="28">
        <v>110100</v>
      </c>
      <c r="E172" s="3"/>
      <c r="F172" s="3" t="s">
        <v>288</v>
      </c>
      <c r="G172" s="3">
        <v>0</v>
      </c>
    </row>
    <row r="173" spans="1:7">
      <c r="A173" s="3">
        <v>9</v>
      </c>
      <c r="B173" s="9" t="s">
        <v>108</v>
      </c>
      <c r="C173" s="28">
        <v>7000</v>
      </c>
      <c r="D173" s="28">
        <v>84000</v>
      </c>
      <c r="E173" s="3"/>
      <c r="F173" s="3" t="s">
        <v>291</v>
      </c>
      <c r="G173" s="3">
        <v>52118.679600000003</v>
      </c>
    </row>
    <row r="174" spans="1:7">
      <c r="A174" s="3">
        <v>10</v>
      </c>
      <c r="B174" s="9" t="s">
        <v>109</v>
      </c>
      <c r="C174" s="28">
        <v>6000</v>
      </c>
      <c r="D174" s="28">
        <v>53395</v>
      </c>
      <c r="E174" s="3"/>
      <c r="F174" s="3" t="s">
        <v>288</v>
      </c>
      <c r="G174" s="3">
        <v>0</v>
      </c>
    </row>
    <row r="175" spans="1:7">
      <c r="A175" s="3">
        <v>11</v>
      </c>
      <c r="B175" s="9" t="s">
        <v>110</v>
      </c>
      <c r="C175" s="28">
        <v>5000</v>
      </c>
      <c r="D175" s="28">
        <v>30000</v>
      </c>
      <c r="E175" s="3"/>
      <c r="F175" s="3" t="s">
        <v>291</v>
      </c>
      <c r="G175" s="3"/>
    </row>
    <row r="176" spans="1:7">
      <c r="A176" s="3">
        <v>12</v>
      </c>
      <c r="B176" s="9" t="s">
        <v>111</v>
      </c>
      <c r="C176" s="28">
        <v>1425</v>
      </c>
      <c r="D176" s="28">
        <v>493599</v>
      </c>
      <c r="E176" s="3"/>
      <c r="F176" s="3" t="s">
        <v>288</v>
      </c>
      <c r="G176" s="3">
        <v>52118.684099999999</v>
      </c>
    </row>
    <row r="177" spans="1:7">
      <c r="A177" s="3">
        <v>13</v>
      </c>
      <c r="B177" s="9" t="s">
        <v>112</v>
      </c>
      <c r="C177" s="28">
        <v>918</v>
      </c>
      <c r="D177" s="28">
        <v>441598</v>
      </c>
      <c r="E177" s="3"/>
      <c r="F177" s="3" t="s">
        <v>288</v>
      </c>
      <c r="G177" s="3">
        <v>52118.684099999999</v>
      </c>
    </row>
    <row r="178" spans="1:7">
      <c r="A178" s="3">
        <v>14</v>
      </c>
      <c r="B178" s="3" t="s">
        <v>113</v>
      </c>
      <c r="C178" s="27">
        <v>0</v>
      </c>
      <c r="D178" s="27">
        <v>4285</v>
      </c>
      <c r="E178" s="3"/>
      <c r="F178" s="3"/>
      <c r="G178" s="3"/>
    </row>
    <row r="179" spans="1:7">
      <c r="A179" s="3">
        <v>15</v>
      </c>
      <c r="B179" s="9" t="s">
        <v>114</v>
      </c>
      <c r="C179" s="28">
        <v>0</v>
      </c>
      <c r="D179" s="28">
        <v>205548.2</v>
      </c>
      <c r="E179" s="3"/>
      <c r="F179" s="3" t="s">
        <v>288</v>
      </c>
      <c r="G179" s="3">
        <v>52118.684099999999</v>
      </c>
    </row>
    <row r="180" spans="1:7">
      <c r="A180" s="3">
        <v>16</v>
      </c>
      <c r="B180" s="9" t="s">
        <v>115</v>
      </c>
      <c r="C180" s="28">
        <v>0</v>
      </c>
      <c r="D180" s="28">
        <v>303372</v>
      </c>
      <c r="E180" s="3"/>
      <c r="F180" s="3" t="s">
        <v>289</v>
      </c>
      <c r="G180" s="3">
        <v>56756.664100000002</v>
      </c>
    </row>
    <row r="181" spans="1:7">
      <c r="A181" s="3">
        <v>17</v>
      </c>
      <c r="B181" s="3" t="s">
        <v>116</v>
      </c>
      <c r="C181" s="27">
        <v>0</v>
      </c>
      <c r="D181" s="27">
        <v>90000</v>
      </c>
      <c r="E181" s="3"/>
      <c r="F181" s="3"/>
      <c r="G181" s="3"/>
    </row>
    <row r="182" spans="1:7">
      <c r="A182" s="3">
        <v>18</v>
      </c>
      <c r="B182" s="3" t="s">
        <v>117</v>
      </c>
      <c r="C182" s="27">
        <v>0</v>
      </c>
      <c r="D182" s="27">
        <v>8421</v>
      </c>
      <c r="E182" s="3"/>
      <c r="F182" s="3"/>
      <c r="G182" s="3"/>
    </row>
    <row r="183" spans="1:7">
      <c r="A183" s="3">
        <v>19</v>
      </c>
      <c r="B183" s="3" t="s">
        <v>118</v>
      </c>
      <c r="C183" s="27">
        <v>0</v>
      </c>
      <c r="D183" s="27">
        <v>141338</v>
      </c>
      <c r="E183" s="3"/>
      <c r="F183" s="3"/>
      <c r="G183" s="3"/>
    </row>
    <row r="184" spans="1:7">
      <c r="A184" s="3">
        <v>20</v>
      </c>
      <c r="B184" s="3" t="s">
        <v>357</v>
      </c>
      <c r="C184" s="27">
        <v>59320.55</v>
      </c>
      <c r="D184" s="27">
        <v>496298.9</v>
      </c>
      <c r="E184" s="3"/>
      <c r="F184" s="3"/>
      <c r="G184" s="3"/>
    </row>
    <row r="185" spans="1:7">
      <c r="A185" s="3"/>
      <c r="B185" s="14" t="s">
        <v>119</v>
      </c>
      <c r="C185" s="37">
        <f ca="1">SUM(C186:C205)</f>
        <v>0</v>
      </c>
      <c r="D185" s="37">
        <f ca="1">SUM(D186:D205)</f>
        <v>0</v>
      </c>
      <c r="E185" s="3"/>
      <c r="F185" s="3"/>
      <c r="G185" s="3">
        <v>1085337.6200000001</v>
      </c>
    </row>
    <row r="186" spans="1:7">
      <c r="A186" s="3"/>
      <c r="B186" s="3"/>
      <c r="C186" s="27"/>
      <c r="D186" s="27"/>
      <c r="E186" s="3"/>
      <c r="F186" s="3"/>
      <c r="G186" s="3"/>
    </row>
    <row r="187" spans="1:7">
      <c r="A187" s="1"/>
      <c r="B187" s="5" t="s">
        <v>120</v>
      </c>
      <c r="C187" s="32"/>
      <c r="D187" s="32"/>
      <c r="E187" s="3"/>
      <c r="F187" s="3"/>
      <c r="G187" s="3"/>
    </row>
    <row r="188" spans="1:7">
      <c r="A188" s="3">
        <v>1</v>
      </c>
      <c r="B188" s="3" t="s">
        <v>121</v>
      </c>
      <c r="C188" s="27">
        <v>4000</v>
      </c>
      <c r="D188" s="27">
        <v>19000</v>
      </c>
      <c r="E188" s="3"/>
      <c r="F188" s="3"/>
      <c r="G188" s="3"/>
    </row>
    <row r="189" spans="1:7">
      <c r="A189" s="3">
        <v>2</v>
      </c>
      <c r="B189" s="3" t="s">
        <v>122</v>
      </c>
      <c r="C189" s="27">
        <v>0</v>
      </c>
      <c r="D189" s="27">
        <v>4844</v>
      </c>
      <c r="E189" s="3"/>
      <c r="F189" s="3"/>
      <c r="G189" s="3"/>
    </row>
    <row r="190" spans="1:7">
      <c r="A190" s="3">
        <v>3</v>
      </c>
      <c r="B190" s="3" t="s">
        <v>123</v>
      </c>
      <c r="C190" s="27">
        <v>0</v>
      </c>
      <c r="D190" s="27">
        <v>24330</v>
      </c>
      <c r="E190" s="3"/>
      <c r="F190" s="3"/>
      <c r="G190" s="3"/>
    </row>
    <row r="191" spans="1:7">
      <c r="A191" s="3">
        <v>4</v>
      </c>
      <c r="B191" s="3" t="s">
        <v>124</v>
      </c>
      <c r="C191" s="27">
        <v>0</v>
      </c>
      <c r="D191" s="27">
        <v>11700</v>
      </c>
      <c r="E191" s="3"/>
      <c r="F191" s="3"/>
      <c r="G191" s="3"/>
    </row>
    <row r="192" spans="1:7">
      <c r="A192" s="3">
        <v>5</v>
      </c>
      <c r="B192" s="3" t="s">
        <v>125</v>
      </c>
      <c r="C192" s="27">
        <v>0</v>
      </c>
      <c r="D192" s="27">
        <v>9000</v>
      </c>
      <c r="E192" s="3"/>
      <c r="F192" s="3"/>
      <c r="G192" s="3"/>
    </row>
    <row r="193" spans="1:7">
      <c r="A193" s="3">
        <v>6</v>
      </c>
      <c r="B193" s="3" t="s">
        <v>126</v>
      </c>
      <c r="C193" s="27">
        <v>0</v>
      </c>
      <c r="D193" s="27">
        <v>4500</v>
      </c>
      <c r="E193" s="3"/>
      <c r="F193" s="3"/>
      <c r="G193" s="3"/>
    </row>
    <row r="194" spans="1:7">
      <c r="A194" s="3">
        <v>7</v>
      </c>
      <c r="B194" s="3" t="s">
        <v>127</v>
      </c>
      <c r="C194" s="27">
        <v>0</v>
      </c>
      <c r="D194" s="27">
        <v>5262</v>
      </c>
      <c r="E194" s="3"/>
      <c r="F194" s="3"/>
      <c r="G194" s="3"/>
    </row>
    <row r="195" spans="1:7">
      <c r="A195" s="3"/>
      <c r="B195" s="1" t="s">
        <v>128</v>
      </c>
      <c r="C195" s="30">
        <f>SUM(C$188:C$194)</f>
        <v>4000</v>
      </c>
      <c r="D195" s="30">
        <f>SUM(D$188:D$194)</f>
        <v>78636</v>
      </c>
      <c r="E195" s="3"/>
      <c r="F195" s="3"/>
      <c r="G195" s="3"/>
    </row>
    <row r="196" spans="1:7">
      <c r="A196" s="3"/>
      <c r="B196" s="3"/>
      <c r="C196" s="27"/>
      <c r="D196" s="27"/>
      <c r="E196" s="3"/>
      <c r="F196" s="3"/>
      <c r="G196" s="3"/>
    </row>
    <row r="197" spans="1:7">
      <c r="A197" s="1"/>
      <c r="B197" s="5" t="s">
        <v>129</v>
      </c>
      <c r="C197" s="32"/>
      <c r="D197" s="32"/>
      <c r="E197" s="3"/>
      <c r="F197" s="3"/>
      <c r="G197" s="3"/>
    </row>
    <row r="198" spans="1:7">
      <c r="A198" s="3">
        <v>1</v>
      </c>
      <c r="B198" s="3" t="s">
        <v>130</v>
      </c>
      <c r="C198" s="27">
        <v>0</v>
      </c>
      <c r="D198" s="27">
        <v>6480</v>
      </c>
      <c r="E198" s="3"/>
      <c r="F198" s="3"/>
      <c r="G198" s="3"/>
    </row>
    <row r="199" spans="1:7">
      <c r="A199" s="3"/>
      <c r="B199" s="1" t="s">
        <v>131</v>
      </c>
      <c r="C199" s="30">
        <f>SUM(C$198:C$198)</f>
        <v>0</v>
      </c>
      <c r="D199" s="30">
        <f>SUM(D$198:D$198)</f>
        <v>6480</v>
      </c>
      <c r="E199" s="3"/>
      <c r="F199" s="3"/>
      <c r="G199" s="3"/>
    </row>
    <row r="200" spans="1:7">
      <c r="A200" s="3"/>
      <c r="B200" s="3"/>
      <c r="C200" s="27"/>
      <c r="D200" s="27"/>
      <c r="E200" s="3"/>
      <c r="F200" s="3"/>
      <c r="G200" s="3"/>
    </row>
    <row r="201" spans="1:7">
      <c r="A201" s="3"/>
      <c r="B201" s="1" t="s">
        <v>132</v>
      </c>
      <c r="C201" s="30">
        <f ca="1">C$185+C$195+C$199</f>
        <v>407643.55</v>
      </c>
      <c r="D201" s="30">
        <f ca="1">D$185+D$195+D$199</f>
        <v>7291139.8400000008</v>
      </c>
      <c r="E201" s="3"/>
      <c r="F201" s="3"/>
      <c r="G201" s="3"/>
    </row>
    <row r="202" spans="1:7">
      <c r="A202" s="3"/>
      <c r="B202" s="3"/>
      <c r="C202" s="27"/>
      <c r="D202" s="27"/>
      <c r="E202" s="3"/>
      <c r="F202" s="3"/>
      <c r="G202" s="3"/>
    </row>
    <row r="203" spans="1:7">
      <c r="A203" s="1" t="s">
        <v>30</v>
      </c>
      <c r="B203" s="4" t="s">
        <v>133</v>
      </c>
      <c r="C203" s="31"/>
      <c r="D203" s="31"/>
      <c r="E203" s="3"/>
      <c r="F203" s="3"/>
      <c r="G203" s="3"/>
    </row>
    <row r="204" spans="1:7">
      <c r="A204" s="3">
        <v>1</v>
      </c>
      <c r="B204" s="13" t="s">
        <v>134</v>
      </c>
      <c r="C204" s="36">
        <v>33477</v>
      </c>
      <c r="D204" s="36">
        <v>157643.1</v>
      </c>
      <c r="E204" s="3"/>
      <c r="F204" s="3" t="s">
        <v>289</v>
      </c>
      <c r="G204" s="3"/>
    </row>
    <row r="205" spans="1:7">
      <c r="A205" s="3">
        <v>2</v>
      </c>
      <c r="B205" s="3" t="s">
        <v>135</v>
      </c>
      <c r="C205" s="27">
        <v>9000</v>
      </c>
      <c r="D205" s="27">
        <v>9000</v>
      </c>
      <c r="E205" s="3"/>
      <c r="F205" s="3"/>
      <c r="G205" s="3"/>
    </row>
    <row r="206" spans="1:7">
      <c r="A206" s="3">
        <v>3</v>
      </c>
      <c r="B206" s="3" t="s">
        <v>136</v>
      </c>
      <c r="C206" s="27">
        <v>1423.82</v>
      </c>
      <c r="D206" s="27">
        <v>1423.82</v>
      </c>
      <c r="E206" s="3"/>
      <c r="F206" s="3"/>
      <c r="G206" s="3"/>
    </row>
    <row r="207" spans="1:7">
      <c r="A207" s="3">
        <v>4</v>
      </c>
      <c r="B207" s="13" t="s">
        <v>137</v>
      </c>
      <c r="C207" s="36">
        <v>0</v>
      </c>
      <c r="D207" s="36">
        <v>139638.37</v>
      </c>
      <c r="E207" s="3" t="s">
        <v>292</v>
      </c>
      <c r="F207" s="3"/>
      <c r="G207" s="3"/>
    </row>
    <row r="208" spans="1:7">
      <c r="A208" s="3">
        <v>5</v>
      </c>
      <c r="B208" s="10" t="s">
        <v>138</v>
      </c>
      <c r="C208" s="29">
        <v>0</v>
      </c>
      <c r="D208" s="29">
        <v>4080</v>
      </c>
      <c r="E208" s="3" t="s">
        <v>293</v>
      </c>
      <c r="F208" s="3"/>
      <c r="G208" s="3"/>
    </row>
    <row r="209" spans="1:7">
      <c r="A209" s="3">
        <v>6</v>
      </c>
      <c r="B209" s="13" t="s">
        <v>139</v>
      </c>
      <c r="C209" s="36">
        <v>0</v>
      </c>
      <c r="D209" s="36">
        <v>14447.75</v>
      </c>
      <c r="E209" s="3" t="s">
        <v>294</v>
      </c>
      <c r="F209" s="3"/>
      <c r="G209" s="3"/>
    </row>
    <row r="210" spans="1:7">
      <c r="A210" s="3">
        <v>7</v>
      </c>
      <c r="B210" s="13" t="s">
        <v>140</v>
      </c>
      <c r="C210" s="36">
        <v>0</v>
      </c>
      <c r="D210" s="36">
        <v>116783</v>
      </c>
      <c r="E210" s="3"/>
      <c r="F210" s="3" t="s">
        <v>289</v>
      </c>
      <c r="G210" s="3"/>
    </row>
    <row r="211" spans="1:7">
      <c r="A211" s="3"/>
      <c r="B211" s="1" t="s">
        <v>141</v>
      </c>
      <c r="C211" s="30">
        <f>SUM(C$204:C$210)</f>
        <v>43900.82</v>
      </c>
      <c r="D211" s="30">
        <f>SUM(D$204:D$210)</f>
        <v>443016.04000000004</v>
      </c>
      <c r="E211" s="3"/>
      <c r="F211" s="3"/>
      <c r="G211" s="3"/>
    </row>
    <row r="212" spans="1:7">
      <c r="A212" s="3"/>
      <c r="B212" s="3"/>
      <c r="C212" s="27"/>
      <c r="D212" s="27"/>
      <c r="E212" s="3"/>
      <c r="F212" s="3"/>
      <c r="G212" s="3"/>
    </row>
    <row r="213" spans="1:7">
      <c r="A213" s="1" t="s">
        <v>143</v>
      </c>
      <c r="B213" s="4" t="s">
        <v>142</v>
      </c>
      <c r="C213" s="31"/>
      <c r="D213" s="31"/>
      <c r="E213" s="3"/>
      <c r="F213" s="3"/>
      <c r="G213" s="3"/>
    </row>
    <row r="214" spans="1:7">
      <c r="A214" s="1"/>
      <c r="B214" s="5" t="s">
        <v>144</v>
      </c>
      <c r="C214" s="32"/>
      <c r="D214" s="32"/>
      <c r="E214" s="3"/>
      <c r="F214" s="3"/>
      <c r="G214" s="3"/>
    </row>
    <row r="215" spans="1:7">
      <c r="A215" s="3">
        <v>1</v>
      </c>
      <c r="B215" s="10" t="s">
        <v>145</v>
      </c>
      <c r="C215" s="29">
        <v>32712</v>
      </c>
      <c r="D215" s="29">
        <v>208684</v>
      </c>
      <c r="E215" s="3"/>
      <c r="F215" s="3"/>
      <c r="G215" s="3"/>
    </row>
    <row r="216" spans="1:7">
      <c r="A216" s="3">
        <v>2</v>
      </c>
      <c r="B216" s="13" t="s">
        <v>146</v>
      </c>
      <c r="C216" s="36">
        <v>10000</v>
      </c>
      <c r="D216" s="36">
        <v>189695.14</v>
      </c>
      <c r="E216" s="3" t="s">
        <v>298</v>
      </c>
      <c r="F216" s="3"/>
      <c r="G216" s="3"/>
    </row>
    <row r="217" spans="1:7">
      <c r="A217" s="3">
        <v>3</v>
      </c>
      <c r="B217" s="3" t="s">
        <v>147</v>
      </c>
      <c r="C217" s="27">
        <v>4956</v>
      </c>
      <c r="D217" s="27">
        <v>60173</v>
      </c>
      <c r="E217" s="3"/>
      <c r="F217" s="3"/>
      <c r="G217" s="3"/>
    </row>
    <row r="218" spans="1:7">
      <c r="A218" s="3">
        <v>4</v>
      </c>
      <c r="B218" s="3" t="s">
        <v>347</v>
      </c>
      <c r="C218" s="27">
        <v>4500</v>
      </c>
      <c r="D218" s="27">
        <v>37850</v>
      </c>
      <c r="E218" s="3"/>
      <c r="F218" s="3"/>
      <c r="G218" s="3"/>
    </row>
    <row r="219" spans="1:7">
      <c r="A219" s="3">
        <v>5</v>
      </c>
      <c r="B219" s="13" t="s">
        <v>148</v>
      </c>
      <c r="C219" s="36">
        <v>3678</v>
      </c>
      <c r="D219" s="36">
        <v>43143.7</v>
      </c>
      <c r="E219" s="3" t="s">
        <v>297</v>
      </c>
      <c r="F219" s="3"/>
      <c r="G219" s="3"/>
    </row>
    <row r="220" spans="1:7">
      <c r="A220" s="3">
        <v>6</v>
      </c>
      <c r="B220" s="3" t="s">
        <v>149</v>
      </c>
      <c r="C220" s="27">
        <v>3000</v>
      </c>
      <c r="D220" s="27">
        <v>26556</v>
      </c>
      <c r="E220" s="3"/>
      <c r="F220" s="3"/>
      <c r="G220" s="3"/>
    </row>
    <row r="221" spans="1:7">
      <c r="A221" s="3">
        <v>7</v>
      </c>
      <c r="B221" s="10" t="s">
        <v>150</v>
      </c>
      <c r="C221" s="29">
        <v>1404</v>
      </c>
      <c r="D221" s="29">
        <v>18265</v>
      </c>
      <c r="E221" s="3" t="s">
        <v>297</v>
      </c>
      <c r="F221" s="3"/>
      <c r="G221" s="3"/>
    </row>
    <row r="222" spans="1:7">
      <c r="A222" s="3">
        <v>8</v>
      </c>
      <c r="B222" s="13" t="s">
        <v>151</v>
      </c>
      <c r="C222" s="36">
        <v>1229.8399999999999</v>
      </c>
      <c r="D222" s="36">
        <v>47319.98</v>
      </c>
      <c r="E222" s="3" t="s">
        <v>296</v>
      </c>
      <c r="F222" s="3"/>
      <c r="G222" s="3"/>
    </row>
    <row r="223" spans="1:7">
      <c r="A223" s="3">
        <v>9</v>
      </c>
      <c r="B223" s="9" t="s">
        <v>152</v>
      </c>
      <c r="C223" s="28">
        <v>0</v>
      </c>
      <c r="D223" s="28">
        <v>174633</v>
      </c>
      <c r="E223" s="3" t="s">
        <v>295</v>
      </c>
      <c r="F223" s="3"/>
      <c r="G223" s="3"/>
    </row>
    <row r="224" spans="1:7">
      <c r="A224" s="3">
        <v>10</v>
      </c>
      <c r="B224" s="3" t="s">
        <v>153</v>
      </c>
      <c r="C224" s="27">
        <v>0</v>
      </c>
      <c r="D224" s="27">
        <v>12600</v>
      </c>
      <c r="E224" s="3"/>
      <c r="F224" s="3"/>
      <c r="G224" s="3"/>
    </row>
    <row r="225" spans="1:7">
      <c r="A225" s="3">
        <v>11</v>
      </c>
      <c r="B225" s="3" t="s">
        <v>154</v>
      </c>
      <c r="C225" s="27">
        <v>0</v>
      </c>
      <c r="D225" s="27">
        <v>2572</v>
      </c>
      <c r="E225" s="3"/>
      <c r="F225" s="3"/>
      <c r="G225" s="3"/>
    </row>
    <row r="226" spans="1:7">
      <c r="A226" s="3"/>
      <c r="B226" s="1" t="s">
        <v>155</v>
      </c>
      <c r="C226" s="30">
        <f>SUM(C$215:C$225)</f>
        <v>61479.839999999997</v>
      </c>
      <c r="D226" s="30">
        <f>SUM(D$215:D$225)</f>
        <v>821491.82</v>
      </c>
      <c r="E226" s="3"/>
      <c r="F226" s="3"/>
      <c r="G226" s="3"/>
    </row>
    <row r="227" spans="1:7">
      <c r="A227" s="3"/>
      <c r="B227" s="3"/>
      <c r="C227" s="27"/>
      <c r="D227" s="27"/>
      <c r="E227" s="3"/>
      <c r="F227" s="3"/>
      <c r="G227" s="3"/>
    </row>
    <row r="228" spans="1:7">
      <c r="A228" s="1"/>
      <c r="B228" s="12" t="s">
        <v>156</v>
      </c>
      <c r="C228" s="35"/>
      <c r="D228" s="35"/>
      <c r="E228" s="3"/>
      <c r="F228" s="3"/>
      <c r="G228" s="3"/>
    </row>
    <row r="229" spans="1:7">
      <c r="A229" s="3">
        <v>1</v>
      </c>
      <c r="B229" s="3" t="s">
        <v>157</v>
      </c>
      <c r="C229" s="27">
        <v>12925</v>
      </c>
      <c r="D229" s="27">
        <v>12925</v>
      </c>
      <c r="E229" s="3"/>
      <c r="F229" s="3"/>
      <c r="G229" s="3"/>
    </row>
    <row r="230" spans="1:7">
      <c r="A230" s="3">
        <v>2</v>
      </c>
      <c r="B230" s="3" t="s">
        <v>158</v>
      </c>
      <c r="C230" s="27">
        <v>11000</v>
      </c>
      <c r="D230" s="27">
        <v>19000</v>
      </c>
      <c r="E230" s="3"/>
      <c r="F230" s="3"/>
      <c r="G230" s="3"/>
    </row>
    <row r="231" spans="1:7">
      <c r="A231" s="3">
        <v>3</v>
      </c>
      <c r="B231" s="3" t="s">
        <v>159</v>
      </c>
      <c r="C231" s="27">
        <v>2712.6</v>
      </c>
      <c r="D231" s="27">
        <v>18281.599999999999</v>
      </c>
      <c r="E231" s="3"/>
      <c r="F231" s="3"/>
      <c r="G231" s="3"/>
    </row>
    <row r="232" spans="1:7">
      <c r="A232" s="3">
        <v>4</v>
      </c>
      <c r="B232" s="3" t="s">
        <v>160</v>
      </c>
      <c r="C232" s="27">
        <v>0</v>
      </c>
      <c r="D232" s="27">
        <v>2250</v>
      </c>
      <c r="E232" s="3"/>
      <c r="F232" s="3"/>
      <c r="G232" s="3"/>
    </row>
    <row r="233" spans="1:7">
      <c r="A233" s="3">
        <v>5</v>
      </c>
      <c r="B233" s="3" t="s">
        <v>161</v>
      </c>
      <c r="C233" s="27">
        <v>0</v>
      </c>
      <c r="D233" s="27">
        <v>10500</v>
      </c>
      <c r="E233" s="3"/>
      <c r="F233" s="3"/>
      <c r="G233" s="3"/>
    </row>
    <row r="234" spans="1:7">
      <c r="A234" s="3">
        <v>6</v>
      </c>
      <c r="B234" s="3" t="s">
        <v>162</v>
      </c>
      <c r="C234" s="27">
        <v>0</v>
      </c>
      <c r="D234" s="27">
        <v>34400</v>
      </c>
      <c r="E234" s="3"/>
      <c r="F234" s="3"/>
      <c r="G234" s="3"/>
    </row>
    <row r="235" spans="1:7">
      <c r="A235" s="3">
        <v>7</v>
      </c>
      <c r="B235" s="13" t="s">
        <v>163</v>
      </c>
      <c r="C235" s="36">
        <v>0</v>
      </c>
      <c r="D235" s="36">
        <v>54100</v>
      </c>
      <c r="E235" s="3" t="s">
        <v>300</v>
      </c>
      <c r="F235" s="3"/>
      <c r="G235" s="3"/>
    </row>
    <row r="236" spans="1:7">
      <c r="A236" s="3">
        <v>8</v>
      </c>
      <c r="B236" s="3" t="s">
        <v>164</v>
      </c>
      <c r="C236" s="27">
        <v>0</v>
      </c>
      <c r="D236" s="27">
        <v>500</v>
      </c>
      <c r="E236" s="3"/>
      <c r="F236" s="3"/>
      <c r="G236" s="3"/>
    </row>
    <row r="237" spans="1:7">
      <c r="A237" s="3">
        <v>9</v>
      </c>
      <c r="B237" s="3" t="s">
        <v>165</v>
      </c>
      <c r="C237" s="27">
        <v>0</v>
      </c>
      <c r="D237" s="27">
        <v>670</v>
      </c>
      <c r="E237" s="3"/>
      <c r="F237" s="3"/>
      <c r="G237" s="3"/>
    </row>
    <row r="238" spans="1:7">
      <c r="A238" s="3">
        <v>10</v>
      </c>
      <c r="B238" s="3" t="s">
        <v>166</v>
      </c>
      <c r="C238" s="27">
        <v>0</v>
      </c>
      <c r="D238" s="27">
        <v>15000</v>
      </c>
      <c r="E238" s="3"/>
      <c r="F238" s="3"/>
      <c r="G238" s="3"/>
    </row>
    <row r="239" spans="1:7">
      <c r="A239" s="3">
        <v>11</v>
      </c>
      <c r="B239" s="3" t="s">
        <v>167</v>
      </c>
      <c r="C239" s="27">
        <v>0</v>
      </c>
      <c r="D239" s="27">
        <v>15000</v>
      </c>
      <c r="E239" s="3"/>
      <c r="F239" s="3"/>
      <c r="G239" s="3"/>
    </row>
    <row r="240" spans="1:7">
      <c r="A240" s="3">
        <v>12</v>
      </c>
      <c r="B240" s="3" t="s">
        <v>348</v>
      </c>
      <c r="C240" s="27">
        <v>0</v>
      </c>
      <c r="D240" s="27">
        <v>10000</v>
      </c>
      <c r="E240" s="3"/>
      <c r="F240" s="3"/>
      <c r="G240" s="3"/>
    </row>
    <row r="241" spans="1:7">
      <c r="A241" s="3">
        <v>13</v>
      </c>
      <c r="B241" s="10" t="s">
        <v>168</v>
      </c>
      <c r="C241" s="29">
        <v>0</v>
      </c>
      <c r="D241" s="29">
        <v>49000</v>
      </c>
      <c r="E241" s="3"/>
      <c r="F241" s="3"/>
      <c r="G241" s="3"/>
    </row>
    <row r="242" spans="1:7">
      <c r="A242" s="3">
        <v>14</v>
      </c>
      <c r="B242" s="10" t="s">
        <v>169</v>
      </c>
      <c r="C242" s="29">
        <v>0</v>
      </c>
      <c r="D242" s="29">
        <v>43658</v>
      </c>
      <c r="E242" s="3" t="s">
        <v>299</v>
      </c>
      <c r="F242" s="3"/>
      <c r="G242" s="3"/>
    </row>
    <row r="243" spans="1:7">
      <c r="A243" s="3">
        <v>15</v>
      </c>
      <c r="B243" s="10" t="s">
        <v>170</v>
      </c>
      <c r="C243" s="29">
        <v>0</v>
      </c>
      <c r="D243" s="29">
        <v>4960</v>
      </c>
      <c r="E243" s="3"/>
      <c r="F243" s="3"/>
      <c r="G243" s="3"/>
    </row>
    <row r="244" spans="1:7">
      <c r="A244" s="3">
        <v>16</v>
      </c>
      <c r="B244" s="3" t="s">
        <v>171</v>
      </c>
      <c r="C244" s="27">
        <v>0</v>
      </c>
      <c r="D244" s="27">
        <v>400</v>
      </c>
      <c r="E244" s="3"/>
      <c r="F244" s="3"/>
      <c r="G244" s="3"/>
    </row>
    <row r="245" spans="1:7">
      <c r="A245" s="3">
        <v>17</v>
      </c>
      <c r="B245" s="13" t="s">
        <v>172</v>
      </c>
      <c r="C245" s="36">
        <v>0</v>
      </c>
      <c r="D245" s="36">
        <v>1345</v>
      </c>
      <c r="E245" s="3"/>
      <c r="F245" s="3"/>
      <c r="G245" s="3"/>
    </row>
    <row r="246" spans="1:7">
      <c r="A246" s="3"/>
      <c r="B246" s="1" t="s">
        <v>173</v>
      </c>
      <c r="C246" s="30">
        <f>SUM(C$229:C$245)</f>
        <v>26637.599999999999</v>
      </c>
      <c r="D246" s="30">
        <f>SUM(D$229:D$245)</f>
        <v>291989.59999999998</v>
      </c>
      <c r="E246" s="3"/>
      <c r="F246" s="3"/>
      <c r="G246" s="3"/>
    </row>
    <row r="247" spans="1:7">
      <c r="A247" s="3"/>
      <c r="B247" s="3"/>
      <c r="C247" s="27"/>
      <c r="D247" s="27"/>
      <c r="E247" s="3"/>
      <c r="F247" s="3"/>
      <c r="G247" s="3"/>
    </row>
    <row r="248" spans="1:7">
      <c r="A248" s="1"/>
      <c r="B248" s="5" t="s">
        <v>174</v>
      </c>
      <c r="C248" s="32"/>
      <c r="D248" s="32"/>
      <c r="E248" s="3"/>
      <c r="F248" s="3"/>
      <c r="G248" s="3"/>
    </row>
    <row r="249" spans="1:7">
      <c r="A249" s="3">
        <v>1</v>
      </c>
      <c r="B249" s="13" t="s">
        <v>175</v>
      </c>
      <c r="C249" s="36">
        <v>237</v>
      </c>
      <c r="D249" s="36">
        <v>5348</v>
      </c>
      <c r="E249" s="3" t="s">
        <v>301</v>
      </c>
      <c r="F249" s="3"/>
      <c r="G249" s="3"/>
    </row>
    <row r="250" spans="1:7">
      <c r="A250" s="3"/>
      <c r="B250" s="1" t="s">
        <v>176</v>
      </c>
      <c r="C250" s="30">
        <f>SUM(C$249:C$249)</f>
        <v>237</v>
      </c>
      <c r="D250" s="30">
        <f>SUM(D$249:D$249)</f>
        <v>5348</v>
      </c>
      <c r="E250" s="3"/>
      <c r="F250" s="3"/>
      <c r="G250" s="3"/>
    </row>
    <row r="251" spans="1:7">
      <c r="A251" s="3"/>
      <c r="B251" s="3"/>
      <c r="C251" s="27"/>
      <c r="D251" s="27"/>
      <c r="E251" s="3"/>
      <c r="F251" s="3"/>
      <c r="G251" s="3"/>
    </row>
    <row r="252" spans="1:7">
      <c r="A252" s="1"/>
      <c r="B252" s="5" t="s">
        <v>177</v>
      </c>
      <c r="C252" s="32"/>
      <c r="D252" s="32"/>
      <c r="E252" s="3"/>
      <c r="F252" s="3"/>
      <c r="G252" s="3"/>
    </row>
    <row r="253" spans="1:7">
      <c r="A253" s="3">
        <v>1</v>
      </c>
      <c r="B253" s="3" t="s">
        <v>178</v>
      </c>
      <c r="C253" s="27">
        <v>3030</v>
      </c>
      <c r="D253" s="27">
        <v>15803.8</v>
      </c>
      <c r="E253" s="3"/>
      <c r="F253" s="3"/>
      <c r="G253" s="3"/>
    </row>
    <row r="254" spans="1:7">
      <c r="A254" s="3">
        <v>2</v>
      </c>
      <c r="B254" s="3" t="s">
        <v>179</v>
      </c>
      <c r="C254" s="27">
        <v>1956</v>
      </c>
      <c r="D254" s="27">
        <v>6975</v>
      </c>
      <c r="E254" s="3"/>
      <c r="F254" s="3"/>
      <c r="G254" s="3"/>
    </row>
    <row r="255" spans="1:7">
      <c r="A255" s="3">
        <v>3</v>
      </c>
      <c r="B255" s="3" t="s">
        <v>180</v>
      </c>
      <c r="C255" s="27">
        <v>150</v>
      </c>
      <c r="D255" s="27">
        <v>1711</v>
      </c>
      <c r="E255" s="3"/>
      <c r="F255" s="3"/>
      <c r="G255" s="3"/>
    </row>
    <row r="256" spans="1:7">
      <c r="A256" s="3">
        <v>4</v>
      </c>
      <c r="B256" s="3" t="s">
        <v>181</v>
      </c>
      <c r="C256" s="27">
        <v>0</v>
      </c>
      <c r="D256" s="27">
        <v>400</v>
      </c>
      <c r="E256" s="3"/>
      <c r="F256" s="3"/>
      <c r="G256" s="3"/>
    </row>
    <row r="257" spans="1:7">
      <c r="A257" s="3">
        <v>5</v>
      </c>
      <c r="B257" s="3" t="s">
        <v>182</v>
      </c>
      <c r="C257" s="27">
        <v>0</v>
      </c>
      <c r="D257" s="27">
        <v>1600</v>
      </c>
      <c r="E257" s="3"/>
      <c r="F257" s="3"/>
      <c r="G257" s="3"/>
    </row>
    <row r="258" spans="1:7">
      <c r="A258" s="3">
        <v>6</v>
      </c>
      <c r="B258" s="3" t="s">
        <v>183</v>
      </c>
      <c r="C258" s="27">
        <v>0</v>
      </c>
      <c r="D258" s="27">
        <v>13670</v>
      </c>
      <c r="E258" s="3"/>
      <c r="F258" s="3"/>
      <c r="G258" s="3"/>
    </row>
    <row r="259" spans="1:7">
      <c r="A259" s="3">
        <v>7</v>
      </c>
      <c r="B259" s="3" t="s">
        <v>184</v>
      </c>
      <c r="C259" s="27">
        <v>0</v>
      </c>
      <c r="D259" s="27">
        <v>2383</v>
      </c>
      <c r="E259" s="3"/>
      <c r="F259" s="3"/>
      <c r="G259" s="3"/>
    </row>
    <row r="260" spans="1:7">
      <c r="A260" s="3">
        <v>8</v>
      </c>
      <c r="B260" s="13" t="s">
        <v>185</v>
      </c>
      <c r="C260" s="36">
        <v>0</v>
      </c>
      <c r="D260" s="36">
        <v>6434</v>
      </c>
      <c r="E260" s="3" t="s">
        <v>302</v>
      </c>
      <c r="F260" s="3"/>
      <c r="G260" s="3"/>
    </row>
    <row r="261" spans="1:7">
      <c r="A261" s="3">
        <v>9</v>
      </c>
      <c r="B261" s="3" t="s">
        <v>186</v>
      </c>
      <c r="C261" s="27">
        <v>0</v>
      </c>
      <c r="D261" s="27">
        <v>35407</v>
      </c>
      <c r="E261" s="3"/>
      <c r="F261" s="3"/>
      <c r="G261" s="3"/>
    </row>
    <row r="262" spans="1:7">
      <c r="A262" s="3">
        <v>10</v>
      </c>
      <c r="B262" s="13" t="s">
        <v>187</v>
      </c>
      <c r="C262" s="36">
        <v>0</v>
      </c>
      <c r="D262" s="36">
        <v>500</v>
      </c>
      <c r="E262" s="3"/>
      <c r="F262" s="3"/>
      <c r="G262" s="3"/>
    </row>
    <row r="263" spans="1:7">
      <c r="A263" s="3">
        <v>11</v>
      </c>
      <c r="B263" s="13" t="s">
        <v>188</v>
      </c>
      <c r="C263" s="36">
        <v>0</v>
      </c>
      <c r="D263" s="36">
        <v>3925.56</v>
      </c>
      <c r="E263" s="3" t="s">
        <v>303</v>
      </c>
      <c r="F263" s="3"/>
      <c r="G263" s="3"/>
    </row>
    <row r="264" spans="1:7">
      <c r="A264" s="3"/>
      <c r="B264" s="1" t="s">
        <v>189</v>
      </c>
      <c r="C264" s="30">
        <f>SUM(C$253:C$263)</f>
        <v>5136</v>
      </c>
      <c r="D264" s="30">
        <f>SUM(D$253:D$263)</f>
        <v>88809.36</v>
      </c>
      <c r="E264" s="3"/>
      <c r="F264" s="3"/>
      <c r="G264" s="3"/>
    </row>
    <row r="265" spans="1:7">
      <c r="A265" s="3"/>
      <c r="B265" s="3"/>
      <c r="C265" s="27"/>
      <c r="D265" s="27"/>
      <c r="E265" s="3"/>
      <c r="F265" s="3"/>
      <c r="G265" s="3"/>
    </row>
    <row r="266" spans="1:7">
      <c r="A266" s="1"/>
      <c r="B266" s="5" t="s">
        <v>190</v>
      </c>
      <c r="C266" s="32"/>
      <c r="D266" s="32"/>
      <c r="E266" s="3"/>
      <c r="F266" s="3"/>
      <c r="G266" s="3"/>
    </row>
    <row r="267" spans="1:7">
      <c r="A267" s="3">
        <v>1</v>
      </c>
      <c r="B267" s="13" t="s">
        <v>191</v>
      </c>
      <c r="C267" s="36">
        <v>0</v>
      </c>
      <c r="D267" s="36">
        <v>19160</v>
      </c>
      <c r="E267" s="3" t="s">
        <v>304</v>
      </c>
      <c r="F267" s="3"/>
      <c r="G267" s="3"/>
    </row>
    <row r="268" spans="1:7">
      <c r="A268" s="3">
        <v>2</v>
      </c>
      <c r="B268" s="3" t="s">
        <v>190</v>
      </c>
      <c r="C268" s="27">
        <v>0</v>
      </c>
      <c r="D268" s="27">
        <v>6000</v>
      </c>
      <c r="E268" s="3"/>
      <c r="F268" s="3"/>
      <c r="G268" s="3"/>
    </row>
    <row r="269" spans="1:7">
      <c r="A269" s="3">
        <v>3</v>
      </c>
      <c r="B269" s="3" t="s">
        <v>192</v>
      </c>
      <c r="C269" s="27">
        <v>0</v>
      </c>
      <c r="D269" s="27">
        <v>3800</v>
      </c>
      <c r="E269" s="3"/>
      <c r="F269" s="3"/>
      <c r="G269" s="3"/>
    </row>
    <row r="270" spans="1:7">
      <c r="A270" s="3">
        <v>4</v>
      </c>
      <c r="B270" s="3" t="s">
        <v>193</v>
      </c>
      <c r="C270" s="27">
        <v>0</v>
      </c>
      <c r="D270" s="27">
        <v>1000</v>
      </c>
      <c r="E270" s="3"/>
      <c r="F270" s="3"/>
      <c r="G270" s="3"/>
    </row>
    <row r="271" spans="1:7">
      <c r="A271" s="3"/>
      <c r="B271" s="1" t="s">
        <v>194</v>
      </c>
      <c r="C271" s="30">
        <f>SUM(C$267:C$270)</f>
        <v>0</v>
      </c>
      <c r="D271" s="30">
        <f>SUM(D$267:D$270)</f>
        <v>29960</v>
      </c>
      <c r="E271" s="3"/>
      <c r="F271" s="3"/>
      <c r="G271" s="3"/>
    </row>
    <row r="272" spans="1:7">
      <c r="A272" s="3"/>
      <c r="B272" s="3"/>
      <c r="C272" s="27"/>
      <c r="D272" s="27"/>
      <c r="E272" s="3"/>
      <c r="F272" s="3"/>
      <c r="G272" s="3"/>
    </row>
    <row r="273" spans="1:7">
      <c r="A273" s="1"/>
      <c r="B273" s="5" t="s">
        <v>349</v>
      </c>
      <c r="C273" s="32"/>
      <c r="D273" s="32"/>
      <c r="E273" s="3"/>
      <c r="F273" s="3"/>
      <c r="G273" s="3"/>
    </row>
    <row r="274" spans="1:7">
      <c r="A274" s="3">
        <v>1</v>
      </c>
      <c r="B274" s="13" t="s">
        <v>350</v>
      </c>
      <c r="C274" s="36">
        <v>4643</v>
      </c>
      <c r="D274" s="36">
        <v>64396</v>
      </c>
      <c r="E274" s="3" t="s">
        <v>305</v>
      </c>
      <c r="F274" s="3"/>
      <c r="G274" s="3"/>
    </row>
    <row r="275" spans="1:7">
      <c r="A275" s="3">
        <v>2</v>
      </c>
      <c r="B275" s="13" t="s">
        <v>351</v>
      </c>
      <c r="C275" s="36">
        <v>0</v>
      </c>
      <c r="D275" s="36">
        <v>30841.59</v>
      </c>
      <c r="E275" s="3" t="s">
        <v>306</v>
      </c>
      <c r="F275" s="3"/>
      <c r="G275" s="3"/>
    </row>
    <row r="276" spans="1:7">
      <c r="A276" s="3"/>
      <c r="B276" s="1" t="s">
        <v>352</v>
      </c>
      <c r="C276" s="30">
        <f>SUM(C$274:C$275)</f>
        <v>4643</v>
      </c>
      <c r="D276" s="30">
        <f>SUM(D$274:D$275)</f>
        <v>95237.59</v>
      </c>
      <c r="E276" s="3"/>
      <c r="F276" s="3"/>
      <c r="G276" s="3"/>
    </row>
    <row r="277" spans="1:7">
      <c r="A277" s="3"/>
      <c r="B277" s="3"/>
      <c r="C277" s="27"/>
      <c r="D277" s="27"/>
      <c r="E277" s="3"/>
      <c r="F277" s="3"/>
      <c r="G277" s="3"/>
    </row>
    <row r="278" spans="1:7">
      <c r="A278" s="1"/>
      <c r="B278" s="5" t="s">
        <v>195</v>
      </c>
      <c r="C278" s="32"/>
      <c r="D278" s="32"/>
      <c r="E278" s="3"/>
      <c r="F278" s="3"/>
      <c r="G278" s="3"/>
    </row>
    <row r="279" spans="1:7">
      <c r="A279" s="3">
        <v>1</v>
      </c>
      <c r="B279" s="3" t="s">
        <v>196</v>
      </c>
      <c r="C279" s="27">
        <v>4000</v>
      </c>
      <c r="D279" s="27">
        <v>14320</v>
      </c>
      <c r="E279" s="3"/>
      <c r="F279" s="3"/>
      <c r="G279" s="3"/>
    </row>
    <row r="280" spans="1:7">
      <c r="A280" s="3">
        <v>2</v>
      </c>
      <c r="B280" s="3" t="s">
        <v>197</v>
      </c>
      <c r="C280" s="27">
        <v>0</v>
      </c>
      <c r="D280" s="27">
        <v>2000</v>
      </c>
      <c r="E280" s="3"/>
      <c r="F280" s="3"/>
      <c r="G280" s="3"/>
    </row>
    <row r="281" spans="1:7">
      <c r="A281" s="3">
        <v>3</v>
      </c>
      <c r="B281" s="3" t="s">
        <v>198</v>
      </c>
      <c r="C281" s="27">
        <v>0</v>
      </c>
      <c r="D281" s="27">
        <v>1000</v>
      </c>
      <c r="E281" s="3"/>
      <c r="F281" s="3"/>
      <c r="G281" s="3"/>
    </row>
    <row r="282" spans="1:7">
      <c r="A282" s="3"/>
      <c r="B282" s="1" t="s">
        <v>199</v>
      </c>
      <c r="C282" s="30">
        <f>SUM(C$279:C$281)</f>
        <v>4000</v>
      </c>
      <c r="D282" s="30">
        <f>SUM(D$279:D$281)</f>
        <v>17320</v>
      </c>
      <c r="E282" s="3"/>
      <c r="F282" s="3"/>
      <c r="G282" s="3"/>
    </row>
    <row r="283" spans="1:7">
      <c r="A283" s="3"/>
      <c r="B283" s="3"/>
      <c r="C283" s="27"/>
      <c r="D283" s="27"/>
      <c r="E283" s="3"/>
      <c r="F283" s="3"/>
      <c r="G283" s="3"/>
    </row>
    <row r="284" spans="1:7">
      <c r="A284" s="3"/>
      <c r="B284" s="1" t="s">
        <v>200</v>
      </c>
      <c r="C284" s="30">
        <f>C$226+C$246+C$250+C$264+C$271+C$276+C$282</f>
        <v>102133.44</v>
      </c>
      <c r="D284" s="30">
        <f>D$226+D$246+D$250+D$264+D$271+D$276+D$282</f>
        <v>1350156.37</v>
      </c>
      <c r="E284" s="3"/>
      <c r="F284" s="3"/>
      <c r="G284" s="3"/>
    </row>
    <row r="285" spans="1:7">
      <c r="A285" s="3"/>
      <c r="B285" s="3"/>
      <c r="C285" s="27"/>
      <c r="D285" s="27"/>
      <c r="E285" s="3"/>
      <c r="F285" s="3"/>
      <c r="G285" s="3"/>
    </row>
    <row r="286" spans="1:7">
      <c r="A286" s="1" t="s">
        <v>202</v>
      </c>
      <c r="B286" s="4" t="s">
        <v>201</v>
      </c>
      <c r="C286" s="31"/>
      <c r="D286" s="31"/>
      <c r="E286" s="3"/>
      <c r="F286" s="3"/>
      <c r="G286" s="3"/>
    </row>
    <row r="287" spans="1:7">
      <c r="A287" s="3">
        <v>1</v>
      </c>
      <c r="B287" s="3" t="s">
        <v>203</v>
      </c>
      <c r="C287" s="27">
        <v>169669</v>
      </c>
      <c r="D287" s="27">
        <v>1324026.67</v>
      </c>
      <c r="E287" s="3"/>
      <c r="F287" s="3"/>
      <c r="G287" s="3"/>
    </row>
    <row r="288" spans="1:7">
      <c r="A288" s="3">
        <v>2</v>
      </c>
      <c r="B288" s="3" t="s">
        <v>204</v>
      </c>
      <c r="C288" s="27">
        <v>1072</v>
      </c>
      <c r="D288" s="27">
        <v>5040.33</v>
      </c>
      <c r="E288" s="3"/>
      <c r="F288" s="3"/>
      <c r="G288" s="3"/>
    </row>
    <row r="289" spans="1:7">
      <c r="A289" s="3"/>
      <c r="B289" s="1" t="s">
        <v>205</v>
      </c>
      <c r="C289" s="30">
        <f>SUM(C$287:C$288)</f>
        <v>170741</v>
      </c>
      <c r="D289" s="30">
        <f>SUM(D$287:D$288)</f>
        <v>1329067</v>
      </c>
      <c r="E289" s="3"/>
      <c r="F289" s="3"/>
      <c r="G289" s="3"/>
    </row>
    <row r="290" spans="1:7">
      <c r="A290" s="3"/>
      <c r="B290" s="3"/>
      <c r="C290" s="27"/>
      <c r="D290" s="27"/>
      <c r="E290" s="3"/>
      <c r="F290" s="3"/>
      <c r="G290" s="3"/>
    </row>
    <row r="291" spans="1:7">
      <c r="A291" s="1" t="s">
        <v>207</v>
      </c>
      <c r="B291" s="4" t="s">
        <v>206</v>
      </c>
      <c r="C291" s="31"/>
      <c r="D291" s="31"/>
      <c r="E291" s="3"/>
      <c r="F291" s="3"/>
      <c r="G291" s="3"/>
    </row>
    <row r="292" spans="1:7">
      <c r="A292" s="3">
        <v>1</v>
      </c>
      <c r="B292" s="3" t="s">
        <v>208</v>
      </c>
      <c r="C292" s="27">
        <v>0</v>
      </c>
      <c r="D292" s="27">
        <v>128000</v>
      </c>
      <c r="E292" s="3"/>
      <c r="F292" s="3"/>
      <c r="G292" s="3"/>
    </row>
    <row r="293" spans="1:7">
      <c r="A293" s="3">
        <v>2</v>
      </c>
      <c r="B293" s="3" t="s">
        <v>209</v>
      </c>
      <c r="C293" s="27">
        <v>0</v>
      </c>
      <c r="D293" s="27">
        <v>2200</v>
      </c>
      <c r="E293" s="3"/>
      <c r="F293" s="3"/>
      <c r="G293" s="3"/>
    </row>
    <row r="294" spans="1:7">
      <c r="A294" s="3">
        <v>3</v>
      </c>
      <c r="B294" s="3" t="s">
        <v>210</v>
      </c>
      <c r="C294" s="27">
        <v>0</v>
      </c>
      <c r="D294" s="27">
        <v>18500</v>
      </c>
      <c r="E294" s="3"/>
      <c r="F294" s="3"/>
      <c r="G294" s="3"/>
    </row>
    <row r="295" spans="1:7">
      <c r="A295" s="3"/>
      <c r="B295" s="1" t="s">
        <v>211</v>
      </c>
      <c r="C295" s="30">
        <f>SUM(C$292:C$294)</f>
        <v>0</v>
      </c>
      <c r="D295" s="30">
        <f>SUM(D$292:D$294)</f>
        <v>148700</v>
      </c>
      <c r="E295" s="3"/>
      <c r="F295" s="3"/>
      <c r="G295" s="3"/>
    </row>
    <row r="296" spans="1:7">
      <c r="A296" s="3"/>
      <c r="B296" s="3"/>
      <c r="C296" s="27"/>
      <c r="D296" s="27"/>
      <c r="E296" s="3"/>
      <c r="F296" s="3"/>
      <c r="G296" s="3"/>
    </row>
    <row r="297" spans="1:7">
      <c r="A297" s="1" t="s">
        <v>213</v>
      </c>
      <c r="B297" s="4" t="s">
        <v>212</v>
      </c>
      <c r="C297" s="31"/>
      <c r="D297" s="31"/>
      <c r="E297" s="3"/>
      <c r="F297" s="3"/>
      <c r="G297" s="3"/>
    </row>
    <row r="298" spans="1:7">
      <c r="A298" s="1"/>
      <c r="B298" s="5" t="s">
        <v>214</v>
      </c>
      <c r="C298" s="32">
        <v>0</v>
      </c>
      <c r="D298" s="32">
        <v>0</v>
      </c>
      <c r="E298" s="3"/>
      <c r="F298" s="3"/>
      <c r="G298" s="3"/>
    </row>
    <row r="299" spans="1:7">
      <c r="A299" s="3"/>
      <c r="B299" s="3"/>
      <c r="C299" s="27"/>
      <c r="D299" s="27"/>
      <c r="E299" s="3"/>
      <c r="F299" s="3"/>
      <c r="G299" s="3"/>
    </row>
    <row r="300" spans="1:7">
      <c r="A300" s="1"/>
      <c r="B300" s="5" t="s">
        <v>215</v>
      </c>
      <c r="C300" s="32">
        <v>0</v>
      </c>
      <c r="D300" s="32">
        <v>0</v>
      </c>
      <c r="E300" s="3"/>
      <c r="F300" s="3"/>
      <c r="G300" s="3"/>
    </row>
    <row r="301" spans="1:7">
      <c r="A301" s="3"/>
      <c r="B301" s="3"/>
      <c r="C301" s="27"/>
      <c r="D301" s="27"/>
      <c r="E301" s="3"/>
      <c r="F301" s="3"/>
      <c r="G301" s="3"/>
    </row>
    <row r="302" spans="1:7">
      <c r="A302" s="1"/>
      <c r="B302" s="5" t="s">
        <v>216</v>
      </c>
      <c r="C302" s="32"/>
      <c r="D302" s="32"/>
      <c r="E302" s="3"/>
      <c r="F302" s="3"/>
      <c r="G302" s="3"/>
    </row>
    <row r="303" spans="1:7">
      <c r="A303" s="3">
        <v>1</v>
      </c>
      <c r="B303" s="3" t="s">
        <v>217</v>
      </c>
      <c r="C303" s="27">
        <v>0</v>
      </c>
      <c r="D303" s="27">
        <v>500</v>
      </c>
      <c r="E303" s="3"/>
      <c r="F303" s="3"/>
      <c r="G303" s="3"/>
    </row>
    <row r="304" spans="1:7">
      <c r="A304" s="3">
        <v>2</v>
      </c>
      <c r="B304" s="3" t="s">
        <v>218</v>
      </c>
      <c r="C304" s="27">
        <v>0</v>
      </c>
      <c r="D304" s="27">
        <v>57091</v>
      </c>
      <c r="E304" s="3"/>
      <c r="F304" s="3"/>
      <c r="G304" s="3"/>
    </row>
    <row r="305" spans="1:7">
      <c r="A305" s="3"/>
      <c r="B305" s="1" t="s">
        <v>219</v>
      </c>
      <c r="C305" s="30">
        <f>SUM(C$303:C$304)</f>
        <v>0</v>
      </c>
      <c r="D305" s="30">
        <f>SUM(D$303:D$304)</f>
        <v>57591</v>
      </c>
      <c r="E305" s="3"/>
      <c r="F305" s="3"/>
      <c r="G305" s="3"/>
    </row>
    <row r="306" spans="1:7">
      <c r="A306" s="3"/>
      <c r="B306" s="3"/>
      <c r="C306" s="27"/>
      <c r="D306" s="27"/>
      <c r="E306" s="3"/>
      <c r="F306" s="3"/>
      <c r="G306" s="3"/>
    </row>
    <row r="307" spans="1:7">
      <c r="A307" s="1"/>
      <c r="B307" s="5" t="s">
        <v>220</v>
      </c>
      <c r="C307" s="32">
        <v>0</v>
      </c>
      <c r="D307" s="32">
        <v>0</v>
      </c>
      <c r="E307" s="3"/>
      <c r="F307" s="3"/>
      <c r="G307" s="3"/>
    </row>
    <row r="308" spans="1:7">
      <c r="A308" s="3"/>
      <c r="B308" s="3"/>
      <c r="C308" s="27"/>
      <c r="D308" s="27"/>
      <c r="E308" s="3"/>
      <c r="F308" s="3"/>
      <c r="G308" s="3"/>
    </row>
    <row r="309" spans="1:7">
      <c r="A309" s="1"/>
      <c r="B309" s="5" t="s">
        <v>221</v>
      </c>
      <c r="C309" s="32"/>
      <c r="D309" s="32"/>
      <c r="E309" s="3"/>
      <c r="F309" s="3"/>
      <c r="G309" s="3"/>
    </row>
    <row r="310" spans="1:7">
      <c r="A310" s="3">
        <v>1</v>
      </c>
      <c r="B310" s="3" t="s">
        <v>222</v>
      </c>
      <c r="C310" s="27">
        <v>2500</v>
      </c>
      <c r="D310" s="27">
        <v>36000</v>
      </c>
      <c r="E310" s="3"/>
      <c r="F310" s="3"/>
      <c r="G310" s="3"/>
    </row>
    <row r="311" spans="1:7">
      <c r="A311" s="3">
        <v>2</v>
      </c>
      <c r="B311" s="3" t="s">
        <v>223</v>
      </c>
      <c r="C311" s="27">
        <v>500</v>
      </c>
      <c r="D311" s="27">
        <v>3400</v>
      </c>
      <c r="E311" s="3"/>
      <c r="F311" s="3"/>
      <c r="G311" s="3"/>
    </row>
    <row r="312" spans="1:7">
      <c r="A312" s="3">
        <v>3</v>
      </c>
      <c r="B312" s="3" t="s">
        <v>224</v>
      </c>
      <c r="C312" s="27">
        <v>0</v>
      </c>
      <c r="D312" s="27">
        <v>600</v>
      </c>
      <c r="E312" s="3"/>
      <c r="F312" s="3"/>
      <c r="G312" s="3"/>
    </row>
    <row r="313" spans="1:7">
      <c r="A313" s="3">
        <v>4</v>
      </c>
      <c r="B313" s="3" t="s">
        <v>225</v>
      </c>
      <c r="C313" s="27">
        <v>0</v>
      </c>
      <c r="D313" s="27">
        <v>22500</v>
      </c>
      <c r="E313" s="3"/>
      <c r="F313" s="3"/>
      <c r="G313" s="3"/>
    </row>
    <row r="314" spans="1:7">
      <c r="A314" s="3">
        <v>5</v>
      </c>
      <c r="B314" s="3" t="s">
        <v>226</v>
      </c>
      <c r="C314" s="27">
        <v>0</v>
      </c>
      <c r="D314" s="27">
        <v>5500</v>
      </c>
      <c r="E314" s="3"/>
      <c r="F314" s="3"/>
      <c r="G314" s="3"/>
    </row>
    <row r="315" spans="1:7">
      <c r="A315" s="3">
        <v>6</v>
      </c>
      <c r="B315" s="3" t="s">
        <v>227</v>
      </c>
      <c r="C315" s="27">
        <v>0</v>
      </c>
      <c r="D315" s="27">
        <v>9500</v>
      </c>
      <c r="E315" s="3"/>
      <c r="F315" s="3"/>
      <c r="G315" s="3"/>
    </row>
    <row r="316" spans="1:7">
      <c r="A316" s="3">
        <v>7</v>
      </c>
      <c r="B316" s="3" t="s">
        <v>228</v>
      </c>
      <c r="C316" s="27">
        <v>0</v>
      </c>
      <c r="D316" s="27">
        <v>1000</v>
      </c>
      <c r="E316" s="3"/>
      <c r="F316" s="3"/>
      <c r="G316" s="3"/>
    </row>
    <row r="317" spans="1:7">
      <c r="A317" s="3">
        <v>8</v>
      </c>
      <c r="B317" s="13" t="s">
        <v>229</v>
      </c>
      <c r="C317" s="36">
        <v>0</v>
      </c>
      <c r="D317" s="36">
        <v>33930</v>
      </c>
      <c r="E317" s="3"/>
      <c r="F317" s="3"/>
      <c r="G317" s="3"/>
    </row>
    <row r="318" spans="1:7">
      <c r="A318" s="3"/>
      <c r="B318" s="1" t="s">
        <v>230</v>
      </c>
      <c r="C318" s="30">
        <f>SUM(C$310:C$317)</f>
        <v>3000</v>
      </c>
      <c r="D318" s="30">
        <f>SUM(D$310:D$317)</f>
        <v>112430</v>
      </c>
      <c r="E318" s="3"/>
      <c r="F318" s="3"/>
      <c r="G318" s="3"/>
    </row>
    <row r="319" spans="1:7">
      <c r="A319" s="3"/>
      <c r="B319" s="3"/>
      <c r="C319" s="27"/>
      <c r="D319" s="27"/>
      <c r="E319" s="3"/>
      <c r="F319" s="3"/>
      <c r="G319" s="3"/>
    </row>
    <row r="320" spans="1:7">
      <c r="A320" s="3"/>
      <c r="B320" s="1" t="s">
        <v>231</v>
      </c>
      <c r="C320" s="30">
        <f>C$298+C$300+C$305+C$307+C$318</f>
        <v>3000</v>
      </c>
      <c r="D320" s="30">
        <f>D$298+D$300+D$305+D$307+D$318</f>
        <v>170021</v>
      </c>
      <c r="E320" s="3"/>
      <c r="F320" s="3"/>
      <c r="G320" s="3"/>
    </row>
    <row r="321" spans="1:7">
      <c r="A321" s="3"/>
      <c r="B321" s="3"/>
      <c r="C321" s="27"/>
      <c r="D321" s="27"/>
      <c r="E321" s="3"/>
      <c r="F321" s="3"/>
      <c r="G321" s="3"/>
    </row>
    <row r="322" spans="1:7">
      <c r="A322" s="1" t="s">
        <v>233</v>
      </c>
      <c r="B322" s="15" t="s">
        <v>232</v>
      </c>
      <c r="C322" s="38"/>
      <c r="D322" s="38"/>
      <c r="E322" s="3"/>
      <c r="F322" s="3"/>
      <c r="G322" s="3"/>
    </row>
    <row r="323" spans="1:7">
      <c r="A323" s="1"/>
      <c r="B323" s="5" t="s">
        <v>234</v>
      </c>
      <c r="C323" s="32">
        <v>35818</v>
      </c>
      <c r="D323" s="32">
        <v>496028.54</v>
      </c>
      <c r="E323" s="3"/>
      <c r="F323" s="3"/>
      <c r="G323" s="3"/>
    </row>
    <row r="324" spans="1:7">
      <c r="A324" s="3"/>
      <c r="B324" s="3"/>
      <c r="C324" s="27"/>
      <c r="D324" s="27"/>
      <c r="E324" s="3"/>
      <c r="F324" s="3"/>
      <c r="G324" s="3"/>
    </row>
    <row r="325" spans="1:7">
      <c r="A325" s="1"/>
      <c r="B325" s="5" t="s">
        <v>236</v>
      </c>
      <c r="C325" s="32">
        <v>0</v>
      </c>
      <c r="D325" s="32">
        <v>1500</v>
      </c>
      <c r="E325" s="3"/>
      <c r="F325" s="3"/>
      <c r="G325" s="3"/>
    </row>
    <row r="326" spans="1:7">
      <c r="A326" s="3"/>
      <c r="B326" s="1" t="s">
        <v>237</v>
      </c>
      <c r="C326" s="30">
        <f>SUM(C327:C329)</f>
        <v>0</v>
      </c>
      <c r="D326" s="30">
        <f>SUM(D327:D329)</f>
        <v>0</v>
      </c>
      <c r="E326" s="3"/>
      <c r="F326" s="3"/>
      <c r="G326" s="3"/>
    </row>
    <row r="327" spans="1:7">
      <c r="A327" s="3"/>
      <c r="B327" s="3"/>
      <c r="C327" s="27"/>
      <c r="D327" s="27"/>
      <c r="E327" s="3"/>
      <c r="F327" s="3"/>
      <c r="G327" s="3"/>
    </row>
    <row r="328" spans="1:7">
      <c r="A328" s="1" t="s">
        <v>239</v>
      </c>
      <c r="B328" s="4" t="s">
        <v>238</v>
      </c>
      <c r="C328" s="31"/>
      <c r="D328" s="31"/>
      <c r="E328" s="3"/>
      <c r="F328" s="3"/>
      <c r="G328" s="3"/>
    </row>
    <row r="329" spans="1:7">
      <c r="A329" s="1"/>
      <c r="B329" s="5" t="s">
        <v>240</v>
      </c>
      <c r="C329" s="32"/>
      <c r="D329" s="32"/>
      <c r="E329" s="3"/>
      <c r="F329" s="3"/>
      <c r="G329" s="3"/>
    </row>
    <row r="330" spans="1:7">
      <c r="A330" s="3">
        <v>1</v>
      </c>
      <c r="B330" s="3" t="s">
        <v>241</v>
      </c>
      <c r="C330" s="27">
        <v>0</v>
      </c>
      <c r="D330" s="27">
        <v>1300</v>
      </c>
      <c r="E330" s="3"/>
      <c r="F330" s="3"/>
      <c r="G330" s="3"/>
    </row>
    <row r="331" spans="1:7">
      <c r="A331" s="3"/>
      <c r="B331" s="1" t="s">
        <v>242</v>
      </c>
      <c r="C331" s="30">
        <f>SUM(C$330:C$330)</f>
        <v>0</v>
      </c>
      <c r="D331" s="30">
        <f>SUM(D$330:D$330)</f>
        <v>1300</v>
      </c>
      <c r="E331" s="3"/>
      <c r="F331" s="3"/>
      <c r="G331" s="3"/>
    </row>
    <row r="332" spans="1:7">
      <c r="A332" s="3"/>
      <c r="B332" s="3"/>
      <c r="C332" s="27"/>
      <c r="D332" s="27"/>
      <c r="E332" s="3"/>
      <c r="F332" s="3"/>
      <c r="G332" s="3"/>
    </row>
    <row r="333" spans="1:7">
      <c r="A333" s="3"/>
      <c r="B333" s="1" t="s">
        <v>243</v>
      </c>
      <c r="C333" s="30">
        <f>C$331</f>
        <v>0</v>
      </c>
      <c r="D333" s="30">
        <f>D$331</f>
        <v>1300</v>
      </c>
      <c r="E333" s="3"/>
      <c r="F333" s="3"/>
      <c r="G333" s="3"/>
    </row>
    <row r="334" spans="1:7">
      <c r="A334" s="3"/>
      <c r="B334" s="3"/>
      <c r="C334" s="27"/>
      <c r="D334" s="27"/>
      <c r="E334" s="3"/>
      <c r="F334" s="3"/>
      <c r="G334" s="3"/>
    </row>
    <row r="335" spans="1:7">
      <c r="A335" s="1" t="s">
        <v>245</v>
      </c>
      <c r="B335" s="4" t="s">
        <v>244</v>
      </c>
      <c r="C335" s="31"/>
      <c r="D335" s="31"/>
      <c r="E335" s="3"/>
      <c r="F335" s="3"/>
      <c r="G335" s="3"/>
    </row>
    <row r="336" spans="1:7">
      <c r="A336" s="3">
        <v>1</v>
      </c>
      <c r="B336" s="3" t="s">
        <v>246</v>
      </c>
      <c r="C336" s="27">
        <v>75500</v>
      </c>
      <c r="D336" s="27">
        <v>203376</v>
      </c>
      <c r="E336" s="3"/>
      <c r="F336" s="3"/>
      <c r="G336" s="3"/>
    </row>
    <row r="337" spans="1:7">
      <c r="A337" s="3">
        <v>2</v>
      </c>
      <c r="B337" s="3" t="s">
        <v>247</v>
      </c>
      <c r="C337" s="27">
        <v>50000</v>
      </c>
      <c r="D337" s="27">
        <v>51000</v>
      </c>
      <c r="E337" s="3"/>
      <c r="F337" s="3"/>
      <c r="G337" s="3"/>
    </row>
    <row r="338" spans="1:7">
      <c r="A338" s="3">
        <v>3</v>
      </c>
      <c r="B338" s="3" t="s">
        <v>248</v>
      </c>
      <c r="C338" s="27">
        <v>0</v>
      </c>
      <c r="D338" s="27">
        <v>9200</v>
      </c>
      <c r="E338" s="3"/>
      <c r="F338" s="3"/>
      <c r="G338" s="3"/>
    </row>
    <row r="339" spans="1:7">
      <c r="A339" s="3">
        <v>4</v>
      </c>
      <c r="B339" s="3" t="s">
        <v>249</v>
      </c>
      <c r="C339" s="27">
        <v>0</v>
      </c>
      <c r="D339" s="27">
        <v>16050</v>
      </c>
      <c r="E339" s="3"/>
      <c r="F339" s="3"/>
      <c r="G339" s="3"/>
    </row>
    <row r="340" spans="1:7">
      <c r="A340" s="3">
        <v>5</v>
      </c>
      <c r="B340" s="3" t="s">
        <v>250</v>
      </c>
      <c r="C340" s="27">
        <v>0</v>
      </c>
      <c r="D340" s="27">
        <v>3000</v>
      </c>
      <c r="E340" s="3"/>
      <c r="F340" s="3"/>
      <c r="G340" s="3"/>
    </row>
    <row r="341" spans="1:7">
      <c r="A341" s="3"/>
      <c r="B341" s="16" t="s">
        <v>251</v>
      </c>
      <c r="C341" s="39">
        <f>SUM(C$336:C$340)</f>
        <v>125500</v>
      </c>
      <c r="D341" s="39">
        <f>SUM(D$336:D$340)</f>
        <v>282626</v>
      </c>
      <c r="E341" s="3"/>
      <c r="F341" s="3"/>
      <c r="G341" s="3"/>
    </row>
    <row r="342" spans="1:7">
      <c r="A342" s="3"/>
      <c r="B342" s="3"/>
      <c r="C342" s="27"/>
      <c r="D342" s="27"/>
      <c r="E342" s="3"/>
      <c r="F342" s="3"/>
      <c r="G342" s="3"/>
    </row>
    <row r="343" spans="1:7">
      <c r="A343" s="1" t="s">
        <v>253</v>
      </c>
      <c r="B343" s="4" t="s">
        <v>252</v>
      </c>
      <c r="C343" s="31"/>
      <c r="D343" s="31"/>
      <c r="E343" s="3"/>
      <c r="F343" s="3"/>
      <c r="G343" s="3"/>
    </row>
    <row r="344" spans="1:7">
      <c r="A344" s="1"/>
      <c r="B344" s="5" t="s">
        <v>254</v>
      </c>
      <c r="C344" s="32"/>
      <c r="D344" s="32"/>
      <c r="E344" s="3"/>
      <c r="F344" s="3"/>
      <c r="G344" s="3"/>
    </row>
    <row r="345" spans="1:7">
      <c r="A345" s="3">
        <v>1</v>
      </c>
      <c r="B345" s="3" t="s">
        <v>255</v>
      </c>
      <c r="C345" s="27">
        <v>0</v>
      </c>
      <c r="D345" s="27">
        <v>202830</v>
      </c>
      <c r="E345" s="3"/>
      <c r="F345" s="3"/>
      <c r="G345" s="3"/>
    </row>
    <row r="346" spans="1:7">
      <c r="A346" s="3">
        <v>2</v>
      </c>
      <c r="B346" s="3" t="s">
        <v>256</v>
      </c>
      <c r="C346" s="27">
        <v>0</v>
      </c>
      <c r="D346" s="27">
        <v>82545</v>
      </c>
      <c r="E346" s="3"/>
      <c r="F346" s="3"/>
      <c r="G346" s="3"/>
    </row>
    <row r="347" spans="1:7">
      <c r="A347" s="3">
        <v>3</v>
      </c>
      <c r="B347" s="3" t="s">
        <v>257</v>
      </c>
      <c r="C347" s="27">
        <v>0</v>
      </c>
      <c r="D347" s="27">
        <v>1550</v>
      </c>
      <c r="E347" s="3"/>
      <c r="F347" s="3"/>
      <c r="G347" s="3"/>
    </row>
    <row r="348" spans="1:7">
      <c r="A348" s="3">
        <v>4</v>
      </c>
      <c r="B348" s="3" t="s">
        <v>258</v>
      </c>
      <c r="C348" s="27">
        <v>0</v>
      </c>
      <c r="D348" s="27">
        <v>3000</v>
      </c>
      <c r="E348" s="3"/>
      <c r="F348" s="3"/>
      <c r="G348" s="3"/>
    </row>
    <row r="349" spans="1:7">
      <c r="A349" s="3">
        <v>5</v>
      </c>
      <c r="B349" s="3" t="s">
        <v>259</v>
      </c>
      <c r="C349" s="27">
        <v>0</v>
      </c>
      <c r="D349" s="27">
        <v>2500</v>
      </c>
      <c r="E349" s="3"/>
      <c r="F349" s="3"/>
      <c r="G349" s="3"/>
    </row>
    <row r="350" spans="1:7">
      <c r="A350" s="3">
        <v>6</v>
      </c>
      <c r="B350" s="3" t="s">
        <v>260</v>
      </c>
      <c r="C350" s="27">
        <v>0</v>
      </c>
      <c r="D350" s="27">
        <v>37112</v>
      </c>
      <c r="E350" s="3"/>
      <c r="F350" s="3"/>
      <c r="G350" s="3"/>
    </row>
    <row r="351" spans="1:7">
      <c r="A351" s="3">
        <v>7</v>
      </c>
      <c r="B351" s="3" t="s">
        <v>353</v>
      </c>
      <c r="C351" s="27">
        <v>0</v>
      </c>
      <c r="D351" s="27">
        <v>22624</v>
      </c>
      <c r="E351" s="3"/>
      <c r="F351" s="3"/>
      <c r="G351" s="3"/>
    </row>
    <row r="352" spans="1:7">
      <c r="A352" s="3">
        <v>8</v>
      </c>
      <c r="B352" s="3" t="s">
        <v>261</v>
      </c>
      <c r="C352" s="27">
        <v>0</v>
      </c>
      <c r="D352" s="27">
        <v>41070</v>
      </c>
      <c r="E352" s="3"/>
      <c r="F352" s="3"/>
      <c r="G352" s="3"/>
    </row>
    <row r="353" spans="1:7">
      <c r="A353" s="3"/>
      <c r="B353" s="1" t="s">
        <v>262</v>
      </c>
      <c r="C353" s="30">
        <f>SUM(C$345:C$352)</f>
        <v>0</v>
      </c>
      <c r="D353" s="30">
        <f>SUM(D$345:D$352)</f>
        <v>393231</v>
      </c>
      <c r="E353" s="3"/>
      <c r="F353" s="3"/>
      <c r="G353" s="3"/>
    </row>
    <row r="354" spans="1:7">
      <c r="A354" s="3"/>
      <c r="B354" s="3"/>
      <c r="C354" s="27"/>
      <c r="D354" s="27"/>
      <c r="E354" s="3"/>
      <c r="F354" s="3"/>
      <c r="G354" s="3"/>
    </row>
    <row r="355" spans="1:7">
      <c r="A355" s="1"/>
      <c r="B355" s="5" t="s">
        <v>263</v>
      </c>
      <c r="C355" s="32"/>
      <c r="D355" s="32"/>
      <c r="E355" s="3"/>
      <c r="F355" s="3"/>
      <c r="G355" s="3"/>
    </row>
    <row r="356" spans="1:7">
      <c r="A356" s="3">
        <v>1</v>
      </c>
      <c r="B356" s="3" t="s">
        <v>264</v>
      </c>
      <c r="C356" s="27">
        <v>7950</v>
      </c>
      <c r="D356" s="27">
        <v>7950</v>
      </c>
      <c r="E356" s="3"/>
      <c r="F356" s="3"/>
      <c r="G356" s="3"/>
    </row>
    <row r="357" spans="1:7">
      <c r="A357" s="3">
        <v>2</v>
      </c>
      <c r="B357" s="3" t="s">
        <v>265</v>
      </c>
      <c r="C357" s="27">
        <v>5000</v>
      </c>
      <c r="D357" s="27">
        <v>159500</v>
      </c>
      <c r="E357" s="3"/>
      <c r="F357" s="3"/>
      <c r="G357" s="3"/>
    </row>
    <row r="358" spans="1:7">
      <c r="A358" s="3">
        <v>3</v>
      </c>
      <c r="B358" s="3" t="s">
        <v>266</v>
      </c>
      <c r="C358" s="27">
        <v>0</v>
      </c>
      <c r="D358" s="27">
        <v>2000</v>
      </c>
      <c r="E358" s="3"/>
      <c r="F358" s="3"/>
      <c r="G358" s="3"/>
    </row>
    <row r="359" spans="1:7">
      <c r="A359" s="3">
        <v>4</v>
      </c>
      <c r="B359" s="3" t="s">
        <v>267</v>
      </c>
      <c r="C359" s="27">
        <v>0</v>
      </c>
      <c r="D359" s="27">
        <v>2000</v>
      </c>
      <c r="E359" s="3"/>
      <c r="F359" s="3"/>
      <c r="G359" s="3"/>
    </row>
    <row r="360" spans="1:7">
      <c r="A360" s="3">
        <v>5</v>
      </c>
      <c r="B360" s="3" t="s">
        <v>268</v>
      </c>
      <c r="C360" s="27">
        <v>0</v>
      </c>
      <c r="D360" s="27">
        <v>113618</v>
      </c>
      <c r="E360" s="3"/>
      <c r="F360" s="3"/>
      <c r="G360" s="3"/>
    </row>
    <row r="361" spans="1:7">
      <c r="A361" s="3">
        <v>6</v>
      </c>
      <c r="B361" s="3" t="s">
        <v>269</v>
      </c>
      <c r="C361" s="27">
        <v>0</v>
      </c>
      <c r="D361" s="27">
        <v>8090</v>
      </c>
      <c r="E361" s="3"/>
      <c r="F361" s="3"/>
      <c r="G361" s="3"/>
    </row>
    <row r="362" spans="1:7">
      <c r="A362" s="3">
        <v>7</v>
      </c>
      <c r="B362" s="3" t="s">
        <v>354</v>
      </c>
      <c r="C362" s="27">
        <v>0</v>
      </c>
      <c r="D362" s="27">
        <v>44550</v>
      </c>
      <c r="E362" s="3"/>
      <c r="F362" s="3"/>
      <c r="G362" s="3"/>
    </row>
    <row r="363" spans="1:7">
      <c r="A363" s="3">
        <v>8</v>
      </c>
      <c r="B363" s="3" t="s">
        <v>355</v>
      </c>
      <c r="C363" s="27">
        <v>0</v>
      </c>
      <c r="D363" s="27">
        <v>4000</v>
      </c>
      <c r="E363" s="3"/>
      <c r="F363" s="3"/>
      <c r="G363" s="3"/>
    </row>
    <row r="364" spans="1:7">
      <c r="A364" s="3">
        <v>9</v>
      </c>
      <c r="B364" s="3" t="s">
        <v>356</v>
      </c>
      <c r="C364" s="27">
        <v>0</v>
      </c>
      <c r="D364" s="27">
        <v>8000</v>
      </c>
      <c r="E364" s="3"/>
      <c r="F364" s="3"/>
      <c r="G364" s="3"/>
    </row>
    <row r="365" spans="1:7">
      <c r="A365" s="3">
        <v>10</v>
      </c>
      <c r="B365" s="3" t="s">
        <v>270</v>
      </c>
      <c r="C365" s="27">
        <v>0</v>
      </c>
      <c r="D365" s="27">
        <v>101851</v>
      </c>
      <c r="E365" s="3"/>
      <c r="F365" s="3"/>
      <c r="G365" s="3"/>
    </row>
    <row r="366" spans="1:7">
      <c r="A366" s="3">
        <v>11</v>
      </c>
      <c r="B366" s="3" t="s">
        <v>271</v>
      </c>
      <c r="C366" s="27">
        <v>0</v>
      </c>
      <c r="D366" s="27">
        <v>16000</v>
      </c>
      <c r="E366" s="3"/>
      <c r="F366" s="3"/>
      <c r="G366" s="3"/>
    </row>
    <row r="367" spans="1:7">
      <c r="A367" s="3"/>
      <c r="B367" s="1" t="s">
        <v>272</v>
      </c>
      <c r="C367" s="30">
        <f>SUM(C$356:C$366)</f>
        <v>12950</v>
      </c>
      <c r="D367" s="30">
        <f>SUM(D$356:D$366)</f>
        <v>467559</v>
      </c>
      <c r="E367" s="3"/>
      <c r="F367" s="3"/>
      <c r="G367" s="3"/>
    </row>
    <row r="368" spans="1:7">
      <c r="A368" s="3"/>
      <c r="B368" s="3"/>
      <c r="C368" s="27"/>
      <c r="D368" s="27"/>
      <c r="E368" s="3"/>
      <c r="F368" s="3"/>
      <c r="G368" s="3"/>
    </row>
    <row r="369" spans="1:7">
      <c r="A369" s="1"/>
      <c r="B369" s="5" t="s">
        <v>273</v>
      </c>
      <c r="C369" s="32"/>
      <c r="D369" s="32"/>
      <c r="E369" s="3"/>
      <c r="F369" s="3"/>
      <c r="G369" s="3"/>
    </row>
    <row r="370" spans="1:7">
      <c r="A370" s="22">
        <v>1</v>
      </c>
      <c r="B370" s="21" t="s">
        <v>361</v>
      </c>
      <c r="C370" s="20">
        <v>112648</v>
      </c>
      <c r="D370" s="40">
        <v>714225</v>
      </c>
      <c r="E370" s="3"/>
      <c r="F370" s="3"/>
      <c r="G370" s="3"/>
    </row>
    <row r="371" spans="1:7">
      <c r="A371" s="22">
        <v>2</v>
      </c>
      <c r="B371" s="18" t="s">
        <v>358</v>
      </c>
      <c r="C371" s="20">
        <v>8224</v>
      </c>
      <c r="D371" s="20">
        <v>115001.5</v>
      </c>
      <c r="E371" s="3"/>
      <c r="F371" s="3"/>
      <c r="G371" s="3"/>
    </row>
    <row r="372" spans="1:7">
      <c r="A372" s="22">
        <v>3</v>
      </c>
      <c r="B372" s="18" t="s">
        <v>359</v>
      </c>
      <c r="C372" s="20">
        <v>0</v>
      </c>
      <c r="D372" s="20">
        <v>760</v>
      </c>
      <c r="E372" s="3"/>
      <c r="F372" s="3"/>
      <c r="G372" s="3"/>
    </row>
    <row r="373" spans="1:7">
      <c r="A373" s="22">
        <v>4</v>
      </c>
      <c r="B373" s="18" t="s">
        <v>360</v>
      </c>
      <c r="C373" s="20">
        <v>0</v>
      </c>
      <c r="D373" s="20">
        <v>124582.74</v>
      </c>
      <c r="E373" s="3"/>
      <c r="F373" s="3"/>
      <c r="G373" s="3"/>
    </row>
    <row r="374" spans="1:7">
      <c r="A374" s="1"/>
      <c r="B374" s="19" t="s">
        <v>370</v>
      </c>
      <c r="C374" s="33">
        <f>SUM(C369:C373)</f>
        <v>120872</v>
      </c>
      <c r="D374" s="32">
        <f>SUM(D369:D373)</f>
        <v>954569.24</v>
      </c>
      <c r="E374" s="3"/>
      <c r="F374" s="3"/>
      <c r="G374" s="3"/>
    </row>
    <row r="375" spans="1:7">
      <c r="A375" s="1"/>
      <c r="B375" s="17" t="s">
        <v>368</v>
      </c>
      <c r="C375" s="33"/>
      <c r="D375" s="32"/>
      <c r="E375" s="3"/>
      <c r="F375" s="3"/>
      <c r="G375" s="3"/>
    </row>
    <row r="376" spans="1:7">
      <c r="A376" s="22">
        <v>1</v>
      </c>
      <c r="B376" s="18" t="s">
        <v>362</v>
      </c>
      <c r="C376" s="20">
        <v>8587</v>
      </c>
      <c r="D376" s="20">
        <v>52355</v>
      </c>
      <c r="E376" s="3"/>
      <c r="F376" s="3"/>
      <c r="G376" s="3"/>
    </row>
    <row r="377" spans="1:7">
      <c r="A377" s="22">
        <v>2</v>
      </c>
      <c r="B377" s="18" t="s">
        <v>363</v>
      </c>
      <c r="C377" s="20">
        <v>0</v>
      </c>
      <c r="D377" s="20">
        <v>5840</v>
      </c>
      <c r="E377" s="3"/>
      <c r="F377" s="3"/>
      <c r="G377" s="3"/>
    </row>
    <row r="378" spans="1:7">
      <c r="A378" s="22">
        <v>3</v>
      </c>
      <c r="B378" s="18" t="s">
        <v>364</v>
      </c>
      <c r="C378" s="20">
        <v>0</v>
      </c>
      <c r="D378" s="20">
        <v>12000</v>
      </c>
      <c r="E378" s="3"/>
      <c r="F378" s="3"/>
      <c r="G378" s="3"/>
    </row>
    <row r="379" spans="1:7">
      <c r="A379" s="22">
        <v>4</v>
      </c>
      <c r="B379" s="18" t="s">
        <v>365</v>
      </c>
      <c r="C379" s="20">
        <v>0</v>
      </c>
      <c r="D379" s="20">
        <v>5000</v>
      </c>
      <c r="E379" s="3"/>
      <c r="F379" s="3"/>
      <c r="G379" s="3"/>
    </row>
    <row r="380" spans="1:7">
      <c r="A380" s="22">
        <v>5</v>
      </c>
      <c r="B380" s="18" t="s">
        <v>366</v>
      </c>
      <c r="C380" s="20">
        <v>0</v>
      </c>
      <c r="D380" s="20">
        <v>16662</v>
      </c>
      <c r="E380" s="3"/>
      <c r="F380" s="3"/>
      <c r="G380" s="3"/>
    </row>
    <row r="381" spans="1:7">
      <c r="A381" s="22">
        <v>6</v>
      </c>
      <c r="B381" s="18" t="s">
        <v>367</v>
      </c>
      <c r="C381" s="20">
        <v>0</v>
      </c>
      <c r="D381" s="20">
        <v>4040</v>
      </c>
      <c r="E381" s="3"/>
      <c r="F381" s="3"/>
      <c r="G381" s="3"/>
    </row>
    <row r="382" spans="1:7">
      <c r="A382" s="1"/>
      <c r="B382" s="19" t="s">
        <v>369</v>
      </c>
      <c r="C382" s="33">
        <f>SUM(C376:C381)</f>
        <v>8587</v>
      </c>
      <c r="D382" s="32">
        <f>SUM(D376:D381)</f>
        <v>95897</v>
      </c>
      <c r="E382" s="3"/>
      <c r="F382" s="3"/>
      <c r="G382" s="3"/>
    </row>
    <row r="383" spans="1:7">
      <c r="A383" s="1"/>
      <c r="B383" s="5"/>
      <c r="C383" s="32"/>
      <c r="D383" s="32"/>
      <c r="E383" s="3"/>
      <c r="F383" s="3"/>
      <c r="G383" s="3"/>
    </row>
    <row r="384" spans="1:7">
      <c r="A384" s="1"/>
      <c r="B384" s="5" t="s">
        <v>274</v>
      </c>
      <c r="C384" s="32"/>
      <c r="D384" s="32"/>
      <c r="E384" s="3"/>
      <c r="F384" s="3"/>
      <c r="G384" s="3"/>
    </row>
    <row r="385" spans="1:7">
      <c r="A385" s="3">
        <v>1</v>
      </c>
      <c r="B385" s="3" t="s">
        <v>126</v>
      </c>
      <c r="C385" s="27">
        <v>0</v>
      </c>
      <c r="D385" s="27">
        <v>2000</v>
      </c>
      <c r="E385" s="3"/>
      <c r="F385" s="3"/>
      <c r="G385" s="3"/>
    </row>
    <row r="386" spans="1:7">
      <c r="A386" s="3">
        <v>2</v>
      </c>
      <c r="B386" s="3" t="s">
        <v>275</v>
      </c>
      <c r="C386" s="27">
        <v>0</v>
      </c>
      <c r="D386" s="27">
        <v>6900</v>
      </c>
      <c r="E386" s="3"/>
      <c r="F386" s="3"/>
      <c r="G386" s="3"/>
    </row>
    <row r="387" spans="1:7">
      <c r="A387" s="3">
        <v>3</v>
      </c>
      <c r="B387" s="3" t="s">
        <v>276</v>
      </c>
      <c r="C387" s="27">
        <v>0</v>
      </c>
      <c r="D387" s="27">
        <v>100000</v>
      </c>
      <c r="E387" s="3"/>
      <c r="F387" s="3"/>
      <c r="G387" s="3"/>
    </row>
    <row r="388" spans="1:7">
      <c r="A388" s="3"/>
      <c r="B388" s="1" t="s">
        <v>277</v>
      </c>
      <c r="C388" s="30">
        <f>SUM(C$385:C$387)</f>
        <v>0</v>
      </c>
      <c r="D388" s="30">
        <f>SUM(D$385:D$387)</f>
        <v>108900</v>
      </c>
      <c r="E388" s="3"/>
      <c r="F388" s="3"/>
      <c r="G388" s="3"/>
    </row>
    <row r="389" spans="1:7">
      <c r="A389" s="3"/>
      <c r="B389" s="3"/>
      <c r="C389" s="27"/>
      <c r="D389" s="27"/>
      <c r="E389" s="3"/>
      <c r="F389" s="3"/>
      <c r="G389" s="3"/>
    </row>
    <row r="390" spans="1:7">
      <c r="A390" s="3"/>
      <c r="B390" s="1" t="s">
        <v>278</v>
      </c>
      <c r="C390" s="30">
        <f>C388+C382+C374+C353+C367</f>
        <v>142409</v>
      </c>
      <c r="D390" s="30">
        <f>D$353+D$367+D$369+D$388</f>
        <v>969690</v>
      </c>
      <c r="E390" s="3"/>
      <c r="F390" s="3"/>
      <c r="G390" s="3"/>
    </row>
    <row r="391" spans="1:7">
      <c r="A391" s="3"/>
      <c r="B391" s="3"/>
      <c r="C391" s="27"/>
      <c r="D391" s="27"/>
      <c r="E391" s="3"/>
      <c r="F391" s="3"/>
      <c r="G391" s="3"/>
    </row>
    <row r="392" spans="1:7">
      <c r="A392" s="1" t="s">
        <v>280</v>
      </c>
      <c r="B392" s="4" t="s">
        <v>279</v>
      </c>
      <c r="C392" s="31">
        <v>0</v>
      </c>
      <c r="D392" s="31">
        <v>13998</v>
      </c>
      <c r="E392" s="3"/>
      <c r="F392" s="3"/>
      <c r="G392" s="3"/>
    </row>
    <row r="393" spans="1:7">
      <c r="A393" s="3"/>
      <c r="B393" s="3"/>
      <c r="C393" s="27"/>
      <c r="D393" s="27"/>
      <c r="E393" s="3"/>
      <c r="F393" s="3"/>
      <c r="G393" s="3"/>
    </row>
    <row r="394" spans="1:7">
      <c r="A394" s="3"/>
      <c r="B394" s="1" t="s">
        <v>281</v>
      </c>
      <c r="C394" s="30">
        <f ca="1">C392+C390+C341+C323+C320+C295+C289+C284+C211+C201+C161+C156</f>
        <v>0</v>
      </c>
      <c r="D394" s="30">
        <f ca="1">D$156+D$161+D$201+D$211+D$284+D$289+D$295+D$320+D$326+D$333+D$341+D$390+#REF!</f>
        <v>29243937.16</v>
      </c>
      <c r="E394" s="3"/>
      <c r="F394" s="3"/>
      <c r="G394" s="3"/>
    </row>
    <row r="395" spans="1:7">
      <c r="A395" s="3"/>
      <c r="B395" s="3"/>
      <c r="C395" s="27"/>
      <c r="D395" s="27"/>
      <c r="E395" s="3"/>
      <c r="F395" s="3"/>
      <c r="G395" s="3"/>
    </row>
    <row r="396" spans="1:7">
      <c r="A396" s="3"/>
      <c r="B396" s="3"/>
      <c r="C396" s="27"/>
      <c r="D396" s="27"/>
      <c r="E396" s="3"/>
      <c r="F396" s="3"/>
      <c r="G396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2014-07-02T09:06:53Z</dcterms:created>
  <dcterms:modified xsi:type="dcterms:W3CDTF">2014-07-02T13:09:04Z</dcterms:modified>
</cp:coreProperties>
</file>