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y\Downloads\"/>
    </mc:Choice>
  </mc:AlternateContent>
  <xr:revisionPtr revIDLastSave="0" documentId="13_ncr:1_{18727C21-2A33-4FD8-937E-4C04E1A85DA3}" xr6:coauthVersionLast="47" xr6:coauthVersionMax="47" xr10:uidLastSave="{00000000-0000-0000-0000-000000000000}"/>
  <bookViews>
    <workbookView xWindow="-108" yWindow="-108" windowWidth="23256" windowHeight="13896" activeTab="6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Результат" sheetId="8" r:id="rId7"/>
  </sheets>
  <calcPr calcId="181029"/>
</workbook>
</file>

<file path=xl/calcChain.xml><?xml version="1.0" encoding="utf-8"?>
<calcChain xmlns="http://schemas.openxmlformats.org/spreadsheetml/2006/main">
  <c r="G23" i="8" l="1"/>
  <c r="G22" i="8"/>
  <c r="G4" i="8"/>
  <c r="G3" i="8"/>
  <c r="C7" i="8"/>
  <c r="B7" i="8"/>
  <c r="C6" i="8"/>
  <c r="B6" i="8"/>
  <c r="C5" i="8"/>
  <c r="B5" i="8"/>
  <c r="C4" i="8"/>
  <c r="B4" i="8"/>
  <c r="C3" i="8"/>
  <c r="B3" i="8"/>
  <c r="C2" i="8"/>
  <c r="B16" i="8" s="1"/>
  <c r="I23" i="8" s="1"/>
  <c r="B2" i="8"/>
  <c r="B15" i="8" s="1"/>
  <c r="G3" i="6"/>
  <c r="G29" i="6"/>
  <c r="F30" i="6"/>
  <c r="G30" i="6"/>
  <c r="F29" i="6"/>
  <c r="F4" i="6"/>
  <c r="G4" i="6"/>
  <c r="F3" i="6"/>
  <c r="G29" i="5"/>
  <c r="G3" i="5"/>
  <c r="F30" i="5"/>
  <c r="F4" i="5" s="1"/>
  <c r="G30" i="5"/>
  <c r="F29" i="5"/>
  <c r="F3" i="5"/>
  <c r="G29" i="4"/>
  <c r="G3" i="4"/>
  <c r="G4" i="4" s="1"/>
  <c r="F30" i="4"/>
  <c r="G30" i="4"/>
  <c r="F29" i="4"/>
  <c r="F4" i="4"/>
  <c r="F3" i="4"/>
  <c r="G24" i="3"/>
  <c r="I3" i="3"/>
  <c r="H3" i="3"/>
  <c r="G3" i="3"/>
  <c r="F4" i="3"/>
  <c r="F25" i="3"/>
  <c r="F24" i="3"/>
  <c r="G25" i="3"/>
  <c r="H24" i="3"/>
  <c r="H25" i="3" s="1"/>
  <c r="F3" i="3"/>
  <c r="F3" i="1"/>
  <c r="F3" i="2"/>
  <c r="G3" i="2"/>
  <c r="G4" i="2"/>
  <c r="F4" i="2"/>
  <c r="G30" i="2"/>
  <c r="G29" i="2"/>
  <c r="F30" i="2"/>
  <c r="H29" i="2"/>
  <c r="H30" i="2" s="1"/>
  <c r="F2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G30" i="1"/>
  <c r="G4" i="1"/>
  <c r="F29" i="1"/>
  <c r="G3" i="1"/>
  <c r="F30" i="1"/>
  <c r="F4" i="1" s="1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I4" i="8" l="1"/>
  <c r="H23" i="8"/>
  <c r="H4" i="8"/>
  <c r="I3" i="8"/>
  <c r="H3" i="8"/>
  <c r="I22" i="8"/>
  <c r="H22" i="8"/>
  <c r="H29" i="6"/>
  <c r="H30" i="6" s="1"/>
  <c r="H3" i="6"/>
  <c r="H4" i="6" s="1"/>
  <c r="I3" i="6"/>
  <c r="I4" i="6" s="1"/>
  <c r="I3" i="5"/>
  <c r="I4" i="5" s="1"/>
  <c r="G4" i="5"/>
  <c r="H3" i="5"/>
  <c r="H4" i="5" s="1"/>
  <c r="H29" i="5"/>
  <c r="H30" i="5" s="1"/>
  <c r="I3" i="4"/>
  <c r="I4" i="4" s="1"/>
  <c r="H3" i="4"/>
  <c r="H4" i="4" s="1"/>
  <c r="H29" i="4"/>
  <c r="H30" i="4" s="1"/>
  <c r="H4" i="3"/>
  <c r="I4" i="3"/>
  <c r="G4" i="3"/>
  <c r="H3" i="2"/>
  <c r="H4" i="2" s="1"/>
  <c r="I3" i="2"/>
  <c r="I4" i="2" s="1"/>
  <c r="G29" i="1"/>
  <c r="H29" i="1" s="1"/>
  <c r="H30" i="1" s="1"/>
  <c r="H3" i="1" l="1"/>
  <c r="H4" i="1" s="1"/>
  <c r="I3" i="1"/>
  <c r="I4" i="1" s="1"/>
</calcChain>
</file>

<file path=xl/sharedStrings.xml><?xml version="1.0" encoding="utf-8"?>
<sst xmlns="http://schemas.openxmlformats.org/spreadsheetml/2006/main" count="69" uniqueCount="24">
  <si>
    <t>Дата</t>
  </si>
  <si>
    <t>Сумма</t>
  </si>
  <si>
    <t>Шаг 1</t>
  </si>
  <si>
    <t>R</t>
  </si>
  <si>
    <t>R среднее</t>
  </si>
  <si>
    <t>Средние</t>
  </si>
  <si>
    <t>Размахи</t>
  </si>
  <si>
    <t>A2</t>
  </si>
  <si>
    <t>D3</t>
  </si>
  <si>
    <t>D4</t>
  </si>
  <si>
    <t>Среднее средних</t>
  </si>
  <si>
    <t>Среднее размахов</t>
  </si>
  <si>
    <t>X среднее</t>
  </si>
  <si>
    <t>Размах</t>
  </si>
  <si>
    <t>UCL средних</t>
  </si>
  <si>
    <t>LCL средних</t>
  </si>
  <si>
    <t>UCL размахов</t>
  </si>
  <si>
    <t>LCL размахов</t>
  </si>
  <si>
    <t>Количество клиентов</t>
  </si>
  <si>
    <t>UCL среднего</t>
  </si>
  <si>
    <t>LCL среднего</t>
  </si>
  <si>
    <t>UCL размаха</t>
  </si>
  <si>
    <t>LCL размаха</t>
  </si>
  <si>
    <t>LCL среднеего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</si>
</sst>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d\.m\.yyyy"/>
    <numFmt numFmtId="166" formatCode="dd\.mm\.yyyy\ h:mm:ss"/>
    <numFmt numFmtId="167" formatCode="d\.m\.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8"/>
      <color rgb="FF000000"/>
      <name val="Arial"/>
    </font>
    <font>
      <sz val="8"/>
      <color theme="1"/>
      <name val="Arial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3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right" vertical="top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3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 vertical="top"/>
    </xf>
    <xf numFmtId="0" fontId="4" fillId="0" borderId="0" xfId="0" applyFont="1" applyAlignment="1">
      <alignment horizontal="center"/>
    </xf>
    <xf numFmtId="166" fontId="3" fillId="2" borderId="0" xfId="0" applyNumberFormat="1" applyFont="1" applyFill="1" applyAlignment="1">
      <alignment horizontal="center" vertical="top"/>
    </xf>
    <xf numFmtId="167" fontId="3" fillId="2" borderId="0" xfId="0" applyNumberFormat="1" applyFont="1" applyFill="1" applyAlignment="1">
      <alignment horizontal="center" vertical="top"/>
    </xf>
    <xf numFmtId="2" fontId="2" fillId="0" borderId="0" xfId="0" applyNumberFormat="1" applyFont="1" applyAlignment="1">
      <alignment horizontal="right"/>
    </xf>
    <xf numFmtId="164" fontId="0" fillId="0" borderId="0" xfId="0" applyNumberFormat="1"/>
    <xf numFmtId="166" fontId="3" fillId="2" borderId="0" xfId="0" applyNumberFormat="1" applyFont="1" applyFill="1" applyAlignment="1">
      <alignment horizontal="left" vertical="top"/>
    </xf>
    <xf numFmtId="166" fontId="4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sz="1400" b="0">
                <a:solidFill>
                  <a:srgbClr val="757575"/>
                </a:solidFill>
                <a:latin typeface="+mn-lt"/>
              </a:rPr>
              <a:t> Карта индивидуальных</a:t>
            </a:r>
            <a:r>
              <a:rPr lang="ru-RU" sz="1400" b="0" baseline="0">
                <a:solidFill>
                  <a:srgbClr val="757575"/>
                </a:solidFill>
                <a:latin typeface="+mn-lt"/>
              </a:rPr>
              <a:t> значений </a:t>
            </a:r>
            <a:r>
              <a:rPr lang="ru-RU" sz="1400" b="0">
                <a:solidFill>
                  <a:srgbClr val="757575"/>
                </a:solidFill>
                <a:latin typeface="+mn-lt"/>
              </a:rPr>
              <a:t>размахов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86539063380193"/>
          <c:y val="0.1369558944439174"/>
          <c:w val="0.84581717428405712"/>
          <c:h val="0.5335866334722865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'1'!$H$28</c:f>
              <c:strCache>
                <c:ptCount val="1"/>
                <c:pt idx="0">
                  <c:v>UCL размаха</c:v>
                </c:pt>
              </c:strCache>
            </c:strRef>
          </c:tx>
          <c:xVal>
            <c:numRef>
              <c:f>'1'!$F$29:$F$30</c:f>
              <c:numCache>
                <c:formatCode>dd\.mm\.yyyy</c:formatCode>
                <c:ptCount val="2"/>
                <c:pt idx="0">
                  <c:v>40746</c:v>
                </c:pt>
                <c:pt idx="1">
                  <c:v>41532</c:v>
                </c:pt>
              </c:numCache>
            </c:numRef>
          </c:xVal>
          <c:yVal>
            <c:numRef>
              <c:f>'1'!$H$29:$H$30</c:f>
              <c:numCache>
                <c:formatCode>0.00</c:formatCode>
                <c:ptCount val="2"/>
                <c:pt idx="0">
                  <c:v>43256.894999999997</c:v>
                </c:pt>
                <c:pt idx="1">
                  <c:v>43256.894999999997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46-4FCB-B053-16A3A96C52E6}"/>
            </c:ext>
          </c:extLst>
        </c:ser>
        <c:ser>
          <c:idx val="2"/>
          <c:order val="2"/>
          <c:tx>
            <c:strRef>
              <c:f>'1'!$I$28</c:f>
              <c:strCache>
                <c:ptCount val="1"/>
                <c:pt idx="0">
                  <c:v>LCL размаха</c:v>
                </c:pt>
              </c:strCache>
            </c:strRef>
          </c:tx>
          <c:xVal>
            <c:numRef>
              <c:f>'1'!$F$29:$F$30</c:f>
              <c:numCache>
                <c:formatCode>dd\.mm\.yyyy</c:formatCode>
                <c:ptCount val="2"/>
                <c:pt idx="0">
                  <c:v>40746</c:v>
                </c:pt>
                <c:pt idx="1">
                  <c:v>41532</c:v>
                </c:pt>
              </c:numCache>
            </c:numRef>
          </c:xVal>
          <c:yVal>
            <c:numRef>
              <c:f>'1'!$I$29:$I$30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A46-4FCB-B053-16A3A96C52E6}"/>
            </c:ext>
          </c:extLst>
        </c:ser>
        <c:ser>
          <c:idx val="3"/>
          <c:order val="3"/>
          <c:tx>
            <c:strRef>
              <c:f>'1'!$G$28</c:f>
              <c:strCache>
                <c:ptCount val="1"/>
                <c:pt idx="0">
                  <c:v>R среднее</c:v>
                </c:pt>
              </c:strCache>
            </c:strRef>
          </c:tx>
          <c:xVal>
            <c:numRef>
              <c:f>'1'!$F$29:$F$30</c:f>
              <c:numCache>
                <c:formatCode>dd\.mm\.yyyy</c:formatCode>
                <c:ptCount val="2"/>
                <c:pt idx="0">
                  <c:v>40746</c:v>
                </c:pt>
                <c:pt idx="1">
                  <c:v>41532</c:v>
                </c:pt>
              </c:numCache>
            </c:numRef>
          </c:xVal>
          <c:yVal>
            <c:numRef>
              <c:f>'1'!$G$29:$G$30</c:f>
              <c:numCache>
                <c:formatCode>General</c:formatCode>
                <c:ptCount val="2"/>
                <c:pt idx="0">
                  <c:v>13240.555555555555</c:v>
                </c:pt>
                <c:pt idx="1">
                  <c:v>13240.555555555555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A46-4FCB-B053-16A3A96C5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283241"/>
        <c:axId val="546994316"/>
      </c:scatterChart>
      <c:scatterChart>
        <c:scatterStyle val="smoothMarker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xVal>
            <c:numRef>
              <c:f>'1'!$A$2:$A$47</c:f>
              <c:numCache>
                <c:formatCode>dd\.mm\.yyyy\ h:mm:ss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>
                  <c:v>40858</c:v>
                </c:pt>
                <c:pt idx="5">
                  <c:v>40877</c:v>
                </c:pt>
                <c:pt idx="6">
                  <c:v>40903</c:v>
                </c:pt>
                <c:pt idx="7">
                  <c:v>40903.041666666664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40996.041666666664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41173.041666666664</c:v>
                </c:pt>
                <c:pt idx="24">
                  <c:v>41198</c:v>
                </c:pt>
                <c:pt idx="25">
                  <c:v>41201</c:v>
                </c:pt>
                <c:pt idx="26">
                  <c:v>41235</c:v>
                </c:pt>
                <c:pt idx="27">
                  <c:v>41246</c:v>
                </c:pt>
                <c:pt idx="28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41351.041666666664</c:v>
                </c:pt>
                <c:pt idx="34">
                  <c:v>41393</c:v>
                </c:pt>
                <c:pt idx="35">
                  <c:v>41393.041666666664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xVal>
          <c:yVal>
            <c:numRef>
              <c:f>'1'!$D$2:$D$47</c:f>
              <c:numCache>
                <c:formatCode>General</c:formatCode>
                <c:ptCount val="46"/>
                <c:pt idx="1">
                  <c:v>4601</c:v>
                </c:pt>
                <c:pt idx="2">
                  <c:v>2479.5</c:v>
                </c:pt>
                <c:pt idx="3">
                  <c:v>2479.5</c:v>
                </c:pt>
                <c:pt idx="4">
                  <c:v>2300.5</c:v>
                </c:pt>
                <c:pt idx="5">
                  <c:v>7080.5</c:v>
                </c:pt>
                <c:pt idx="6">
                  <c:v>18039</c:v>
                </c:pt>
                <c:pt idx="7">
                  <c:v>27650</c:v>
                </c:pt>
                <c:pt idx="8">
                  <c:v>9025</c:v>
                </c:pt>
                <c:pt idx="9">
                  <c:v>8075</c:v>
                </c:pt>
                <c:pt idx="10">
                  <c:v>10650</c:v>
                </c:pt>
                <c:pt idx="11">
                  <c:v>100</c:v>
                </c:pt>
                <c:pt idx="12">
                  <c:v>100</c:v>
                </c:pt>
                <c:pt idx="13">
                  <c:v>6380</c:v>
                </c:pt>
                <c:pt idx="14">
                  <c:v>6380</c:v>
                </c:pt>
                <c:pt idx="15">
                  <c:v>16150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16150</c:v>
                </c:pt>
                <c:pt idx="20">
                  <c:v>44850</c:v>
                </c:pt>
                <c:pt idx="21">
                  <c:v>28700</c:v>
                </c:pt>
                <c:pt idx="22">
                  <c:v>31100</c:v>
                </c:pt>
                <c:pt idx="23">
                  <c:v>31100</c:v>
                </c:pt>
                <c:pt idx="24">
                  <c:v>8075</c:v>
                </c:pt>
                <c:pt idx="25">
                  <c:v>38575</c:v>
                </c:pt>
                <c:pt idx="26">
                  <c:v>30500</c:v>
                </c:pt>
                <c:pt idx="27">
                  <c:v>30500</c:v>
                </c:pt>
                <c:pt idx="28">
                  <c:v>30500</c:v>
                </c:pt>
                <c:pt idx="29">
                  <c:v>28460</c:v>
                </c:pt>
                <c:pt idx="30">
                  <c:v>3360</c:v>
                </c:pt>
                <c:pt idx="31">
                  <c:v>21275</c:v>
                </c:pt>
                <c:pt idx="32">
                  <c:v>24650</c:v>
                </c:pt>
                <c:pt idx="33">
                  <c:v>5</c:v>
                </c:pt>
                <c:pt idx="34">
                  <c:v>20305</c:v>
                </c:pt>
                <c:pt idx="35">
                  <c:v>15625</c:v>
                </c:pt>
                <c:pt idx="36">
                  <c:v>1420</c:v>
                </c:pt>
                <c:pt idx="37">
                  <c:v>6960</c:v>
                </c:pt>
                <c:pt idx="38">
                  <c:v>16030</c:v>
                </c:pt>
                <c:pt idx="39">
                  <c:v>8075</c:v>
                </c:pt>
                <c:pt idx="40">
                  <c:v>995</c:v>
                </c:pt>
                <c:pt idx="41">
                  <c:v>9070</c:v>
                </c:pt>
                <c:pt idx="42">
                  <c:v>9990</c:v>
                </c:pt>
                <c:pt idx="43">
                  <c:v>1915</c:v>
                </c:pt>
                <c:pt idx="44">
                  <c:v>8075</c:v>
                </c:pt>
                <c:pt idx="45">
                  <c:v>8075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6-4FCB-B053-16A3A96C5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38591"/>
        <c:axId val="1922027551"/>
      </c:scatterChart>
      <c:valAx>
        <c:axId val="1675283241"/>
        <c:scaling>
          <c:orientation val="minMax"/>
        </c:scaling>
        <c:delete val="0"/>
        <c:axPos val="b"/>
        <c:numFmt formatCode="dd\.mm\.yyyy" sourceLinked="1"/>
        <c:majorTickMark val="none"/>
        <c:minorTickMark val="none"/>
        <c:tickLblPos val="low"/>
        <c:txPr>
          <a:bodyPr rot="-5400000" vert="horz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46994316"/>
        <c:crosses val="autoZero"/>
        <c:crossBetween val="midCat"/>
      </c:valAx>
      <c:valAx>
        <c:axId val="546994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75283241"/>
        <c:crosses val="autoZero"/>
        <c:crossBetween val="midCat"/>
      </c:valAx>
      <c:valAx>
        <c:axId val="19220275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22038591"/>
        <c:crosses val="max"/>
        <c:crossBetween val="midCat"/>
      </c:valAx>
      <c:valAx>
        <c:axId val="1922038591"/>
        <c:scaling>
          <c:orientation val="minMax"/>
        </c:scaling>
        <c:delete val="1"/>
        <c:axPos val="b"/>
        <c:numFmt formatCode="dd\.mm\.yyyy\ h:mm:ss" sourceLinked="1"/>
        <c:majorTickMark val="out"/>
        <c:minorTickMark val="none"/>
        <c:tickLblPos val="nextTo"/>
        <c:crossAx val="1922027551"/>
        <c:crossBetween val="midCat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baseline="0">
                <a:solidFill>
                  <a:srgbClr val="757575"/>
                </a:solidFill>
              </a:rPr>
              <a:t> Карта индивидуальных значений размахов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417805464441803E-2"/>
          <c:y val="9.9944629014396449E-2"/>
          <c:w val="0.81164389071116394"/>
          <c:h val="0.6557936306348802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'5'!$A$3:$A$69</c:f>
              <c:numCache>
                <c:formatCode>dd\.mm\.yyyy\ h:mm:ss</c:formatCode>
                <c:ptCount val="67"/>
                <c:pt idx="0">
                  <c:v>40570.70652777778</c:v>
                </c:pt>
                <c:pt idx="1">
                  <c:v>40592.559004629627</c:v>
                </c:pt>
                <c:pt idx="2">
                  <c:v>40603.613043981481</c:v>
                </c:pt>
                <c:pt idx="3">
                  <c:v>40603.746087962965</c:v>
                </c:pt>
                <c:pt idx="4">
                  <c:v>40634.533819444441</c:v>
                </c:pt>
                <c:pt idx="5">
                  <c:v>40645.684386574074</c:v>
                </c:pt>
                <c:pt idx="6">
                  <c:v>40661.756828703707</c:v>
                </c:pt>
                <c:pt idx="7">
                  <c:v>40661.756840277776</c:v>
                </c:pt>
                <c:pt idx="8">
                  <c:v>40666.511979166666</c:v>
                </c:pt>
                <c:pt idx="9">
                  <c:v>40668.656655092593</c:v>
                </c:pt>
                <c:pt idx="10">
                  <c:v>40668.656666666669</c:v>
                </c:pt>
                <c:pt idx="11">
                  <c:v>40668.656678240739</c:v>
                </c:pt>
                <c:pt idx="12">
                  <c:v>40681.580046296294</c:v>
                </c:pt>
                <c:pt idx="13">
                  <c:v>40681.583298611113</c:v>
                </c:pt>
                <c:pt idx="14">
                  <c:v>40681.583310185182</c:v>
                </c:pt>
                <c:pt idx="15">
                  <c:v>40690.670162037037</c:v>
                </c:pt>
                <c:pt idx="16">
                  <c:v>40690.670173611114</c:v>
                </c:pt>
                <c:pt idx="17">
                  <c:v>40690.670185185183</c:v>
                </c:pt>
                <c:pt idx="18">
                  <c:v>40724.607939814814</c:v>
                </c:pt>
                <c:pt idx="19">
                  <c:v>40724.607951388891</c:v>
                </c:pt>
                <c:pt idx="20">
                  <c:v>40724.659895833334</c:v>
                </c:pt>
                <c:pt idx="21">
                  <c:v>40752.702256944445</c:v>
                </c:pt>
                <c:pt idx="22">
                  <c:v>40752.702268518522</c:v>
                </c:pt>
                <c:pt idx="23">
                  <c:v>40753.696759259263</c:v>
                </c:pt>
                <c:pt idx="24">
                  <c:v>40787.515729166669</c:v>
                </c:pt>
                <c:pt idx="25">
                  <c:v>40816.657048611109</c:v>
                </c:pt>
                <c:pt idx="26">
                  <c:v>40847.71234953704</c:v>
                </c:pt>
                <c:pt idx="27">
                  <c:v>40847.750578703701</c:v>
                </c:pt>
                <c:pt idx="28">
                  <c:v>40872.621377314812</c:v>
                </c:pt>
                <c:pt idx="29">
                  <c:v>40872.621388888889</c:v>
                </c:pt>
                <c:pt idx="30">
                  <c:v>40879.397893518515</c:v>
                </c:pt>
                <c:pt idx="31">
                  <c:v>40904.725312499999</c:v>
                </c:pt>
                <c:pt idx="32">
                  <c:v>40904.725324074076</c:v>
                </c:pt>
                <c:pt idx="33">
                  <c:v>40904.725335648145</c:v>
                </c:pt>
                <c:pt idx="34">
                  <c:v>40904.999988425923</c:v>
                </c:pt>
                <c:pt idx="35">
                  <c:v>40939.641516203701</c:v>
                </c:pt>
                <c:pt idx="36">
                  <c:v>40939.641527777778</c:v>
                </c:pt>
                <c:pt idx="37">
                  <c:v>40940.539826388886</c:v>
                </c:pt>
                <c:pt idx="38">
                  <c:v>40967.607754629629</c:v>
                </c:pt>
                <c:pt idx="39">
                  <c:v>40998.741261574076</c:v>
                </c:pt>
                <c:pt idx="40">
                  <c:v>40998.741273148145</c:v>
                </c:pt>
                <c:pt idx="41">
                  <c:v>40998.741284722222</c:v>
                </c:pt>
                <c:pt idx="42">
                  <c:v>40998.741400462961</c:v>
                </c:pt>
                <c:pt idx="43">
                  <c:v>41026.604780092595</c:v>
                </c:pt>
                <c:pt idx="44">
                  <c:v>41060.686921296299</c:v>
                </c:pt>
                <c:pt idx="45">
                  <c:v>41060.702465277776</c:v>
                </c:pt>
                <c:pt idx="46">
                  <c:v>41060.702476851853</c:v>
                </c:pt>
                <c:pt idx="47">
                  <c:v>41065.603993055556</c:v>
                </c:pt>
                <c:pt idx="48">
                  <c:v>41088.721006944441</c:v>
                </c:pt>
                <c:pt idx="49">
                  <c:v>41088.721597222226</c:v>
                </c:pt>
                <c:pt idx="50">
                  <c:v>41088.721608796295</c:v>
                </c:pt>
                <c:pt idx="51">
                  <c:v>41101.689606481479</c:v>
                </c:pt>
                <c:pt idx="52">
                  <c:v>41121.621238425927</c:v>
                </c:pt>
                <c:pt idx="53">
                  <c:v>41121.621249999997</c:v>
                </c:pt>
                <c:pt idx="54">
                  <c:v>41130.669629629629</c:v>
                </c:pt>
                <c:pt idx="55">
                  <c:v>41141.577719907407</c:v>
                </c:pt>
                <c:pt idx="56">
                  <c:v>41141.584849537037</c:v>
                </c:pt>
                <c:pt idx="57">
                  <c:v>41155.534201388888</c:v>
                </c:pt>
                <c:pt idx="58">
                  <c:v>41183.476678240739</c:v>
                </c:pt>
                <c:pt idx="59">
                  <c:v>41183.503483796296</c:v>
                </c:pt>
                <c:pt idx="60">
                  <c:v>41183.503495370373</c:v>
                </c:pt>
                <c:pt idx="61">
                  <c:v>41208.654131944444</c:v>
                </c:pt>
                <c:pt idx="62">
                  <c:v>41215.678726851853</c:v>
                </c:pt>
                <c:pt idx="63">
                  <c:v>41234.724479166667</c:v>
                </c:pt>
                <c:pt idx="64">
                  <c:v>41234.724490740744</c:v>
                </c:pt>
                <c:pt idx="65">
                  <c:v>41242.633634259262</c:v>
                </c:pt>
                <c:pt idx="66">
                  <c:v>41268.547743055555</c:v>
                </c:pt>
              </c:numCache>
            </c:numRef>
          </c:xVal>
          <c:yVal>
            <c:numRef>
              <c:f>'5'!$D$3:$D$69</c:f>
              <c:numCache>
                <c:formatCode>General</c:formatCode>
                <c:ptCount val="67"/>
                <c:pt idx="0">
                  <c:v>1180</c:v>
                </c:pt>
                <c:pt idx="1">
                  <c:v>0</c:v>
                </c:pt>
                <c:pt idx="2">
                  <c:v>3540</c:v>
                </c:pt>
                <c:pt idx="3">
                  <c:v>3540</c:v>
                </c:pt>
                <c:pt idx="4">
                  <c:v>1180</c:v>
                </c:pt>
                <c:pt idx="5">
                  <c:v>1180</c:v>
                </c:pt>
                <c:pt idx="6">
                  <c:v>0</c:v>
                </c:pt>
                <c:pt idx="7">
                  <c:v>1180</c:v>
                </c:pt>
                <c:pt idx="8">
                  <c:v>1652</c:v>
                </c:pt>
                <c:pt idx="9">
                  <c:v>1416</c:v>
                </c:pt>
                <c:pt idx="10">
                  <c:v>944</c:v>
                </c:pt>
                <c:pt idx="11">
                  <c:v>944</c:v>
                </c:pt>
                <c:pt idx="12">
                  <c:v>1416</c:v>
                </c:pt>
                <c:pt idx="13">
                  <c:v>1416</c:v>
                </c:pt>
                <c:pt idx="14">
                  <c:v>0</c:v>
                </c:pt>
                <c:pt idx="15">
                  <c:v>0</c:v>
                </c:pt>
                <c:pt idx="16">
                  <c:v>584</c:v>
                </c:pt>
                <c:pt idx="17">
                  <c:v>584</c:v>
                </c:pt>
                <c:pt idx="18">
                  <c:v>3664</c:v>
                </c:pt>
                <c:pt idx="19">
                  <c:v>1000</c:v>
                </c:pt>
                <c:pt idx="20">
                  <c:v>5080</c:v>
                </c:pt>
                <c:pt idx="21">
                  <c:v>2160</c:v>
                </c:pt>
                <c:pt idx="22">
                  <c:v>672</c:v>
                </c:pt>
                <c:pt idx="23">
                  <c:v>812</c:v>
                </c:pt>
                <c:pt idx="24">
                  <c:v>1412</c:v>
                </c:pt>
                <c:pt idx="25">
                  <c:v>1976</c:v>
                </c:pt>
                <c:pt idx="26">
                  <c:v>0</c:v>
                </c:pt>
                <c:pt idx="27">
                  <c:v>1000</c:v>
                </c:pt>
                <c:pt idx="28">
                  <c:v>1000</c:v>
                </c:pt>
                <c:pt idx="29">
                  <c:v>770</c:v>
                </c:pt>
                <c:pt idx="30">
                  <c:v>1770</c:v>
                </c:pt>
                <c:pt idx="31">
                  <c:v>0</c:v>
                </c:pt>
                <c:pt idx="32">
                  <c:v>0</c:v>
                </c:pt>
                <c:pt idx="33">
                  <c:v>3124</c:v>
                </c:pt>
                <c:pt idx="34">
                  <c:v>2124</c:v>
                </c:pt>
                <c:pt idx="35">
                  <c:v>800</c:v>
                </c:pt>
                <c:pt idx="36">
                  <c:v>4800</c:v>
                </c:pt>
                <c:pt idx="37">
                  <c:v>6200</c:v>
                </c:pt>
                <c:pt idx="38">
                  <c:v>4200</c:v>
                </c:pt>
                <c:pt idx="39">
                  <c:v>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1590</c:v>
                </c:pt>
                <c:pt idx="46">
                  <c:v>2180</c:v>
                </c:pt>
                <c:pt idx="47">
                  <c:v>1652</c:v>
                </c:pt>
                <c:pt idx="48">
                  <c:v>62</c:v>
                </c:pt>
                <c:pt idx="49">
                  <c:v>1062</c:v>
                </c:pt>
                <c:pt idx="50">
                  <c:v>1062</c:v>
                </c:pt>
                <c:pt idx="51">
                  <c:v>466</c:v>
                </c:pt>
                <c:pt idx="52">
                  <c:v>534</c:v>
                </c:pt>
                <c:pt idx="53">
                  <c:v>466</c:v>
                </c:pt>
                <c:pt idx="54">
                  <c:v>790</c:v>
                </c:pt>
                <c:pt idx="55">
                  <c:v>324</c:v>
                </c:pt>
                <c:pt idx="56">
                  <c:v>1324</c:v>
                </c:pt>
                <c:pt idx="57">
                  <c:v>2324</c:v>
                </c:pt>
                <c:pt idx="58">
                  <c:v>2000</c:v>
                </c:pt>
                <c:pt idx="59">
                  <c:v>2000</c:v>
                </c:pt>
                <c:pt idx="60">
                  <c:v>1000</c:v>
                </c:pt>
                <c:pt idx="61">
                  <c:v>0</c:v>
                </c:pt>
                <c:pt idx="62">
                  <c:v>1000</c:v>
                </c:pt>
                <c:pt idx="63">
                  <c:v>1000</c:v>
                </c:pt>
                <c:pt idx="64">
                  <c:v>770</c:v>
                </c:pt>
                <c:pt idx="65">
                  <c:v>776</c:v>
                </c:pt>
                <c:pt idx="66">
                  <c:v>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6-4ABD-ADD2-24BABF3E5CA6}"/>
            </c:ext>
          </c:extLst>
        </c:ser>
        <c:ser>
          <c:idx val="1"/>
          <c:order val="1"/>
          <c:tx>
            <c:strRef>
              <c:f>'5'!$G$28</c:f>
              <c:strCache>
                <c:ptCount val="1"/>
                <c:pt idx="0">
                  <c:v>R среднее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'5'!$F$29:$F$30</c:f>
              <c:numCache>
                <c:formatCode>dd\.mm\.yyyy</c:formatCode>
                <c:ptCount val="2"/>
                <c:pt idx="0">
                  <c:v>40570.70652777778</c:v>
                </c:pt>
                <c:pt idx="1">
                  <c:v>41268.547743055555</c:v>
                </c:pt>
              </c:numCache>
            </c:numRef>
          </c:xVal>
          <c:yVal>
            <c:numRef>
              <c:f>'5'!$G$29:$G$30</c:f>
              <c:numCache>
                <c:formatCode>General</c:formatCode>
                <c:ptCount val="2"/>
                <c:pt idx="0">
                  <c:v>1339.0149253731342</c:v>
                </c:pt>
                <c:pt idx="1">
                  <c:v>1339.0149253731342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6-4ABD-ADD2-24BABF3E5CA6}"/>
            </c:ext>
          </c:extLst>
        </c:ser>
        <c:ser>
          <c:idx val="2"/>
          <c:order val="2"/>
          <c:tx>
            <c:strRef>
              <c:f>'5'!$H$28</c:f>
              <c:strCache>
                <c:ptCount val="1"/>
                <c:pt idx="0">
                  <c:v>UCL размаха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'5'!$F$29:$F$30</c:f>
              <c:numCache>
                <c:formatCode>dd\.mm\.yyyy</c:formatCode>
                <c:ptCount val="2"/>
                <c:pt idx="0">
                  <c:v>40570.70652777778</c:v>
                </c:pt>
                <c:pt idx="1">
                  <c:v>41268.547743055555</c:v>
                </c:pt>
              </c:numCache>
            </c:numRef>
          </c:xVal>
          <c:yVal>
            <c:numRef>
              <c:f>'5'!$H$29:$H$30</c:f>
              <c:numCache>
                <c:formatCode>0.00</c:formatCode>
                <c:ptCount val="2"/>
                <c:pt idx="0">
                  <c:v>4374.5617611940297</c:v>
                </c:pt>
                <c:pt idx="1">
                  <c:v>4374.5617611940297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6-4ABD-ADD2-24BABF3E5CA6}"/>
            </c:ext>
          </c:extLst>
        </c:ser>
        <c:ser>
          <c:idx val="3"/>
          <c:order val="3"/>
          <c:tx>
            <c:strRef>
              <c:f>'5'!$I$28</c:f>
              <c:strCache>
                <c:ptCount val="1"/>
                <c:pt idx="0">
                  <c:v>LCL размаха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'5'!$F$29:$F$30</c:f>
              <c:numCache>
                <c:formatCode>dd\.mm\.yyyy</c:formatCode>
                <c:ptCount val="2"/>
                <c:pt idx="0">
                  <c:v>40570.70652777778</c:v>
                </c:pt>
                <c:pt idx="1">
                  <c:v>41268.547743055555</c:v>
                </c:pt>
              </c:numCache>
            </c:numRef>
          </c:xVal>
          <c:yVal>
            <c:numRef>
              <c:f>'5'!$I$29:$I$30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6-4ABD-ADD2-24BABF3E5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339423"/>
        <c:axId val="1893337983"/>
      </c:scatterChart>
      <c:valAx>
        <c:axId val="189333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37983"/>
        <c:crosses val="autoZero"/>
        <c:crossBetween val="midCat"/>
      </c:valAx>
      <c:valAx>
        <c:axId val="18933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3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Карта индивидуальных значений для среднего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48120938007749"/>
          <c:y val="0.10420470448784035"/>
          <c:w val="0.86790616016747901"/>
          <c:h val="0.62083275774738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'6'!$A$2:$A$55</c:f>
              <c:numCache>
                <c:formatCode>dd\.mm\.yyyy\ h:mm:ss</c:formatCode>
                <c:ptCount val="54"/>
                <c:pt idx="0">
                  <c:v>40332</c:v>
                </c:pt>
                <c:pt idx="1">
                  <c:v>40359</c:v>
                </c:pt>
                <c:pt idx="2">
                  <c:v>40373</c:v>
                </c:pt>
                <c:pt idx="3">
                  <c:v>40373.041666666664</c:v>
                </c:pt>
                <c:pt idx="4">
                  <c:v>40378</c:v>
                </c:pt>
                <c:pt idx="5">
                  <c:v>40413</c:v>
                </c:pt>
                <c:pt idx="6">
                  <c:v>40448</c:v>
                </c:pt>
                <c:pt idx="7">
                  <c:v>40473</c:v>
                </c:pt>
                <c:pt idx="8">
                  <c:v>40505</c:v>
                </c:pt>
                <c:pt idx="9">
                  <c:v>40584</c:v>
                </c:pt>
                <c:pt idx="10">
                  <c:v>40584.041666666664</c:v>
                </c:pt>
                <c:pt idx="11">
                  <c:v>40633</c:v>
                </c:pt>
                <c:pt idx="12">
                  <c:v>40675</c:v>
                </c:pt>
                <c:pt idx="13">
                  <c:v>40693</c:v>
                </c:pt>
                <c:pt idx="14">
                  <c:v>40724</c:v>
                </c:pt>
                <c:pt idx="15">
                  <c:v>40780</c:v>
                </c:pt>
                <c:pt idx="16">
                  <c:v>40799</c:v>
                </c:pt>
                <c:pt idx="17">
                  <c:v>40847</c:v>
                </c:pt>
                <c:pt idx="18">
                  <c:v>40877</c:v>
                </c:pt>
                <c:pt idx="19">
                  <c:v>40925</c:v>
                </c:pt>
                <c:pt idx="20">
                  <c:v>40925.041666666664</c:v>
                </c:pt>
                <c:pt idx="21">
                  <c:v>40931</c:v>
                </c:pt>
                <c:pt idx="22">
                  <c:v>40931.041666666664</c:v>
                </c:pt>
                <c:pt idx="23">
                  <c:v>40941</c:v>
                </c:pt>
                <c:pt idx="24">
                  <c:v>40961</c:v>
                </c:pt>
                <c:pt idx="25">
                  <c:v>40968</c:v>
                </c:pt>
                <c:pt idx="26">
                  <c:v>40969</c:v>
                </c:pt>
                <c:pt idx="27">
                  <c:v>40970</c:v>
                </c:pt>
                <c:pt idx="28">
                  <c:v>40974</c:v>
                </c:pt>
                <c:pt idx="29">
                  <c:v>40980</c:v>
                </c:pt>
                <c:pt idx="30">
                  <c:v>41005</c:v>
                </c:pt>
                <c:pt idx="31">
                  <c:v>41015</c:v>
                </c:pt>
                <c:pt idx="32">
                  <c:v>41016</c:v>
                </c:pt>
                <c:pt idx="33">
                  <c:v>41034</c:v>
                </c:pt>
                <c:pt idx="34">
                  <c:v>41066</c:v>
                </c:pt>
                <c:pt idx="35">
                  <c:v>41100</c:v>
                </c:pt>
                <c:pt idx="36">
                  <c:v>41128</c:v>
                </c:pt>
                <c:pt idx="37">
                  <c:v>41128.041666666664</c:v>
                </c:pt>
                <c:pt idx="38">
                  <c:v>41128.083333333336</c:v>
                </c:pt>
                <c:pt idx="39">
                  <c:v>41137</c:v>
                </c:pt>
                <c:pt idx="40">
                  <c:v>41143</c:v>
                </c:pt>
                <c:pt idx="41">
                  <c:v>41143.041666666664</c:v>
                </c:pt>
                <c:pt idx="42">
                  <c:v>41150</c:v>
                </c:pt>
                <c:pt idx="43">
                  <c:v>41150</c:v>
                </c:pt>
                <c:pt idx="44">
                  <c:v>41176</c:v>
                </c:pt>
                <c:pt idx="45">
                  <c:v>41176.041666666664</c:v>
                </c:pt>
                <c:pt idx="46">
                  <c:v>41184</c:v>
                </c:pt>
                <c:pt idx="47">
                  <c:v>41184.041666666664</c:v>
                </c:pt>
                <c:pt idx="48">
                  <c:v>41198</c:v>
                </c:pt>
                <c:pt idx="49">
                  <c:v>41198.041666666664</c:v>
                </c:pt>
                <c:pt idx="50">
                  <c:v>41198.083333333336</c:v>
                </c:pt>
                <c:pt idx="51">
                  <c:v>41198.125</c:v>
                </c:pt>
                <c:pt idx="52">
                  <c:v>41229</c:v>
                </c:pt>
                <c:pt idx="53">
                  <c:v>41229.041666666664</c:v>
                </c:pt>
              </c:numCache>
            </c:numRef>
          </c:xVal>
          <c:yVal>
            <c:numRef>
              <c:f>'6'!$B$2:$B$55</c:f>
              <c:numCache>
                <c:formatCode>General</c:formatCode>
                <c:ptCount val="54"/>
                <c:pt idx="0">
                  <c:v>14987.5</c:v>
                </c:pt>
                <c:pt idx="1">
                  <c:v>4000</c:v>
                </c:pt>
                <c:pt idx="2">
                  <c:v>10540</c:v>
                </c:pt>
                <c:pt idx="3">
                  <c:v>1600</c:v>
                </c:pt>
                <c:pt idx="4">
                  <c:v>12000</c:v>
                </c:pt>
                <c:pt idx="5">
                  <c:v>10000</c:v>
                </c:pt>
                <c:pt idx="6">
                  <c:v>5500</c:v>
                </c:pt>
                <c:pt idx="7">
                  <c:v>9000</c:v>
                </c:pt>
                <c:pt idx="8">
                  <c:v>60000</c:v>
                </c:pt>
                <c:pt idx="9">
                  <c:v>1200</c:v>
                </c:pt>
                <c:pt idx="10">
                  <c:v>5800</c:v>
                </c:pt>
                <c:pt idx="11">
                  <c:v>32341</c:v>
                </c:pt>
                <c:pt idx="12">
                  <c:v>15248</c:v>
                </c:pt>
                <c:pt idx="13">
                  <c:v>9700</c:v>
                </c:pt>
                <c:pt idx="14">
                  <c:v>19500</c:v>
                </c:pt>
                <c:pt idx="15">
                  <c:v>10000</c:v>
                </c:pt>
                <c:pt idx="16">
                  <c:v>10500</c:v>
                </c:pt>
                <c:pt idx="17">
                  <c:v>10000</c:v>
                </c:pt>
                <c:pt idx="18">
                  <c:v>18040</c:v>
                </c:pt>
                <c:pt idx="19">
                  <c:v>12960</c:v>
                </c:pt>
                <c:pt idx="20">
                  <c:v>7000</c:v>
                </c:pt>
                <c:pt idx="21">
                  <c:v>5000</c:v>
                </c:pt>
                <c:pt idx="22">
                  <c:v>21187.5</c:v>
                </c:pt>
                <c:pt idx="23">
                  <c:v>2295</c:v>
                </c:pt>
                <c:pt idx="24">
                  <c:v>9000</c:v>
                </c:pt>
                <c:pt idx="25">
                  <c:v>3000</c:v>
                </c:pt>
                <c:pt idx="26">
                  <c:v>6240</c:v>
                </c:pt>
                <c:pt idx="27">
                  <c:v>8800</c:v>
                </c:pt>
                <c:pt idx="28">
                  <c:v>1200</c:v>
                </c:pt>
                <c:pt idx="29">
                  <c:v>8000</c:v>
                </c:pt>
                <c:pt idx="30">
                  <c:v>7800</c:v>
                </c:pt>
                <c:pt idx="31">
                  <c:v>7198</c:v>
                </c:pt>
                <c:pt idx="32">
                  <c:v>3000</c:v>
                </c:pt>
                <c:pt idx="33">
                  <c:v>7000</c:v>
                </c:pt>
                <c:pt idx="34">
                  <c:v>12600</c:v>
                </c:pt>
                <c:pt idx="35">
                  <c:v>3500</c:v>
                </c:pt>
                <c:pt idx="36">
                  <c:v>8900</c:v>
                </c:pt>
                <c:pt idx="37">
                  <c:v>2315</c:v>
                </c:pt>
                <c:pt idx="38">
                  <c:v>9240</c:v>
                </c:pt>
                <c:pt idx="39">
                  <c:v>6700</c:v>
                </c:pt>
                <c:pt idx="40">
                  <c:v>9240</c:v>
                </c:pt>
                <c:pt idx="41">
                  <c:v>9240</c:v>
                </c:pt>
                <c:pt idx="42">
                  <c:v>10800</c:v>
                </c:pt>
                <c:pt idx="43">
                  <c:v>9240</c:v>
                </c:pt>
                <c:pt idx="44">
                  <c:v>10000</c:v>
                </c:pt>
                <c:pt idx="45">
                  <c:v>10016</c:v>
                </c:pt>
                <c:pt idx="46">
                  <c:v>8440</c:v>
                </c:pt>
                <c:pt idx="47">
                  <c:v>10200</c:v>
                </c:pt>
                <c:pt idx="48">
                  <c:v>13000</c:v>
                </c:pt>
                <c:pt idx="49">
                  <c:v>25170</c:v>
                </c:pt>
                <c:pt idx="50">
                  <c:v>10170</c:v>
                </c:pt>
                <c:pt idx="51">
                  <c:v>10170</c:v>
                </c:pt>
                <c:pt idx="52">
                  <c:v>4673</c:v>
                </c:pt>
                <c:pt idx="5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F-42B7-B3A2-D0CDC36C14AC}"/>
            </c:ext>
          </c:extLst>
        </c:ser>
        <c:ser>
          <c:idx val="1"/>
          <c:order val="1"/>
          <c:tx>
            <c:strRef>
              <c:f>'6'!$G$2</c:f>
              <c:strCache>
                <c:ptCount val="1"/>
                <c:pt idx="0">
                  <c:v>X среднее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'6'!$F$3:$F$4</c:f>
              <c:numCache>
                <c:formatCode>dd\.mm\.yyyy</c:formatCode>
                <c:ptCount val="2"/>
                <c:pt idx="0">
                  <c:v>40332</c:v>
                </c:pt>
                <c:pt idx="1">
                  <c:v>41229.041666666664</c:v>
                </c:pt>
              </c:numCache>
            </c:numRef>
          </c:xVal>
          <c:yVal>
            <c:numRef>
              <c:f>'6'!$G$3:$G$4</c:f>
              <c:numCache>
                <c:formatCode>General</c:formatCode>
                <c:ptCount val="2"/>
                <c:pt idx="0">
                  <c:v>10430.574074074075</c:v>
                </c:pt>
                <c:pt idx="1">
                  <c:v>10430.574074074075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F-42B7-B3A2-D0CDC36C14AC}"/>
            </c:ext>
          </c:extLst>
        </c:ser>
        <c:ser>
          <c:idx val="2"/>
          <c:order val="2"/>
          <c:tx>
            <c:strRef>
              <c:f>'6'!$H$2</c:f>
              <c:strCache>
                <c:ptCount val="1"/>
                <c:pt idx="0">
                  <c:v>UCL среднего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'6'!$F$3:$F$4</c:f>
              <c:numCache>
                <c:formatCode>dd\.mm\.yyyy</c:formatCode>
                <c:ptCount val="2"/>
                <c:pt idx="0">
                  <c:v>40332</c:v>
                </c:pt>
                <c:pt idx="1">
                  <c:v>41229.041666666664</c:v>
                </c:pt>
              </c:numCache>
            </c:numRef>
          </c:xVal>
          <c:yVal>
            <c:numRef>
              <c:f>'6'!$H$3:$H$4</c:f>
              <c:numCache>
                <c:formatCode>General</c:formatCode>
                <c:ptCount val="2"/>
                <c:pt idx="0">
                  <c:v>31285.50105520615</c:v>
                </c:pt>
                <c:pt idx="1">
                  <c:v>31285.50105520615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7F-42B7-B3A2-D0CDC36C14AC}"/>
            </c:ext>
          </c:extLst>
        </c:ser>
        <c:ser>
          <c:idx val="3"/>
          <c:order val="3"/>
          <c:tx>
            <c:strRef>
              <c:f>'6'!$I$2</c:f>
              <c:strCache>
                <c:ptCount val="1"/>
                <c:pt idx="0">
                  <c:v>LCL среднего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'6'!$F$3:$F$4</c:f>
              <c:numCache>
                <c:formatCode>dd\.mm\.yyyy</c:formatCode>
                <c:ptCount val="2"/>
                <c:pt idx="0">
                  <c:v>40332</c:v>
                </c:pt>
                <c:pt idx="1">
                  <c:v>41229.041666666664</c:v>
                </c:pt>
              </c:numCache>
            </c:numRef>
          </c:xVal>
          <c:yVal>
            <c:numRef>
              <c:f>'6'!$I$3:$I$4</c:f>
              <c:numCache>
                <c:formatCode>General</c:formatCode>
                <c:ptCount val="2"/>
                <c:pt idx="0">
                  <c:v>-10424.352907058003</c:v>
                </c:pt>
                <c:pt idx="1">
                  <c:v>-10424.352907058003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F-42B7-B3A2-D0CDC36C1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338463"/>
        <c:axId val="1893327903"/>
      </c:scatterChart>
      <c:valAx>
        <c:axId val="189333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27903"/>
        <c:crosses val="autoZero"/>
        <c:crossBetween val="midCat"/>
      </c:valAx>
      <c:valAx>
        <c:axId val="18933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33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baseline="0">
                <a:solidFill>
                  <a:srgbClr val="757575"/>
                </a:solidFill>
              </a:rPr>
              <a:t> Карта индивидуальных значений размахов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94878446316659"/>
          <c:y val="0.11271676300578036"/>
          <c:w val="0.75810243107366682"/>
          <c:h val="0.6131145798676574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'6'!$A$3:$A$55</c:f>
              <c:numCache>
                <c:formatCode>dd\.mm\.yyyy\ h:mm:ss</c:formatCode>
                <c:ptCount val="53"/>
                <c:pt idx="0">
                  <c:v>40359</c:v>
                </c:pt>
                <c:pt idx="1">
                  <c:v>40373</c:v>
                </c:pt>
                <c:pt idx="2">
                  <c:v>40373.041666666664</c:v>
                </c:pt>
                <c:pt idx="3">
                  <c:v>40378</c:v>
                </c:pt>
                <c:pt idx="4">
                  <c:v>40413</c:v>
                </c:pt>
                <c:pt idx="5">
                  <c:v>40448</c:v>
                </c:pt>
                <c:pt idx="6">
                  <c:v>40473</c:v>
                </c:pt>
                <c:pt idx="7">
                  <c:v>40505</c:v>
                </c:pt>
                <c:pt idx="8">
                  <c:v>40584</c:v>
                </c:pt>
                <c:pt idx="9">
                  <c:v>40584.041666666664</c:v>
                </c:pt>
                <c:pt idx="10">
                  <c:v>40633</c:v>
                </c:pt>
                <c:pt idx="11">
                  <c:v>40675</c:v>
                </c:pt>
                <c:pt idx="12">
                  <c:v>40693</c:v>
                </c:pt>
                <c:pt idx="13">
                  <c:v>40724</c:v>
                </c:pt>
                <c:pt idx="14">
                  <c:v>40780</c:v>
                </c:pt>
                <c:pt idx="15">
                  <c:v>40799</c:v>
                </c:pt>
                <c:pt idx="16">
                  <c:v>40847</c:v>
                </c:pt>
                <c:pt idx="17">
                  <c:v>40877</c:v>
                </c:pt>
                <c:pt idx="18">
                  <c:v>40925</c:v>
                </c:pt>
                <c:pt idx="19">
                  <c:v>40925.041666666664</c:v>
                </c:pt>
                <c:pt idx="20">
                  <c:v>40931</c:v>
                </c:pt>
                <c:pt idx="21">
                  <c:v>40931.041666666664</c:v>
                </c:pt>
                <c:pt idx="22">
                  <c:v>40941</c:v>
                </c:pt>
                <c:pt idx="23">
                  <c:v>40961</c:v>
                </c:pt>
                <c:pt idx="24">
                  <c:v>40968</c:v>
                </c:pt>
                <c:pt idx="25">
                  <c:v>40969</c:v>
                </c:pt>
                <c:pt idx="26">
                  <c:v>40970</c:v>
                </c:pt>
                <c:pt idx="27">
                  <c:v>40974</c:v>
                </c:pt>
                <c:pt idx="28">
                  <c:v>40980</c:v>
                </c:pt>
                <c:pt idx="29">
                  <c:v>41005</c:v>
                </c:pt>
                <c:pt idx="30">
                  <c:v>41015</c:v>
                </c:pt>
                <c:pt idx="31">
                  <c:v>41016</c:v>
                </c:pt>
                <c:pt idx="32">
                  <c:v>41034</c:v>
                </c:pt>
                <c:pt idx="33">
                  <c:v>41066</c:v>
                </c:pt>
                <c:pt idx="34">
                  <c:v>41100</c:v>
                </c:pt>
                <c:pt idx="35">
                  <c:v>41128</c:v>
                </c:pt>
                <c:pt idx="36">
                  <c:v>41128.041666666664</c:v>
                </c:pt>
                <c:pt idx="37">
                  <c:v>41128.083333333336</c:v>
                </c:pt>
                <c:pt idx="38">
                  <c:v>41137</c:v>
                </c:pt>
                <c:pt idx="39">
                  <c:v>41143</c:v>
                </c:pt>
                <c:pt idx="40">
                  <c:v>41143.041666666664</c:v>
                </c:pt>
                <c:pt idx="41">
                  <c:v>41150</c:v>
                </c:pt>
                <c:pt idx="42">
                  <c:v>41150</c:v>
                </c:pt>
                <c:pt idx="43">
                  <c:v>41176</c:v>
                </c:pt>
                <c:pt idx="44">
                  <c:v>41176.041666666664</c:v>
                </c:pt>
                <c:pt idx="45">
                  <c:v>41184</c:v>
                </c:pt>
                <c:pt idx="46">
                  <c:v>41184.041666666664</c:v>
                </c:pt>
                <c:pt idx="47">
                  <c:v>41198</c:v>
                </c:pt>
                <c:pt idx="48">
                  <c:v>41198.041666666664</c:v>
                </c:pt>
                <c:pt idx="49">
                  <c:v>41198.083333333336</c:v>
                </c:pt>
                <c:pt idx="50">
                  <c:v>41198.125</c:v>
                </c:pt>
                <c:pt idx="51">
                  <c:v>41229</c:v>
                </c:pt>
                <c:pt idx="52">
                  <c:v>41229.041666666664</c:v>
                </c:pt>
              </c:numCache>
            </c:numRef>
          </c:xVal>
          <c:yVal>
            <c:numRef>
              <c:f>'6'!$D$3:$D$55</c:f>
              <c:numCache>
                <c:formatCode>General</c:formatCode>
                <c:ptCount val="53"/>
                <c:pt idx="0">
                  <c:v>10987.5</c:v>
                </c:pt>
                <c:pt idx="1">
                  <c:v>6540</c:v>
                </c:pt>
                <c:pt idx="2">
                  <c:v>8940</c:v>
                </c:pt>
                <c:pt idx="3">
                  <c:v>10400</c:v>
                </c:pt>
                <c:pt idx="4">
                  <c:v>2000</c:v>
                </c:pt>
                <c:pt idx="5">
                  <c:v>4500</c:v>
                </c:pt>
                <c:pt idx="6">
                  <c:v>3500</c:v>
                </c:pt>
                <c:pt idx="7">
                  <c:v>51000</c:v>
                </c:pt>
                <c:pt idx="8">
                  <c:v>58800</c:v>
                </c:pt>
                <c:pt idx="9">
                  <c:v>4600</c:v>
                </c:pt>
                <c:pt idx="10">
                  <c:v>26541</c:v>
                </c:pt>
                <c:pt idx="11">
                  <c:v>17093</c:v>
                </c:pt>
                <c:pt idx="12">
                  <c:v>5548</c:v>
                </c:pt>
                <c:pt idx="13">
                  <c:v>9800</c:v>
                </c:pt>
                <c:pt idx="14">
                  <c:v>9500</c:v>
                </c:pt>
                <c:pt idx="15">
                  <c:v>500</c:v>
                </c:pt>
                <c:pt idx="16">
                  <c:v>500</c:v>
                </c:pt>
                <c:pt idx="17">
                  <c:v>8040</c:v>
                </c:pt>
                <c:pt idx="18">
                  <c:v>5080</c:v>
                </c:pt>
                <c:pt idx="19">
                  <c:v>5960</c:v>
                </c:pt>
                <c:pt idx="20">
                  <c:v>2000</c:v>
                </c:pt>
                <c:pt idx="21">
                  <c:v>16187.5</c:v>
                </c:pt>
                <c:pt idx="22">
                  <c:v>18892.5</c:v>
                </c:pt>
                <c:pt idx="23">
                  <c:v>6705</c:v>
                </c:pt>
                <c:pt idx="24">
                  <c:v>6000</c:v>
                </c:pt>
                <c:pt idx="25">
                  <c:v>3240</c:v>
                </c:pt>
                <c:pt idx="26">
                  <c:v>2560</c:v>
                </c:pt>
                <c:pt idx="27">
                  <c:v>7600</c:v>
                </c:pt>
                <c:pt idx="28">
                  <c:v>6800</c:v>
                </c:pt>
                <c:pt idx="29">
                  <c:v>200</c:v>
                </c:pt>
                <c:pt idx="30">
                  <c:v>602</c:v>
                </c:pt>
                <c:pt idx="31">
                  <c:v>4198</c:v>
                </c:pt>
                <c:pt idx="32">
                  <c:v>4000</c:v>
                </c:pt>
                <c:pt idx="33">
                  <c:v>5600</c:v>
                </c:pt>
                <c:pt idx="34">
                  <c:v>9100</c:v>
                </c:pt>
                <c:pt idx="35">
                  <c:v>5400</c:v>
                </c:pt>
                <c:pt idx="36">
                  <c:v>6585</c:v>
                </c:pt>
                <c:pt idx="37">
                  <c:v>6925</c:v>
                </c:pt>
                <c:pt idx="38">
                  <c:v>2540</c:v>
                </c:pt>
                <c:pt idx="39">
                  <c:v>2540</c:v>
                </c:pt>
                <c:pt idx="40">
                  <c:v>0</c:v>
                </c:pt>
                <c:pt idx="41">
                  <c:v>1560</c:v>
                </c:pt>
                <c:pt idx="42">
                  <c:v>1560</c:v>
                </c:pt>
                <c:pt idx="43">
                  <c:v>760</c:v>
                </c:pt>
                <c:pt idx="44">
                  <c:v>16</c:v>
                </c:pt>
                <c:pt idx="45">
                  <c:v>1576</c:v>
                </c:pt>
                <c:pt idx="46">
                  <c:v>1760</c:v>
                </c:pt>
                <c:pt idx="47">
                  <c:v>2800</c:v>
                </c:pt>
                <c:pt idx="48">
                  <c:v>12170</c:v>
                </c:pt>
                <c:pt idx="49">
                  <c:v>15000</c:v>
                </c:pt>
                <c:pt idx="50">
                  <c:v>0</c:v>
                </c:pt>
                <c:pt idx="51">
                  <c:v>5497</c:v>
                </c:pt>
                <c:pt idx="52">
                  <c:v>5327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A-48F2-AEA2-67476BBEE5F3}"/>
            </c:ext>
          </c:extLst>
        </c:ser>
        <c:ser>
          <c:idx val="1"/>
          <c:order val="1"/>
          <c:tx>
            <c:strRef>
              <c:f>'6'!$G$28</c:f>
              <c:strCache>
                <c:ptCount val="1"/>
                <c:pt idx="0">
                  <c:v>R среднее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'6'!$F$29:$F$30</c:f>
              <c:numCache>
                <c:formatCode>dd\.mm\.yyyy</c:formatCode>
                <c:ptCount val="2"/>
                <c:pt idx="0">
                  <c:v>40359</c:v>
                </c:pt>
                <c:pt idx="1">
                  <c:v>41229.041666666664</c:v>
                </c:pt>
              </c:numCache>
            </c:numRef>
          </c:xVal>
          <c:yVal>
            <c:numRef>
              <c:f>'6'!$G$29:$G$30</c:f>
              <c:numCache>
                <c:formatCode>General</c:formatCode>
                <c:ptCount val="2"/>
                <c:pt idx="0">
                  <c:v>7840.1981132075471</c:v>
                </c:pt>
                <c:pt idx="1">
                  <c:v>7840.1981132075471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A-48F2-AEA2-67476BBEE5F3}"/>
            </c:ext>
          </c:extLst>
        </c:ser>
        <c:ser>
          <c:idx val="2"/>
          <c:order val="2"/>
          <c:tx>
            <c:strRef>
              <c:f>'6'!$H$28</c:f>
              <c:strCache>
                <c:ptCount val="1"/>
                <c:pt idx="0">
                  <c:v>UCL размаха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'6'!$F$29:$F$30</c:f>
              <c:numCache>
                <c:formatCode>dd\.mm\.yyyy</c:formatCode>
                <c:ptCount val="2"/>
                <c:pt idx="0">
                  <c:v>40359</c:v>
                </c:pt>
                <c:pt idx="1">
                  <c:v>41229.041666666664</c:v>
                </c:pt>
              </c:numCache>
            </c:numRef>
          </c:xVal>
          <c:yVal>
            <c:numRef>
              <c:f>'6'!$H$29:$H$30</c:f>
              <c:numCache>
                <c:formatCode>0.00</c:formatCode>
                <c:ptCount val="2"/>
                <c:pt idx="0">
                  <c:v>25613.927235849056</c:v>
                </c:pt>
                <c:pt idx="1">
                  <c:v>25613.927235849056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A-48F2-AEA2-67476BBEE5F3}"/>
            </c:ext>
          </c:extLst>
        </c:ser>
        <c:ser>
          <c:idx val="3"/>
          <c:order val="3"/>
          <c:tx>
            <c:strRef>
              <c:f>'6'!$I$28</c:f>
              <c:strCache>
                <c:ptCount val="1"/>
                <c:pt idx="0">
                  <c:v>LCL размаха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'6'!$F$29:$F$30</c:f>
              <c:numCache>
                <c:formatCode>dd\.mm\.yyyy</c:formatCode>
                <c:ptCount val="2"/>
                <c:pt idx="0">
                  <c:v>40359</c:v>
                </c:pt>
                <c:pt idx="1">
                  <c:v>41229.041666666664</c:v>
                </c:pt>
              </c:numCache>
            </c:numRef>
          </c:xVal>
          <c:yVal>
            <c:numRef>
              <c:f>'6'!$I$29:$I$30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A-48F2-AEA2-67476BBE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5279"/>
        <c:axId val="35050639"/>
      </c:scatterChart>
      <c:valAx>
        <c:axId val="350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50639"/>
        <c:crosses val="autoZero"/>
        <c:crossBetween val="midCat"/>
      </c:valAx>
      <c:valAx>
        <c:axId val="350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средних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Результат!$B$1</c:f>
              <c:strCache>
                <c:ptCount val="1"/>
                <c:pt idx="0">
                  <c:v>Средние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Результат!$A$2:$A$7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Результат!$B$2:$B$7</c:f>
              <c:numCache>
                <c:formatCode>General</c:formatCode>
                <c:ptCount val="6"/>
                <c:pt idx="0">
                  <c:v>15241.369565217392</c:v>
                </c:pt>
                <c:pt idx="1">
                  <c:v>9796.2190476190481</c:v>
                </c:pt>
                <c:pt idx="2">
                  <c:v>7962.9444444444443</c:v>
                </c:pt>
                <c:pt idx="3">
                  <c:v>6825.96875</c:v>
                </c:pt>
                <c:pt idx="4">
                  <c:v>3190.6470588235293</c:v>
                </c:pt>
                <c:pt idx="5">
                  <c:v>10430.574074074075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3-48BE-842D-A4D17EDF9688}"/>
            </c:ext>
          </c:extLst>
        </c:ser>
        <c:ser>
          <c:idx val="1"/>
          <c:order val="1"/>
          <c:tx>
            <c:strRef>
              <c:f>Результат!$G$2</c:f>
              <c:strCache>
                <c:ptCount val="1"/>
                <c:pt idx="0">
                  <c:v>Среднее средних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Результат!$F$3:$F$4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Результат!$G$3:$G$4</c:f>
              <c:numCache>
                <c:formatCode>General</c:formatCode>
                <c:ptCount val="2"/>
                <c:pt idx="0">
                  <c:v>8907.953823363081</c:v>
                </c:pt>
                <c:pt idx="1">
                  <c:v>8907.953823363081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B3-48BE-842D-A4D17EDF9688}"/>
            </c:ext>
          </c:extLst>
        </c:ser>
        <c:ser>
          <c:idx val="2"/>
          <c:order val="2"/>
          <c:tx>
            <c:strRef>
              <c:f>Результат!$H$2</c:f>
              <c:strCache>
                <c:ptCount val="1"/>
                <c:pt idx="0">
                  <c:v>UCL средних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Результат!$F$3:$F$4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Результат!$H$3:$H$4</c:f>
              <c:numCache>
                <c:formatCode>General</c:formatCode>
                <c:ptCount val="2"/>
                <c:pt idx="0">
                  <c:v>22116.79632336308</c:v>
                </c:pt>
                <c:pt idx="1">
                  <c:v>22116.79632336308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B3-48BE-842D-A4D17EDF9688}"/>
            </c:ext>
          </c:extLst>
        </c:ser>
        <c:ser>
          <c:idx val="3"/>
          <c:order val="3"/>
          <c:tx>
            <c:strRef>
              <c:f>Результат!$I$2</c:f>
              <c:strCache>
                <c:ptCount val="1"/>
                <c:pt idx="0">
                  <c:v>LCL средних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Результат!$F$3:$F$4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Результат!$I$3:$I$4</c:f>
              <c:numCache>
                <c:formatCode>General</c:formatCode>
                <c:ptCount val="2"/>
                <c:pt idx="0">
                  <c:v>-4300.8886766369178</c:v>
                </c:pt>
                <c:pt idx="1">
                  <c:v>-4300.8886766369178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B3-48BE-842D-A4D17EDF9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453519"/>
        <c:axId val="1481453999"/>
      </c:scatterChart>
      <c:valAx>
        <c:axId val="14814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453999"/>
        <c:crosses val="autoZero"/>
        <c:crossBetween val="midCat"/>
      </c:valAx>
      <c:valAx>
        <c:axId val="14814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45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размахов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Результат!$C$1</c:f>
              <c:strCache>
                <c:ptCount val="1"/>
                <c:pt idx="0">
                  <c:v>Размахи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Результат!$A$2:$A$7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Результат!$C$2:$C$7</c:f>
              <c:numCache>
                <c:formatCode>General</c:formatCode>
                <c:ptCount val="6"/>
                <c:pt idx="0">
                  <c:v>48330</c:v>
                </c:pt>
                <c:pt idx="1">
                  <c:v>10500</c:v>
                </c:pt>
                <c:pt idx="2">
                  <c:v>15935</c:v>
                </c:pt>
                <c:pt idx="3">
                  <c:v>23850</c:v>
                </c:pt>
                <c:pt idx="4">
                  <c:v>6670</c:v>
                </c:pt>
                <c:pt idx="5">
                  <c:v>58800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4-4455-BADB-68718E4EA323}"/>
            </c:ext>
          </c:extLst>
        </c:ser>
        <c:ser>
          <c:idx val="1"/>
          <c:order val="1"/>
          <c:tx>
            <c:strRef>
              <c:f>Результат!$G$21</c:f>
              <c:strCache>
                <c:ptCount val="1"/>
                <c:pt idx="0">
                  <c:v>Среднее размахов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Результат!$F$22:$F$23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Результат!$G$22:$G$23</c:f>
              <c:numCache>
                <c:formatCode>General</c:formatCode>
                <c:ptCount val="2"/>
                <c:pt idx="0">
                  <c:v>27347.5</c:v>
                </c:pt>
                <c:pt idx="1">
                  <c:v>27347.5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14-4455-BADB-68718E4EA323}"/>
            </c:ext>
          </c:extLst>
        </c:ser>
        <c:ser>
          <c:idx val="2"/>
          <c:order val="2"/>
          <c:tx>
            <c:strRef>
              <c:f>Результат!$H$21</c:f>
              <c:strCache>
                <c:ptCount val="1"/>
                <c:pt idx="0">
                  <c:v>UCL размахов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Результат!$F$22:$F$23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Результат!$H$22:$H$23</c:f>
              <c:numCache>
                <c:formatCode>General</c:formatCode>
                <c:ptCount val="2"/>
                <c:pt idx="0">
                  <c:v>54804.39</c:v>
                </c:pt>
                <c:pt idx="1">
                  <c:v>54804.39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14-4455-BADB-68718E4EA323}"/>
            </c:ext>
          </c:extLst>
        </c:ser>
        <c:ser>
          <c:idx val="3"/>
          <c:order val="3"/>
          <c:tx>
            <c:strRef>
              <c:f>Результат!$I$21</c:f>
              <c:strCache>
                <c:ptCount val="1"/>
                <c:pt idx="0">
                  <c:v>LCL размахов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Результат!$F$22:$F$23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Результат!$I$22:$I$23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14-4455-BADB-68718E4EA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195903"/>
        <c:axId val="1477196383"/>
      </c:scatterChart>
      <c:valAx>
        <c:axId val="14771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196383"/>
        <c:crosses val="autoZero"/>
        <c:crossBetween val="midCat"/>
      </c:valAx>
      <c:valAx>
        <c:axId val="14771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19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</a:t>
            </a:r>
            <a:r>
              <a:rPr lang="ru-RU" baseline="0"/>
              <a:t> индивидуальных значений для среднего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190187764990915"/>
          <c:y val="0.10101010101010101"/>
          <c:w val="0.86390847551893457"/>
          <c:h val="0.622756981580510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'1'!$A$2:$A$47</c:f>
              <c:numCache>
                <c:formatCode>dd\.mm\.yyyy\ h:mm:ss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>
                  <c:v>40858</c:v>
                </c:pt>
                <c:pt idx="5">
                  <c:v>40877</c:v>
                </c:pt>
                <c:pt idx="6">
                  <c:v>40903</c:v>
                </c:pt>
                <c:pt idx="7">
                  <c:v>40903.041666666664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40996.041666666664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41173.041666666664</c:v>
                </c:pt>
                <c:pt idx="24">
                  <c:v>41198</c:v>
                </c:pt>
                <c:pt idx="25">
                  <c:v>41201</c:v>
                </c:pt>
                <c:pt idx="26">
                  <c:v>41235</c:v>
                </c:pt>
                <c:pt idx="27">
                  <c:v>41246</c:v>
                </c:pt>
                <c:pt idx="28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41351.041666666664</c:v>
                </c:pt>
                <c:pt idx="34">
                  <c:v>41393</c:v>
                </c:pt>
                <c:pt idx="35">
                  <c:v>41393.041666666664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xVal>
          <c:yVal>
            <c:numRef>
              <c:f>'1'!$B$2:$B$47</c:f>
              <c:numCache>
                <c:formatCode>General</c:formatCode>
                <c:ptCount val="46"/>
                <c:pt idx="0">
                  <c:v>9381</c:v>
                </c:pt>
                <c:pt idx="1">
                  <c:v>4780</c:v>
                </c:pt>
                <c:pt idx="2">
                  <c:v>2300.5</c:v>
                </c:pt>
                <c:pt idx="3">
                  <c:v>4780</c:v>
                </c:pt>
                <c:pt idx="4">
                  <c:v>7080.5</c:v>
                </c:pt>
                <c:pt idx="5">
                  <c:v>14161</c:v>
                </c:pt>
                <c:pt idx="6">
                  <c:v>32200</c:v>
                </c:pt>
                <c:pt idx="7">
                  <c:v>4550</c:v>
                </c:pt>
                <c:pt idx="8">
                  <c:v>13575</c:v>
                </c:pt>
                <c:pt idx="9">
                  <c:v>5500</c:v>
                </c:pt>
                <c:pt idx="10">
                  <c:v>16150</c:v>
                </c:pt>
                <c:pt idx="11">
                  <c:v>16050</c:v>
                </c:pt>
                <c:pt idx="12">
                  <c:v>16150</c:v>
                </c:pt>
                <c:pt idx="13">
                  <c:v>9770</c:v>
                </c:pt>
                <c:pt idx="14">
                  <c:v>16150</c:v>
                </c:pt>
                <c:pt idx="15">
                  <c:v>32300</c:v>
                </c:pt>
                <c:pt idx="16">
                  <c:v>32300</c:v>
                </c:pt>
                <c:pt idx="17">
                  <c:v>32300</c:v>
                </c:pt>
                <c:pt idx="18">
                  <c:v>32300</c:v>
                </c:pt>
                <c:pt idx="19">
                  <c:v>48450</c:v>
                </c:pt>
                <c:pt idx="20">
                  <c:v>3600</c:v>
                </c:pt>
                <c:pt idx="21">
                  <c:v>32300</c:v>
                </c:pt>
                <c:pt idx="22">
                  <c:v>1200</c:v>
                </c:pt>
                <c:pt idx="23">
                  <c:v>32300</c:v>
                </c:pt>
                <c:pt idx="24">
                  <c:v>40375</c:v>
                </c:pt>
                <c:pt idx="25">
                  <c:v>1800</c:v>
                </c:pt>
                <c:pt idx="26">
                  <c:v>32300</c:v>
                </c:pt>
                <c:pt idx="27">
                  <c:v>1800</c:v>
                </c:pt>
                <c:pt idx="28">
                  <c:v>32300</c:v>
                </c:pt>
                <c:pt idx="29">
                  <c:v>3840</c:v>
                </c:pt>
                <c:pt idx="30">
                  <c:v>7200</c:v>
                </c:pt>
                <c:pt idx="31">
                  <c:v>28475</c:v>
                </c:pt>
                <c:pt idx="32">
                  <c:v>3825</c:v>
                </c:pt>
                <c:pt idx="33">
                  <c:v>3820</c:v>
                </c:pt>
                <c:pt idx="34">
                  <c:v>24125</c:v>
                </c:pt>
                <c:pt idx="35">
                  <c:v>8500</c:v>
                </c:pt>
                <c:pt idx="36">
                  <c:v>7080</c:v>
                </c:pt>
                <c:pt idx="37">
                  <c:v>120</c:v>
                </c:pt>
                <c:pt idx="38">
                  <c:v>16150</c:v>
                </c:pt>
                <c:pt idx="39">
                  <c:v>8075</c:v>
                </c:pt>
                <c:pt idx="40">
                  <c:v>7080</c:v>
                </c:pt>
                <c:pt idx="41">
                  <c:v>16150</c:v>
                </c:pt>
                <c:pt idx="42">
                  <c:v>6160</c:v>
                </c:pt>
                <c:pt idx="43">
                  <c:v>8075</c:v>
                </c:pt>
                <c:pt idx="44">
                  <c:v>16150</c:v>
                </c:pt>
                <c:pt idx="45">
                  <c:v>8075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2-45D8-A708-2FBA316EABBC}"/>
            </c:ext>
          </c:extLst>
        </c:ser>
        <c:ser>
          <c:idx val="1"/>
          <c:order val="1"/>
          <c:tx>
            <c:strRef>
              <c:f>'1'!$H$2</c:f>
              <c:strCache>
                <c:ptCount val="1"/>
                <c:pt idx="0">
                  <c:v>UCL среднего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'1'!$F$3:$F$4</c:f>
              <c:numCache>
                <c:formatCode>dd\.mm\.yyyy</c:formatCode>
                <c:ptCount val="2"/>
                <c:pt idx="0">
                  <c:v>40708</c:v>
                </c:pt>
                <c:pt idx="1">
                  <c:v>41532</c:v>
                </c:pt>
              </c:numCache>
            </c:numRef>
          </c:xVal>
          <c:yVal>
            <c:numRef>
              <c:f>'1'!$H$3:$H$4</c:f>
              <c:numCache>
                <c:formatCode>General</c:formatCode>
                <c:ptCount val="2"/>
                <c:pt idx="0">
                  <c:v>50461.247342995171</c:v>
                </c:pt>
                <c:pt idx="1">
                  <c:v>50461.247342995171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22-45D8-A708-2FBA316EABBC}"/>
            </c:ext>
          </c:extLst>
        </c:ser>
        <c:ser>
          <c:idx val="2"/>
          <c:order val="2"/>
          <c:tx>
            <c:strRef>
              <c:f>'1'!$I$2</c:f>
              <c:strCache>
                <c:ptCount val="1"/>
                <c:pt idx="0">
                  <c:v>LCL среднего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'1'!$F$3:$F$4</c:f>
              <c:numCache>
                <c:formatCode>dd\.mm\.yyyy</c:formatCode>
                <c:ptCount val="2"/>
                <c:pt idx="0">
                  <c:v>40708</c:v>
                </c:pt>
                <c:pt idx="1">
                  <c:v>41532</c:v>
                </c:pt>
              </c:numCache>
            </c:numRef>
          </c:xVal>
          <c:yVal>
            <c:numRef>
              <c:f>'1'!$I$3:$I$4</c:f>
              <c:numCache>
                <c:formatCode>General</c:formatCode>
                <c:ptCount val="2"/>
                <c:pt idx="0">
                  <c:v>-19978.508212560388</c:v>
                </c:pt>
                <c:pt idx="1">
                  <c:v>-19978.508212560388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22-45D8-A708-2FBA316EABBC}"/>
            </c:ext>
          </c:extLst>
        </c:ser>
        <c:ser>
          <c:idx val="3"/>
          <c:order val="3"/>
          <c:tx>
            <c:strRef>
              <c:f>'1'!$G$2</c:f>
              <c:strCache>
                <c:ptCount val="1"/>
                <c:pt idx="0">
                  <c:v>X среднее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'1'!$F$3:$F$4</c:f>
              <c:numCache>
                <c:formatCode>dd\.mm\.yyyy</c:formatCode>
                <c:ptCount val="2"/>
                <c:pt idx="0">
                  <c:v>40708</c:v>
                </c:pt>
                <c:pt idx="1">
                  <c:v>41532</c:v>
                </c:pt>
              </c:numCache>
            </c:numRef>
          </c:xVal>
          <c:yVal>
            <c:numRef>
              <c:f>'1'!$G$3:$G$4</c:f>
              <c:numCache>
                <c:formatCode>General</c:formatCode>
                <c:ptCount val="2"/>
                <c:pt idx="0">
                  <c:v>15241.369565217392</c:v>
                </c:pt>
                <c:pt idx="1">
                  <c:v>15241.369565217392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22-45D8-A708-2FBA316EA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28303"/>
        <c:axId val="1164029743"/>
      </c:scatterChart>
      <c:valAx>
        <c:axId val="11640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029743"/>
        <c:crosses val="autoZero"/>
        <c:crossBetween val="midCat"/>
      </c:valAx>
      <c:valAx>
        <c:axId val="11640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02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93120616816949"/>
          <c:y val="5.8857808857808856E-2"/>
          <c:w val="0.82204667268550791"/>
          <c:h val="4.6472982398179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Карта индивидуальных значений для среднего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5815512080023674E-2"/>
          <c:y val="0.13902754244327054"/>
          <c:w val="0.87734212579210913"/>
          <c:h val="0.506626465995548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'2'!$A$2:$A$22</c:f>
              <c:numCache>
                <c:formatCode>dd\.mm\.yyyy\ h:mm:ss</c:formatCode>
                <c:ptCount val="21"/>
                <c:pt idx="0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>
                  <c:v>40940</c:v>
                </c:pt>
                <c:pt idx="5">
                  <c:v>40974</c:v>
                </c:pt>
                <c:pt idx="6">
                  <c:v>41003</c:v>
                </c:pt>
                <c:pt idx="7">
                  <c:v>41034</c:v>
                </c:pt>
                <c:pt idx="8">
                  <c:v>41068</c:v>
                </c:pt>
                <c:pt idx="9">
                  <c:v>41094</c:v>
                </c:pt>
                <c:pt idx="10">
                  <c:v>41129</c:v>
                </c:pt>
                <c:pt idx="11">
                  <c:v>41178</c:v>
                </c:pt>
                <c:pt idx="12">
                  <c:v>41197</c:v>
                </c:pt>
                <c:pt idx="13">
                  <c:v>41220</c:v>
                </c:pt>
                <c:pt idx="14">
                  <c:v>41254</c:v>
                </c:pt>
                <c:pt idx="15">
                  <c:v>41290</c:v>
                </c:pt>
                <c:pt idx="16">
                  <c:v>41318</c:v>
                </c:pt>
                <c:pt idx="17">
                  <c:v>41345</c:v>
                </c:pt>
                <c:pt idx="18">
                  <c:v>41347</c:v>
                </c:pt>
                <c:pt idx="19">
                  <c:v>41390</c:v>
                </c:pt>
                <c:pt idx="20">
                  <c:v>41408</c:v>
                </c:pt>
              </c:numCache>
            </c:numRef>
          </c:xVal>
          <c:yVal>
            <c:numRef>
              <c:f>'2'!$B$2:$B$22</c:f>
              <c:numCache>
                <c:formatCode>General</c:formatCode>
                <c:ptCount val="21"/>
                <c:pt idx="0">
                  <c:v>7000</c:v>
                </c:pt>
                <c:pt idx="1">
                  <c:v>7000</c:v>
                </c:pt>
                <c:pt idx="2">
                  <c:v>5950</c:v>
                </c:pt>
                <c:pt idx="3">
                  <c:v>5950</c:v>
                </c:pt>
                <c:pt idx="4">
                  <c:v>5950</c:v>
                </c:pt>
                <c:pt idx="5">
                  <c:v>12870.6</c:v>
                </c:pt>
                <c:pt idx="6">
                  <c:v>14000</c:v>
                </c:pt>
                <c:pt idx="7">
                  <c:v>14000</c:v>
                </c:pt>
                <c:pt idx="8">
                  <c:v>14000</c:v>
                </c:pt>
                <c:pt idx="9">
                  <c:v>14000</c:v>
                </c:pt>
                <c:pt idx="10">
                  <c:v>14000</c:v>
                </c:pt>
                <c:pt idx="11">
                  <c:v>14000</c:v>
                </c:pt>
                <c:pt idx="12">
                  <c:v>14000</c:v>
                </c:pt>
                <c:pt idx="13">
                  <c:v>14000</c:v>
                </c:pt>
                <c:pt idx="14">
                  <c:v>10500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10500</c:v>
                </c:pt>
                <c:pt idx="19">
                  <c:v>3500</c:v>
                </c:pt>
                <c:pt idx="20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1-4FB7-B1D2-54F6F28AE48C}"/>
            </c:ext>
          </c:extLst>
        </c:ser>
        <c:ser>
          <c:idx val="1"/>
          <c:order val="1"/>
          <c:tx>
            <c:strRef>
              <c:f>'2'!$G$2</c:f>
              <c:strCache>
                <c:ptCount val="1"/>
                <c:pt idx="0">
                  <c:v>X среднее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'2'!$F$3:$F$4</c:f>
              <c:numCache>
                <c:formatCode>dd\.mm\.yyyy</c:formatCode>
                <c:ptCount val="2"/>
                <c:pt idx="0">
                  <c:v>40809</c:v>
                </c:pt>
                <c:pt idx="1">
                  <c:v>41408</c:v>
                </c:pt>
              </c:numCache>
            </c:numRef>
          </c:xVal>
          <c:yVal>
            <c:numRef>
              <c:f>'2'!$G$3:$G$4</c:f>
              <c:numCache>
                <c:formatCode>General</c:formatCode>
                <c:ptCount val="2"/>
                <c:pt idx="0">
                  <c:v>9796.2190476190481</c:v>
                </c:pt>
                <c:pt idx="1">
                  <c:v>9796.2190476190481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1-4FB7-B1D2-54F6F28AE48C}"/>
            </c:ext>
          </c:extLst>
        </c:ser>
        <c:ser>
          <c:idx val="2"/>
          <c:order val="2"/>
          <c:tx>
            <c:strRef>
              <c:f>'2'!$H$2</c:f>
              <c:strCache>
                <c:ptCount val="1"/>
                <c:pt idx="0">
                  <c:v>UCL среднего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'2'!$F$3:$F$4</c:f>
              <c:numCache>
                <c:formatCode>dd\.mm\.yyyy</c:formatCode>
                <c:ptCount val="2"/>
                <c:pt idx="0">
                  <c:v>40809</c:v>
                </c:pt>
                <c:pt idx="1">
                  <c:v>41408</c:v>
                </c:pt>
              </c:numCache>
            </c:numRef>
          </c:xVal>
          <c:yVal>
            <c:numRef>
              <c:f>'2'!$H$3:$H$4</c:f>
              <c:numCache>
                <c:formatCode>General</c:formatCode>
                <c:ptCount val="2"/>
                <c:pt idx="0">
                  <c:v>15661.519047619047</c:v>
                </c:pt>
                <c:pt idx="1">
                  <c:v>15661.519047619047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21-4FB7-B1D2-54F6F28AE48C}"/>
            </c:ext>
          </c:extLst>
        </c:ser>
        <c:ser>
          <c:idx val="3"/>
          <c:order val="3"/>
          <c:tx>
            <c:strRef>
              <c:f>'2'!$I$2</c:f>
              <c:strCache>
                <c:ptCount val="1"/>
                <c:pt idx="0">
                  <c:v>LCL среднего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'2'!$F$3:$F$4</c:f>
              <c:numCache>
                <c:formatCode>dd\.mm\.yyyy</c:formatCode>
                <c:ptCount val="2"/>
                <c:pt idx="0">
                  <c:v>40809</c:v>
                </c:pt>
                <c:pt idx="1">
                  <c:v>41408</c:v>
                </c:pt>
              </c:numCache>
            </c:numRef>
          </c:xVal>
          <c:yVal>
            <c:numRef>
              <c:f>'2'!$I$3:$I$4</c:f>
              <c:numCache>
                <c:formatCode>General</c:formatCode>
                <c:ptCount val="2"/>
                <c:pt idx="0">
                  <c:v>3930.9190476190479</c:v>
                </c:pt>
                <c:pt idx="1">
                  <c:v>3930.9190476190479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21-4FB7-B1D2-54F6F28AE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09615"/>
        <c:axId val="1681317775"/>
      </c:scatterChart>
      <c:valAx>
        <c:axId val="168130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317775"/>
        <c:crosses val="autoZero"/>
        <c:crossBetween val="midCat"/>
      </c:valAx>
      <c:valAx>
        <c:axId val="168131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30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baseline="0">
                <a:solidFill>
                  <a:srgbClr val="757575"/>
                </a:solidFill>
              </a:rPr>
              <a:t> Карта индивидуальных значений размахов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5396493805621235E-2"/>
          <c:y val="0.16855263518889407"/>
          <c:w val="0.87787853048981124"/>
          <c:h val="0.58179579686685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'2'!$A$3:$A$22</c:f>
              <c:numCache>
                <c:formatCode>dd\.mm\.yyyy\ h:mm:ss</c:formatCode>
                <c:ptCount val="20"/>
                <c:pt idx="0">
                  <c:v>40842</c:v>
                </c:pt>
                <c:pt idx="1">
                  <c:v>40869</c:v>
                </c:pt>
                <c:pt idx="2">
                  <c:v>40900</c:v>
                </c:pt>
                <c:pt idx="3">
                  <c:v>40940</c:v>
                </c:pt>
                <c:pt idx="4">
                  <c:v>40974</c:v>
                </c:pt>
                <c:pt idx="5">
                  <c:v>41003</c:v>
                </c:pt>
                <c:pt idx="6">
                  <c:v>41034</c:v>
                </c:pt>
                <c:pt idx="7">
                  <c:v>41068</c:v>
                </c:pt>
                <c:pt idx="8">
                  <c:v>41094</c:v>
                </c:pt>
                <c:pt idx="9">
                  <c:v>41129</c:v>
                </c:pt>
                <c:pt idx="10">
                  <c:v>41178</c:v>
                </c:pt>
                <c:pt idx="11">
                  <c:v>41197</c:v>
                </c:pt>
                <c:pt idx="12">
                  <c:v>41220</c:v>
                </c:pt>
                <c:pt idx="13">
                  <c:v>41254</c:v>
                </c:pt>
                <c:pt idx="14">
                  <c:v>41290</c:v>
                </c:pt>
                <c:pt idx="15">
                  <c:v>41318</c:v>
                </c:pt>
                <c:pt idx="16">
                  <c:v>41345</c:v>
                </c:pt>
                <c:pt idx="17">
                  <c:v>41347</c:v>
                </c:pt>
                <c:pt idx="18">
                  <c:v>41390</c:v>
                </c:pt>
                <c:pt idx="19">
                  <c:v>41408</c:v>
                </c:pt>
              </c:numCache>
            </c:numRef>
          </c:xVal>
          <c:yVal>
            <c:numRef>
              <c:f>'2'!$D$3:$D$22</c:f>
              <c:numCache>
                <c:formatCode>General</c:formatCode>
                <c:ptCount val="20"/>
                <c:pt idx="0">
                  <c:v>0</c:v>
                </c:pt>
                <c:pt idx="1">
                  <c:v>1050</c:v>
                </c:pt>
                <c:pt idx="2">
                  <c:v>0</c:v>
                </c:pt>
                <c:pt idx="3">
                  <c:v>0</c:v>
                </c:pt>
                <c:pt idx="4">
                  <c:v>6920.6</c:v>
                </c:pt>
                <c:pt idx="5">
                  <c:v>1129.3999999999996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3500</c:v>
                </c:pt>
                <c:pt idx="14">
                  <c:v>7000</c:v>
                </c:pt>
                <c:pt idx="15">
                  <c:v>0</c:v>
                </c:pt>
                <c:pt idx="16">
                  <c:v>0</c:v>
                </c:pt>
                <c:pt idx="17">
                  <c:v>7000</c:v>
                </c:pt>
                <c:pt idx="18">
                  <c:v>7000</c:v>
                </c:pt>
                <c:pt idx="19">
                  <c:v>10500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1-4B08-9964-BC702B104B3B}"/>
            </c:ext>
          </c:extLst>
        </c:ser>
        <c:ser>
          <c:idx val="1"/>
          <c:order val="1"/>
          <c:tx>
            <c:strRef>
              <c:f>'2'!$G$28</c:f>
              <c:strCache>
                <c:ptCount val="1"/>
                <c:pt idx="0">
                  <c:v>R среднее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'2'!$F$29:$F$30</c:f>
              <c:numCache>
                <c:formatCode>dd\.mm\.yyyy</c:formatCode>
                <c:ptCount val="2"/>
                <c:pt idx="0">
                  <c:v>40842</c:v>
                </c:pt>
                <c:pt idx="1">
                  <c:v>41408</c:v>
                </c:pt>
              </c:numCache>
            </c:numRef>
          </c:xVal>
          <c:yVal>
            <c:numRef>
              <c:f>'2'!$G$29:$G$30</c:f>
              <c:numCache>
                <c:formatCode>General</c:formatCode>
                <c:ptCount val="2"/>
                <c:pt idx="0">
                  <c:v>2205</c:v>
                </c:pt>
                <c:pt idx="1">
                  <c:v>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1-4B08-9964-BC702B104B3B}"/>
            </c:ext>
          </c:extLst>
        </c:ser>
        <c:ser>
          <c:idx val="2"/>
          <c:order val="2"/>
          <c:tx>
            <c:strRef>
              <c:f>'2'!$H$28</c:f>
              <c:strCache>
                <c:ptCount val="1"/>
                <c:pt idx="0">
                  <c:v>UCL размаха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'2'!$F$29:$F$30</c:f>
              <c:numCache>
                <c:formatCode>dd\.mm\.yyyy</c:formatCode>
                <c:ptCount val="2"/>
                <c:pt idx="0">
                  <c:v>40842</c:v>
                </c:pt>
                <c:pt idx="1">
                  <c:v>41408</c:v>
                </c:pt>
              </c:numCache>
            </c:numRef>
          </c:xVal>
          <c:yVal>
            <c:numRef>
              <c:f>'2'!$H$29:$H$30</c:f>
              <c:numCache>
                <c:formatCode>0.00</c:formatCode>
                <c:ptCount val="2"/>
                <c:pt idx="0">
                  <c:v>7203.7349999999997</c:v>
                </c:pt>
                <c:pt idx="1">
                  <c:v>7203.7349999999997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1-4B08-9964-BC702B104B3B}"/>
            </c:ext>
          </c:extLst>
        </c:ser>
        <c:ser>
          <c:idx val="3"/>
          <c:order val="3"/>
          <c:tx>
            <c:strRef>
              <c:f>'2'!$I$28</c:f>
              <c:strCache>
                <c:ptCount val="1"/>
                <c:pt idx="0">
                  <c:v>LCL размаха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'2'!$F$29:$F$30</c:f>
              <c:numCache>
                <c:formatCode>dd\.mm\.yyyy</c:formatCode>
                <c:ptCount val="2"/>
                <c:pt idx="0">
                  <c:v>40842</c:v>
                </c:pt>
                <c:pt idx="1">
                  <c:v>41408</c:v>
                </c:pt>
              </c:numCache>
            </c:numRef>
          </c:xVal>
          <c:yVal>
            <c:numRef>
              <c:f>'2'!$I$29:$I$30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61-4B08-9964-BC702B10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69999"/>
        <c:axId val="1876781999"/>
      </c:scatterChart>
      <c:valAx>
        <c:axId val="187676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781999"/>
        <c:crosses val="autoZero"/>
        <c:crossBetween val="midCat"/>
      </c:valAx>
      <c:valAx>
        <c:axId val="18767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76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Карта индивидуальных значений для среднего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129221347331582"/>
          <c:y val="0.16712962962962963"/>
          <c:w val="0.83815223097112856"/>
          <c:h val="0.55526521276970897"/>
        </c:manualLayout>
      </c:layout>
      <c:scatterChart>
        <c:scatterStyle val="lineMarker"/>
        <c:varyColors val="0"/>
        <c:ser>
          <c:idx val="0"/>
          <c:order val="0"/>
          <c:tx>
            <c:v>Сумма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'3'!$A$2:$A$28</c:f>
              <c:numCache>
                <c:formatCode>dd\.mm\.yyyy\ h:mm:ss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>
                  <c:v>40847</c:v>
                </c:pt>
                <c:pt idx="6">
                  <c:v>40876</c:v>
                </c:pt>
                <c:pt idx="7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41085.041666666664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>
                  <c:v>41198</c:v>
                </c:pt>
                <c:pt idx="17">
                  <c:v>41198.041666666664</c:v>
                </c:pt>
                <c:pt idx="18">
                  <c:v>41225</c:v>
                </c:pt>
                <c:pt idx="19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xVal>
          <c:yVal>
            <c:numRef>
              <c:f>'3'!$B$2:$B$28</c:f>
              <c:numCache>
                <c:formatCode>General</c:formatCode>
                <c:ptCount val="27"/>
                <c:pt idx="0">
                  <c:v>6290</c:v>
                </c:pt>
                <c:pt idx="1">
                  <c:v>6290</c:v>
                </c:pt>
                <c:pt idx="2">
                  <c:v>7862.5</c:v>
                </c:pt>
                <c:pt idx="3">
                  <c:v>6290</c:v>
                </c:pt>
                <c:pt idx="4">
                  <c:v>6290</c:v>
                </c:pt>
                <c:pt idx="5">
                  <c:v>8925</c:v>
                </c:pt>
                <c:pt idx="6">
                  <c:v>7140</c:v>
                </c:pt>
                <c:pt idx="7">
                  <c:v>5355</c:v>
                </c:pt>
                <c:pt idx="8">
                  <c:v>7140</c:v>
                </c:pt>
                <c:pt idx="9">
                  <c:v>7140</c:v>
                </c:pt>
                <c:pt idx="10">
                  <c:v>7140</c:v>
                </c:pt>
                <c:pt idx="11">
                  <c:v>7140</c:v>
                </c:pt>
                <c:pt idx="12">
                  <c:v>1785</c:v>
                </c:pt>
                <c:pt idx="13">
                  <c:v>7140</c:v>
                </c:pt>
                <c:pt idx="14">
                  <c:v>8925</c:v>
                </c:pt>
                <c:pt idx="15">
                  <c:v>7140</c:v>
                </c:pt>
                <c:pt idx="16">
                  <c:v>7140</c:v>
                </c:pt>
                <c:pt idx="17">
                  <c:v>1785</c:v>
                </c:pt>
                <c:pt idx="18">
                  <c:v>8925</c:v>
                </c:pt>
                <c:pt idx="19">
                  <c:v>6075</c:v>
                </c:pt>
                <c:pt idx="20">
                  <c:v>7140</c:v>
                </c:pt>
                <c:pt idx="21">
                  <c:v>7862</c:v>
                </c:pt>
                <c:pt idx="22">
                  <c:v>15000</c:v>
                </c:pt>
                <c:pt idx="23">
                  <c:v>10880</c:v>
                </c:pt>
                <c:pt idx="24">
                  <c:v>10880</c:v>
                </c:pt>
                <c:pt idx="25">
                  <c:v>13600</c:v>
                </c:pt>
                <c:pt idx="26">
                  <c:v>17720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6-4FAB-B4ED-EE108633E154}"/>
            </c:ext>
          </c:extLst>
        </c:ser>
        <c:ser>
          <c:idx val="1"/>
          <c:order val="1"/>
          <c:tx>
            <c:strRef>
              <c:f>'3'!$G$2</c:f>
              <c:strCache>
                <c:ptCount val="1"/>
                <c:pt idx="0">
                  <c:v>X среднее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'3'!$F$3:$F$4</c:f>
              <c:numCache>
                <c:formatCode>dd\.mm\.yyyy</c:formatCode>
                <c:ptCount val="2"/>
                <c:pt idx="0">
                  <c:v>40695</c:v>
                </c:pt>
                <c:pt idx="1">
                  <c:v>41513</c:v>
                </c:pt>
              </c:numCache>
            </c:numRef>
          </c:xVal>
          <c:yVal>
            <c:numRef>
              <c:f>'3'!$G$3:$G$4</c:f>
              <c:numCache>
                <c:formatCode>General</c:formatCode>
                <c:ptCount val="2"/>
                <c:pt idx="0">
                  <c:v>7962.9444444444443</c:v>
                </c:pt>
                <c:pt idx="1">
                  <c:v>7962.9444444444443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76-4FAB-B4ED-EE108633E154}"/>
            </c:ext>
          </c:extLst>
        </c:ser>
        <c:ser>
          <c:idx val="2"/>
          <c:order val="2"/>
          <c:tx>
            <c:strRef>
              <c:f>'3'!$H$2</c:f>
              <c:strCache>
                <c:ptCount val="1"/>
                <c:pt idx="0">
                  <c:v>UCL среднего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'3'!$F$3:$F$4</c:f>
              <c:numCache>
                <c:formatCode>dd\.mm\.yyyy</c:formatCode>
                <c:ptCount val="2"/>
                <c:pt idx="0">
                  <c:v>40695</c:v>
                </c:pt>
                <c:pt idx="1">
                  <c:v>41513</c:v>
                </c:pt>
              </c:numCache>
            </c:numRef>
          </c:xVal>
          <c:yVal>
            <c:numRef>
              <c:f>'3'!$H$3:$H$4</c:f>
              <c:numCache>
                <c:formatCode>General</c:formatCode>
                <c:ptCount val="2"/>
                <c:pt idx="0">
                  <c:v>14167.394444444446</c:v>
                </c:pt>
                <c:pt idx="1">
                  <c:v>14167.394444444446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76-4FAB-B4ED-EE108633E154}"/>
            </c:ext>
          </c:extLst>
        </c:ser>
        <c:ser>
          <c:idx val="3"/>
          <c:order val="3"/>
          <c:tx>
            <c:strRef>
              <c:f>'3'!$I$2</c:f>
              <c:strCache>
                <c:ptCount val="1"/>
                <c:pt idx="0">
                  <c:v>LCL среднеего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'3'!$F$3:$F$4</c:f>
              <c:numCache>
                <c:formatCode>dd\.mm\.yyyy</c:formatCode>
                <c:ptCount val="2"/>
                <c:pt idx="0">
                  <c:v>40695</c:v>
                </c:pt>
                <c:pt idx="1">
                  <c:v>41513</c:v>
                </c:pt>
              </c:numCache>
            </c:numRef>
          </c:xVal>
          <c:yVal>
            <c:numRef>
              <c:f>'3'!$I$3:$I$4</c:f>
              <c:numCache>
                <c:formatCode>General</c:formatCode>
                <c:ptCount val="2"/>
                <c:pt idx="0">
                  <c:v>1758.4944444444436</c:v>
                </c:pt>
                <c:pt idx="1">
                  <c:v>1758.4944444444436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76-4FAB-B4ED-EE108633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17775"/>
        <c:axId val="1681305295"/>
      </c:scatterChart>
      <c:valAx>
        <c:axId val="168131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305295"/>
        <c:crosses val="autoZero"/>
        <c:crossBetween val="midCat"/>
      </c:valAx>
      <c:valAx>
        <c:axId val="16813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31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baseline="0">
                <a:solidFill>
                  <a:srgbClr val="757575"/>
                </a:solidFill>
              </a:rPr>
              <a:t> Карта индивидуальных значений размахов</a:t>
            </a:r>
            <a:endParaRPr lang="ru-RU" sz="1400" b="0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358047397359997E-2"/>
          <c:y val="0.19082684930655858"/>
          <c:w val="0.88987796233500005"/>
          <c:h val="0.536392085604683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'3'!$A$2:$A$28</c:f>
              <c:numCache>
                <c:formatCode>dd\.mm\.yyyy\ h:mm:ss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>
                  <c:v>40847</c:v>
                </c:pt>
                <c:pt idx="6">
                  <c:v>40876</c:v>
                </c:pt>
                <c:pt idx="7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41085.041666666664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>
                  <c:v>41198</c:v>
                </c:pt>
                <c:pt idx="17">
                  <c:v>41198.041666666664</c:v>
                </c:pt>
                <c:pt idx="18">
                  <c:v>41225</c:v>
                </c:pt>
                <c:pt idx="19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xVal>
          <c:yVal>
            <c:numRef>
              <c:f>'3'!$D$2:$D$28</c:f>
              <c:numCache>
                <c:formatCode>General</c:formatCode>
                <c:ptCount val="27"/>
                <c:pt idx="0">
                  <c:v>6290</c:v>
                </c:pt>
                <c:pt idx="1">
                  <c:v>0</c:v>
                </c:pt>
                <c:pt idx="2">
                  <c:v>1572.5</c:v>
                </c:pt>
                <c:pt idx="3">
                  <c:v>1572.5</c:v>
                </c:pt>
                <c:pt idx="4">
                  <c:v>0</c:v>
                </c:pt>
                <c:pt idx="5">
                  <c:v>2635</c:v>
                </c:pt>
                <c:pt idx="6">
                  <c:v>1785</c:v>
                </c:pt>
                <c:pt idx="7">
                  <c:v>1785</c:v>
                </c:pt>
                <c:pt idx="8">
                  <c:v>1785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5355</c:v>
                </c:pt>
                <c:pt idx="13">
                  <c:v>5355</c:v>
                </c:pt>
                <c:pt idx="14">
                  <c:v>1785</c:v>
                </c:pt>
                <c:pt idx="15">
                  <c:v>1785</c:v>
                </c:pt>
                <c:pt idx="16">
                  <c:v>0</c:v>
                </c:pt>
                <c:pt idx="17">
                  <c:v>5355</c:v>
                </c:pt>
                <c:pt idx="18">
                  <c:v>7140</c:v>
                </c:pt>
                <c:pt idx="19">
                  <c:v>2850</c:v>
                </c:pt>
                <c:pt idx="20">
                  <c:v>1065</c:v>
                </c:pt>
                <c:pt idx="21">
                  <c:v>722</c:v>
                </c:pt>
                <c:pt idx="22">
                  <c:v>7138</c:v>
                </c:pt>
                <c:pt idx="23">
                  <c:v>4120</c:v>
                </c:pt>
                <c:pt idx="24">
                  <c:v>0</c:v>
                </c:pt>
                <c:pt idx="25">
                  <c:v>2720</c:v>
                </c:pt>
                <c:pt idx="26">
                  <c:v>4120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C-4A4F-905A-6041944A0314}"/>
            </c:ext>
          </c:extLst>
        </c:ser>
        <c:ser>
          <c:idx val="1"/>
          <c:order val="1"/>
          <c:tx>
            <c:strRef>
              <c:f>'3'!$G$23</c:f>
              <c:strCache>
                <c:ptCount val="1"/>
                <c:pt idx="0">
                  <c:v>R среднее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'3'!$F$24:$F$25</c:f>
              <c:numCache>
                <c:formatCode>dd\.mm\.yyyy</c:formatCode>
                <c:ptCount val="2"/>
                <c:pt idx="0">
                  <c:v>40723</c:v>
                </c:pt>
                <c:pt idx="1">
                  <c:v>41513</c:v>
                </c:pt>
              </c:numCache>
            </c:numRef>
          </c:xVal>
          <c:yVal>
            <c:numRef>
              <c:f>'3'!$G$24:$G$25</c:f>
              <c:numCache>
                <c:formatCode>General</c:formatCode>
                <c:ptCount val="2"/>
                <c:pt idx="0">
                  <c:v>2332.5</c:v>
                </c:pt>
                <c:pt idx="1">
                  <c:v>2332.5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C-4A4F-905A-6041944A0314}"/>
            </c:ext>
          </c:extLst>
        </c:ser>
        <c:ser>
          <c:idx val="2"/>
          <c:order val="2"/>
          <c:tx>
            <c:strRef>
              <c:f>'3'!$H$23</c:f>
              <c:strCache>
                <c:ptCount val="1"/>
                <c:pt idx="0">
                  <c:v>UCL размаха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'3'!$F$24:$F$25</c:f>
              <c:numCache>
                <c:formatCode>dd\.mm\.yyyy</c:formatCode>
                <c:ptCount val="2"/>
                <c:pt idx="0">
                  <c:v>40723</c:v>
                </c:pt>
                <c:pt idx="1">
                  <c:v>41513</c:v>
                </c:pt>
              </c:numCache>
            </c:numRef>
          </c:xVal>
          <c:yVal>
            <c:numRef>
              <c:f>'3'!$H$24:$H$25</c:f>
              <c:numCache>
                <c:formatCode>0.00</c:formatCode>
                <c:ptCount val="2"/>
                <c:pt idx="0">
                  <c:v>7620.2775000000001</c:v>
                </c:pt>
                <c:pt idx="1">
                  <c:v>7620.2775000000001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BC-4A4F-905A-6041944A0314}"/>
            </c:ext>
          </c:extLst>
        </c:ser>
        <c:ser>
          <c:idx val="3"/>
          <c:order val="3"/>
          <c:tx>
            <c:strRef>
              <c:f>'3'!$I$23</c:f>
              <c:strCache>
                <c:ptCount val="1"/>
                <c:pt idx="0">
                  <c:v>LCL размаха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'3'!$F$24:$F$25</c:f>
              <c:numCache>
                <c:formatCode>dd\.mm\.yyyy</c:formatCode>
                <c:ptCount val="2"/>
                <c:pt idx="0">
                  <c:v>40723</c:v>
                </c:pt>
                <c:pt idx="1">
                  <c:v>41513</c:v>
                </c:pt>
              </c:numCache>
            </c:numRef>
          </c:xVal>
          <c:yVal>
            <c:numRef>
              <c:f>'3'!$I$24:$I$25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BC-4A4F-905A-6041944A0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1599"/>
        <c:axId val="35053039"/>
      </c:scatterChart>
      <c:valAx>
        <c:axId val="3505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53039"/>
        <c:crosses val="autoZero"/>
        <c:crossBetween val="midCat"/>
      </c:valAx>
      <c:valAx>
        <c:axId val="350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5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Карта индивидуальных значений для среднего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5535758760081982E-2"/>
          <c:y val="8.967122968582969E-2"/>
          <c:w val="0.82290706362434618"/>
          <c:h val="0.68281079226798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'4'!$A$2:$A$33</c:f>
              <c:numCache>
                <c:formatCode>dd\.mm\.yyyy\ h:mm:ss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>
                  <c:v>40830</c:v>
                </c:pt>
                <c:pt idx="4">
                  <c:v>40844</c:v>
                </c:pt>
                <c:pt idx="5">
                  <c:v>40856</c:v>
                </c:pt>
                <c:pt idx="6">
                  <c:v>40876</c:v>
                </c:pt>
                <c:pt idx="7">
                  <c:v>40883</c:v>
                </c:pt>
                <c:pt idx="8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>
                  <c:v>41205</c:v>
                </c:pt>
                <c:pt idx="22">
                  <c:v>41225</c:v>
                </c:pt>
                <c:pt idx="23">
                  <c:v>41239</c:v>
                </c:pt>
                <c:pt idx="24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xVal>
          <c:yVal>
            <c:numRef>
              <c:f>'4'!$B$2:$B$33</c:f>
              <c:numCache>
                <c:formatCode>General</c:formatCode>
                <c:ptCount val="32"/>
                <c:pt idx="0">
                  <c:v>3500</c:v>
                </c:pt>
                <c:pt idx="1">
                  <c:v>3500</c:v>
                </c:pt>
                <c:pt idx="2">
                  <c:v>11750</c:v>
                </c:pt>
                <c:pt idx="3">
                  <c:v>9000</c:v>
                </c:pt>
                <c:pt idx="4">
                  <c:v>2750</c:v>
                </c:pt>
                <c:pt idx="5">
                  <c:v>4500</c:v>
                </c:pt>
                <c:pt idx="6">
                  <c:v>4500</c:v>
                </c:pt>
                <c:pt idx="7">
                  <c:v>4700</c:v>
                </c:pt>
                <c:pt idx="8">
                  <c:v>4700</c:v>
                </c:pt>
                <c:pt idx="9">
                  <c:v>4500</c:v>
                </c:pt>
                <c:pt idx="10">
                  <c:v>4500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6050</c:v>
                </c:pt>
                <c:pt idx="16">
                  <c:v>6950</c:v>
                </c:pt>
                <c:pt idx="17">
                  <c:v>4500</c:v>
                </c:pt>
                <c:pt idx="18">
                  <c:v>4500</c:v>
                </c:pt>
                <c:pt idx="19">
                  <c:v>4500</c:v>
                </c:pt>
                <c:pt idx="20">
                  <c:v>25000</c:v>
                </c:pt>
                <c:pt idx="21">
                  <c:v>25000</c:v>
                </c:pt>
                <c:pt idx="22">
                  <c:v>4950</c:v>
                </c:pt>
                <c:pt idx="23">
                  <c:v>1150</c:v>
                </c:pt>
                <c:pt idx="24">
                  <c:v>6655</c:v>
                </c:pt>
                <c:pt idx="25">
                  <c:v>6664</c:v>
                </c:pt>
                <c:pt idx="26">
                  <c:v>6664</c:v>
                </c:pt>
                <c:pt idx="27">
                  <c:v>8000</c:v>
                </c:pt>
                <c:pt idx="28">
                  <c:v>3328</c:v>
                </c:pt>
                <c:pt idx="29">
                  <c:v>6655</c:v>
                </c:pt>
                <c:pt idx="30">
                  <c:v>6655</c:v>
                </c:pt>
                <c:pt idx="31">
                  <c:v>13310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E-4DF9-873B-D8E89FB4025D}"/>
            </c:ext>
          </c:extLst>
        </c:ser>
        <c:ser>
          <c:idx val="1"/>
          <c:order val="1"/>
          <c:tx>
            <c:strRef>
              <c:f>'4'!$G$2</c:f>
              <c:strCache>
                <c:ptCount val="1"/>
                <c:pt idx="0">
                  <c:v>X среднее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'4'!$F$3:$F$4</c:f>
              <c:numCache>
                <c:formatCode>dd\.mm\.yyyy</c:formatCode>
                <c:ptCount val="2"/>
                <c:pt idx="0">
                  <c:v>40700</c:v>
                </c:pt>
                <c:pt idx="1">
                  <c:v>41422</c:v>
                </c:pt>
              </c:numCache>
            </c:numRef>
          </c:xVal>
          <c:yVal>
            <c:numRef>
              <c:f>'4'!$G$3:$G$4</c:f>
              <c:numCache>
                <c:formatCode>General</c:formatCode>
                <c:ptCount val="2"/>
                <c:pt idx="0">
                  <c:v>6825.96875</c:v>
                </c:pt>
                <c:pt idx="1">
                  <c:v>6825.96875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E-4DF9-873B-D8E89FB4025D}"/>
            </c:ext>
          </c:extLst>
        </c:ser>
        <c:ser>
          <c:idx val="2"/>
          <c:order val="2"/>
          <c:tx>
            <c:strRef>
              <c:f>'4'!$H$2</c:f>
              <c:strCache>
                <c:ptCount val="1"/>
                <c:pt idx="0">
                  <c:v>UCL среднего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'4'!$F$3:$F$4</c:f>
              <c:numCache>
                <c:formatCode>dd\.mm\.yyyy</c:formatCode>
                <c:ptCount val="2"/>
                <c:pt idx="0">
                  <c:v>40700</c:v>
                </c:pt>
                <c:pt idx="1">
                  <c:v>41422</c:v>
                </c:pt>
              </c:numCache>
            </c:numRef>
          </c:xVal>
          <c:yVal>
            <c:numRef>
              <c:f>'4'!$H$3:$H$4</c:f>
              <c:numCache>
                <c:formatCode>General</c:formatCode>
                <c:ptCount val="2"/>
                <c:pt idx="0">
                  <c:v>14561.763588709677</c:v>
                </c:pt>
                <c:pt idx="1">
                  <c:v>14561.763588709677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E-4DF9-873B-D8E89FB4025D}"/>
            </c:ext>
          </c:extLst>
        </c:ser>
        <c:ser>
          <c:idx val="3"/>
          <c:order val="3"/>
          <c:tx>
            <c:strRef>
              <c:f>'4'!$I$2</c:f>
              <c:strCache>
                <c:ptCount val="1"/>
                <c:pt idx="0">
                  <c:v>LCL среднего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'4'!$F$3:$F$4</c:f>
              <c:numCache>
                <c:formatCode>dd\.mm\.yyyy</c:formatCode>
                <c:ptCount val="2"/>
                <c:pt idx="0">
                  <c:v>40700</c:v>
                </c:pt>
                <c:pt idx="1">
                  <c:v>41422</c:v>
                </c:pt>
              </c:numCache>
            </c:numRef>
          </c:xVal>
          <c:yVal>
            <c:numRef>
              <c:f>'4'!$I$3:$I$4</c:f>
              <c:numCache>
                <c:formatCode>General</c:formatCode>
                <c:ptCount val="2"/>
                <c:pt idx="0">
                  <c:v>-909.82608870967761</c:v>
                </c:pt>
                <c:pt idx="1">
                  <c:v>-909.82608870967761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CE-4DF9-873B-D8E89FB40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73839"/>
        <c:axId val="1876756559"/>
      </c:scatterChart>
      <c:valAx>
        <c:axId val="18767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756559"/>
        <c:crosses val="autoZero"/>
        <c:crossBetween val="midCat"/>
      </c:valAx>
      <c:valAx>
        <c:axId val="18767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77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baseline="0">
                <a:solidFill>
                  <a:srgbClr val="757575"/>
                </a:solidFill>
              </a:rPr>
              <a:t> Карта индивидуальных значений размахов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5675430922011945E-2"/>
          <c:y val="0.17654965802632336"/>
          <c:w val="0.87752145016960603"/>
          <c:h val="0.549788541487058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'4'!$A$3:$A$33</c:f>
              <c:numCache>
                <c:formatCode>dd\.mm\.yyyy\ h:mm:ss</c:formatCode>
                <c:ptCount val="31"/>
                <c:pt idx="0">
                  <c:v>40711</c:v>
                </c:pt>
                <c:pt idx="1">
                  <c:v>40795</c:v>
                </c:pt>
                <c:pt idx="2">
                  <c:v>40830</c:v>
                </c:pt>
                <c:pt idx="3">
                  <c:v>40844</c:v>
                </c:pt>
                <c:pt idx="4">
                  <c:v>40856</c:v>
                </c:pt>
                <c:pt idx="5">
                  <c:v>40876</c:v>
                </c:pt>
                <c:pt idx="6">
                  <c:v>40883</c:v>
                </c:pt>
                <c:pt idx="7">
                  <c:v>40897</c:v>
                </c:pt>
                <c:pt idx="8">
                  <c:v>40984</c:v>
                </c:pt>
                <c:pt idx="9">
                  <c:v>41025</c:v>
                </c:pt>
                <c:pt idx="10">
                  <c:v>41045</c:v>
                </c:pt>
                <c:pt idx="11">
                  <c:v>41058</c:v>
                </c:pt>
                <c:pt idx="12">
                  <c:v>41081</c:v>
                </c:pt>
                <c:pt idx="13">
                  <c:v>41082</c:v>
                </c:pt>
                <c:pt idx="14">
                  <c:v>41094</c:v>
                </c:pt>
                <c:pt idx="15">
                  <c:v>41100</c:v>
                </c:pt>
                <c:pt idx="16">
                  <c:v>41144</c:v>
                </c:pt>
                <c:pt idx="17">
                  <c:v>41164</c:v>
                </c:pt>
                <c:pt idx="18">
                  <c:v>41173</c:v>
                </c:pt>
                <c:pt idx="19">
                  <c:v>41191</c:v>
                </c:pt>
                <c:pt idx="20">
                  <c:v>41205</c:v>
                </c:pt>
                <c:pt idx="21">
                  <c:v>41225</c:v>
                </c:pt>
                <c:pt idx="22">
                  <c:v>41239</c:v>
                </c:pt>
                <c:pt idx="23">
                  <c:v>41261</c:v>
                </c:pt>
                <c:pt idx="24">
                  <c:v>41292</c:v>
                </c:pt>
                <c:pt idx="25">
                  <c:v>41303</c:v>
                </c:pt>
                <c:pt idx="26">
                  <c:v>41313</c:v>
                </c:pt>
                <c:pt idx="27">
                  <c:v>41319</c:v>
                </c:pt>
                <c:pt idx="28">
                  <c:v>41373</c:v>
                </c:pt>
                <c:pt idx="29">
                  <c:v>41380</c:v>
                </c:pt>
                <c:pt idx="30">
                  <c:v>41422</c:v>
                </c:pt>
              </c:numCache>
            </c:numRef>
          </c:xVal>
          <c:yVal>
            <c:numRef>
              <c:f>'4'!$D$3:$D$33</c:f>
              <c:numCache>
                <c:formatCode>General</c:formatCode>
                <c:ptCount val="31"/>
                <c:pt idx="0">
                  <c:v>0</c:v>
                </c:pt>
                <c:pt idx="1">
                  <c:v>8250</c:v>
                </c:pt>
                <c:pt idx="2">
                  <c:v>2750</c:v>
                </c:pt>
                <c:pt idx="3">
                  <c:v>6250</c:v>
                </c:pt>
                <c:pt idx="4">
                  <c:v>1750</c:v>
                </c:pt>
                <c:pt idx="5">
                  <c:v>0</c:v>
                </c:pt>
                <c:pt idx="6">
                  <c:v>200</c:v>
                </c:pt>
                <c:pt idx="7">
                  <c:v>0</c:v>
                </c:pt>
                <c:pt idx="8">
                  <c:v>200</c:v>
                </c:pt>
                <c:pt idx="9">
                  <c:v>0</c:v>
                </c:pt>
                <c:pt idx="10">
                  <c:v>500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1050</c:v>
                </c:pt>
                <c:pt idx="15">
                  <c:v>900</c:v>
                </c:pt>
                <c:pt idx="16">
                  <c:v>2450</c:v>
                </c:pt>
                <c:pt idx="17">
                  <c:v>0</c:v>
                </c:pt>
                <c:pt idx="18">
                  <c:v>0</c:v>
                </c:pt>
                <c:pt idx="19">
                  <c:v>20500</c:v>
                </c:pt>
                <c:pt idx="20">
                  <c:v>0</c:v>
                </c:pt>
                <c:pt idx="21">
                  <c:v>20050</c:v>
                </c:pt>
                <c:pt idx="22">
                  <c:v>3800</c:v>
                </c:pt>
                <c:pt idx="23">
                  <c:v>5505</c:v>
                </c:pt>
                <c:pt idx="24">
                  <c:v>9</c:v>
                </c:pt>
                <c:pt idx="25">
                  <c:v>0</c:v>
                </c:pt>
                <c:pt idx="26">
                  <c:v>1336</c:v>
                </c:pt>
                <c:pt idx="27">
                  <c:v>4672</c:v>
                </c:pt>
                <c:pt idx="28">
                  <c:v>3327</c:v>
                </c:pt>
                <c:pt idx="29">
                  <c:v>0</c:v>
                </c:pt>
                <c:pt idx="30">
                  <c:v>6655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8-4436-B328-52AA8241BDED}"/>
            </c:ext>
          </c:extLst>
        </c:ser>
        <c:ser>
          <c:idx val="1"/>
          <c:order val="1"/>
          <c:tx>
            <c:strRef>
              <c:f>'4'!$G$28</c:f>
              <c:strCache>
                <c:ptCount val="1"/>
                <c:pt idx="0">
                  <c:v>R среднее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'4'!$F$29:$F$30</c:f>
              <c:numCache>
                <c:formatCode>dd\.mm\.yyyy</c:formatCode>
                <c:ptCount val="2"/>
                <c:pt idx="0">
                  <c:v>40711</c:v>
                </c:pt>
                <c:pt idx="1">
                  <c:v>41422</c:v>
                </c:pt>
              </c:numCache>
            </c:numRef>
          </c:xVal>
          <c:yVal>
            <c:numRef>
              <c:f>'4'!$G$29:$G$30</c:f>
              <c:numCache>
                <c:formatCode>General</c:formatCode>
                <c:ptCount val="2"/>
                <c:pt idx="0">
                  <c:v>2908.1935483870966</c:v>
                </c:pt>
                <c:pt idx="1">
                  <c:v>2908.1935483870966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8-4436-B328-52AA8241BDED}"/>
            </c:ext>
          </c:extLst>
        </c:ser>
        <c:ser>
          <c:idx val="2"/>
          <c:order val="2"/>
          <c:tx>
            <c:strRef>
              <c:f>'4'!$H$28</c:f>
              <c:strCache>
                <c:ptCount val="1"/>
                <c:pt idx="0">
                  <c:v>UCL размаха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'4'!$F$29:$F$30</c:f>
              <c:numCache>
                <c:formatCode>dd\.mm\.yyyy</c:formatCode>
                <c:ptCount val="2"/>
                <c:pt idx="0">
                  <c:v>40711</c:v>
                </c:pt>
                <c:pt idx="1">
                  <c:v>41422</c:v>
                </c:pt>
              </c:numCache>
            </c:numRef>
          </c:xVal>
          <c:yVal>
            <c:numRef>
              <c:f>'4'!$H$29:$H$30</c:f>
              <c:numCache>
                <c:formatCode>0.00</c:formatCode>
                <c:ptCount val="2"/>
                <c:pt idx="0">
                  <c:v>9501.0683225806442</c:v>
                </c:pt>
                <c:pt idx="1">
                  <c:v>9501.0683225806442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C8-4436-B328-52AA8241BDED}"/>
            </c:ext>
          </c:extLst>
        </c:ser>
        <c:ser>
          <c:idx val="3"/>
          <c:order val="3"/>
          <c:tx>
            <c:strRef>
              <c:f>'4'!$I$28</c:f>
              <c:strCache>
                <c:ptCount val="1"/>
                <c:pt idx="0">
                  <c:v>LCL размаха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'4'!$F$29:$F$30</c:f>
              <c:numCache>
                <c:formatCode>dd\.mm\.yyyy</c:formatCode>
                <c:ptCount val="2"/>
                <c:pt idx="0">
                  <c:v>40711</c:v>
                </c:pt>
                <c:pt idx="1">
                  <c:v>41422</c:v>
                </c:pt>
              </c:numCache>
            </c:numRef>
          </c:xVal>
          <c:yVal>
            <c:numRef>
              <c:f>'4'!$I$29:$I$30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C8-4436-B328-52AA8241B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7199"/>
        <c:axId val="35037679"/>
      </c:scatterChart>
      <c:valAx>
        <c:axId val="3503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37679"/>
        <c:crosses val="autoZero"/>
        <c:crossBetween val="midCat"/>
      </c:valAx>
      <c:valAx>
        <c:axId val="350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3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Карта индивидуальных значений для среднего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77273091955208"/>
          <c:y val="0.12081659973226239"/>
          <c:w val="0.8263827283598284"/>
          <c:h val="0.622715240952023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40570.70652777778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40661.756840277776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40668.656666666669</c:v>
                </c:pt>
                <c:pt idx="12">
                  <c:v>40668.656678240739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40681.583310185182</c:v>
                </c:pt>
                <c:pt idx="16">
                  <c:v>40690.670162037037</c:v>
                </c:pt>
                <c:pt idx="17">
                  <c:v>40690.670173611114</c:v>
                </c:pt>
                <c:pt idx="18">
                  <c:v>40690.670185185183</c:v>
                </c:pt>
                <c:pt idx="19">
                  <c:v>40724.607939814814</c:v>
                </c:pt>
                <c:pt idx="20">
                  <c:v>40724.607951388891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40752.702268518522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>
                  <c:v>40847.71234953704</c:v>
                </c:pt>
                <c:pt idx="28">
                  <c:v>40847.750578703701</c:v>
                </c:pt>
                <c:pt idx="29">
                  <c:v>40872.621377314812</c:v>
                </c:pt>
                <c:pt idx="30">
                  <c:v>40872.621388888889</c:v>
                </c:pt>
                <c:pt idx="31">
                  <c:v>40879.397893518515</c:v>
                </c:pt>
                <c:pt idx="32">
                  <c:v>40904.725312499999</c:v>
                </c:pt>
                <c:pt idx="33">
                  <c:v>40904.725324074076</c:v>
                </c:pt>
                <c:pt idx="34">
                  <c:v>40904.725335648145</c:v>
                </c:pt>
                <c:pt idx="35">
                  <c:v>40904.999988425923</c:v>
                </c:pt>
                <c:pt idx="36">
                  <c:v>40939.641516203701</c:v>
                </c:pt>
                <c:pt idx="37">
                  <c:v>40939.641527777778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40998.741273148145</c:v>
                </c:pt>
                <c:pt idx="42">
                  <c:v>40998.741284722222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41060.702476851853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41088.721608796295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41121.621249999997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41183.503495370373</c:v>
                </c:pt>
                <c:pt idx="62">
                  <c:v>41208.654131944444</c:v>
                </c:pt>
                <c:pt idx="63">
                  <c:v>41215.678726851853</c:v>
                </c:pt>
                <c:pt idx="64">
                  <c:v>41234.724479166667</c:v>
                </c:pt>
                <c:pt idx="65">
                  <c:v>41234.724490740744</c:v>
                </c:pt>
                <c:pt idx="66">
                  <c:v>41242.633634259262</c:v>
                </c:pt>
                <c:pt idx="67">
                  <c:v>41268.547743055555</c:v>
                </c:pt>
              </c:numCache>
            </c:numRef>
          </c:xVal>
          <c:yVal>
            <c:numRef>
              <c:f>'5'!$B$2:$B$69</c:f>
              <c:numCache>
                <c:formatCode>General</c:formatCode>
                <c:ptCount val="68"/>
                <c:pt idx="0">
                  <c:v>5900</c:v>
                </c:pt>
                <c:pt idx="1">
                  <c:v>4720</c:v>
                </c:pt>
                <c:pt idx="2">
                  <c:v>4720</c:v>
                </c:pt>
                <c:pt idx="3">
                  <c:v>1180</c:v>
                </c:pt>
                <c:pt idx="4">
                  <c:v>4720</c:v>
                </c:pt>
                <c:pt idx="5">
                  <c:v>5900</c:v>
                </c:pt>
                <c:pt idx="6">
                  <c:v>4720</c:v>
                </c:pt>
                <c:pt idx="7">
                  <c:v>4720</c:v>
                </c:pt>
                <c:pt idx="8">
                  <c:v>5900</c:v>
                </c:pt>
                <c:pt idx="9">
                  <c:v>4248</c:v>
                </c:pt>
                <c:pt idx="10">
                  <c:v>5664</c:v>
                </c:pt>
                <c:pt idx="11">
                  <c:v>4720</c:v>
                </c:pt>
                <c:pt idx="12">
                  <c:v>5664</c:v>
                </c:pt>
                <c:pt idx="13">
                  <c:v>7080</c:v>
                </c:pt>
                <c:pt idx="14">
                  <c:v>5664</c:v>
                </c:pt>
                <c:pt idx="15">
                  <c:v>5664</c:v>
                </c:pt>
                <c:pt idx="16">
                  <c:v>5664</c:v>
                </c:pt>
                <c:pt idx="17">
                  <c:v>5080</c:v>
                </c:pt>
                <c:pt idx="18">
                  <c:v>5664</c:v>
                </c:pt>
                <c:pt idx="19">
                  <c:v>2000</c:v>
                </c:pt>
                <c:pt idx="20">
                  <c:v>1000</c:v>
                </c:pt>
                <c:pt idx="21">
                  <c:v>6080</c:v>
                </c:pt>
                <c:pt idx="22">
                  <c:v>3920</c:v>
                </c:pt>
                <c:pt idx="23">
                  <c:v>3248</c:v>
                </c:pt>
                <c:pt idx="24">
                  <c:v>2436</c:v>
                </c:pt>
                <c:pt idx="25">
                  <c:v>1024</c:v>
                </c:pt>
                <c:pt idx="26">
                  <c:v>3000</c:v>
                </c:pt>
                <c:pt idx="27">
                  <c:v>3000</c:v>
                </c:pt>
                <c:pt idx="28">
                  <c:v>2000</c:v>
                </c:pt>
                <c:pt idx="29">
                  <c:v>3000</c:v>
                </c:pt>
                <c:pt idx="30">
                  <c:v>3770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5124</c:v>
                </c:pt>
                <c:pt idx="35">
                  <c:v>3000</c:v>
                </c:pt>
                <c:pt idx="36">
                  <c:v>2200</c:v>
                </c:pt>
                <c:pt idx="37">
                  <c:v>7000</c:v>
                </c:pt>
                <c:pt idx="38">
                  <c:v>800</c:v>
                </c:pt>
                <c:pt idx="39">
                  <c:v>5000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410</c:v>
                </c:pt>
                <c:pt idx="47">
                  <c:v>2590</c:v>
                </c:pt>
                <c:pt idx="48">
                  <c:v>938</c:v>
                </c:pt>
                <c:pt idx="49">
                  <c:v>1000</c:v>
                </c:pt>
                <c:pt idx="50">
                  <c:v>2062</c:v>
                </c:pt>
                <c:pt idx="51">
                  <c:v>1000</c:v>
                </c:pt>
                <c:pt idx="52">
                  <c:v>1466</c:v>
                </c:pt>
                <c:pt idx="53">
                  <c:v>2000</c:v>
                </c:pt>
                <c:pt idx="54">
                  <c:v>1534</c:v>
                </c:pt>
                <c:pt idx="55">
                  <c:v>2324</c:v>
                </c:pt>
                <c:pt idx="56">
                  <c:v>2000</c:v>
                </c:pt>
                <c:pt idx="57">
                  <c:v>676</c:v>
                </c:pt>
                <c:pt idx="58">
                  <c:v>3000</c:v>
                </c:pt>
                <c:pt idx="59">
                  <c:v>5000</c:v>
                </c:pt>
                <c:pt idx="60">
                  <c:v>3000</c:v>
                </c:pt>
                <c:pt idx="61">
                  <c:v>2000</c:v>
                </c:pt>
                <c:pt idx="62">
                  <c:v>2000</c:v>
                </c:pt>
                <c:pt idx="63">
                  <c:v>1000</c:v>
                </c:pt>
                <c:pt idx="64">
                  <c:v>2000</c:v>
                </c:pt>
                <c:pt idx="65">
                  <c:v>2770</c:v>
                </c:pt>
                <c:pt idx="66">
                  <c:v>1994</c:v>
                </c:pt>
                <c:pt idx="67">
                  <c:v>3006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C-4CD0-8114-DCC53D4D2D07}"/>
            </c:ext>
          </c:extLst>
        </c:ser>
        <c:ser>
          <c:idx val="1"/>
          <c:order val="1"/>
          <c:tx>
            <c:strRef>
              <c:f>'5'!$G$2</c:f>
              <c:strCache>
                <c:ptCount val="1"/>
                <c:pt idx="0">
                  <c:v>X среднее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'5'!$F$3:$F$4</c:f>
              <c:numCache>
                <c:formatCode>dd\.mm\.yyyy</c:formatCode>
                <c:ptCount val="2"/>
                <c:pt idx="0">
                  <c:v>40570.706516203703</c:v>
                </c:pt>
                <c:pt idx="1">
                  <c:v>41268.547743055555</c:v>
                </c:pt>
              </c:numCache>
            </c:numRef>
          </c:xVal>
          <c:yVal>
            <c:numRef>
              <c:f>'5'!$G$3:$G$4</c:f>
              <c:numCache>
                <c:formatCode>General</c:formatCode>
                <c:ptCount val="2"/>
                <c:pt idx="0">
                  <c:v>3190.6470588235293</c:v>
                </c:pt>
                <c:pt idx="1">
                  <c:v>3190.6470588235293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C-4CD0-8114-DCC53D4D2D07}"/>
            </c:ext>
          </c:extLst>
        </c:ser>
        <c:ser>
          <c:idx val="2"/>
          <c:order val="2"/>
          <c:tx>
            <c:strRef>
              <c:f>'5'!$H$2</c:f>
              <c:strCache>
                <c:ptCount val="1"/>
                <c:pt idx="0">
                  <c:v>UCL среднего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'5'!$F$3:$F$4</c:f>
              <c:numCache>
                <c:formatCode>dd\.mm\.yyyy</c:formatCode>
                <c:ptCount val="2"/>
                <c:pt idx="0">
                  <c:v>40570.706516203703</c:v>
                </c:pt>
                <c:pt idx="1">
                  <c:v>41268.547743055555</c:v>
                </c:pt>
              </c:numCache>
            </c:numRef>
          </c:xVal>
          <c:yVal>
            <c:numRef>
              <c:f>'5'!$H$3:$H$4</c:f>
              <c:numCache>
                <c:formatCode>General</c:formatCode>
                <c:ptCount val="2"/>
                <c:pt idx="0">
                  <c:v>6752.4267603160661</c:v>
                </c:pt>
                <c:pt idx="1">
                  <c:v>6752.4267603160661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C-4CD0-8114-DCC53D4D2D07}"/>
            </c:ext>
          </c:extLst>
        </c:ser>
        <c:ser>
          <c:idx val="3"/>
          <c:order val="3"/>
          <c:tx>
            <c:strRef>
              <c:f>'5'!$I$2</c:f>
              <c:strCache>
                <c:ptCount val="1"/>
                <c:pt idx="0">
                  <c:v>LCL среднего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'5'!$F$3:$F$4</c:f>
              <c:numCache>
                <c:formatCode>dd\.mm\.yyyy</c:formatCode>
                <c:ptCount val="2"/>
                <c:pt idx="0">
                  <c:v>40570.706516203703</c:v>
                </c:pt>
                <c:pt idx="1">
                  <c:v>41268.547743055555</c:v>
                </c:pt>
              </c:numCache>
            </c:numRef>
          </c:xVal>
          <c:yVal>
            <c:numRef>
              <c:f>'5'!$I$3:$I$4</c:f>
              <c:numCache>
                <c:formatCode>General</c:formatCode>
                <c:ptCount val="2"/>
                <c:pt idx="0">
                  <c:v>-371.13264266900796</c:v>
                </c:pt>
                <c:pt idx="1">
                  <c:v>-371.13264266900796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C-4CD0-8114-DCC53D4D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63279"/>
        <c:axId val="1876758479"/>
      </c:scatterChart>
      <c:valAx>
        <c:axId val="18767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758479"/>
        <c:crosses val="autoZero"/>
        <c:crossBetween val="midCat"/>
      </c:valAx>
      <c:valAx>
        <c:axId val="18767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7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861060</xdr:colOff>
      <xdr:row>22</xdr:row>
      <xdr:rowOff>152400</xdr:rowOff>
    </xdr:from>
    <xdr:ext cx="5280660" cy="4274820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10</xdr:col>
      <xdr:colOff>7620</xdr:colOff>
      <xdr:row>0</xdr:row>
      <xdr:rowOff>0</xdr:rowOff>
    </xdr:from>
    <xdr:to>
      <xdr:col>16</xdr:col>
      <xdr:colOff>45720</xdr:colOff>
      <xdr:row>22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1EF16F-D4A4-5781-A92D-E34C9C194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304800</xdr:colOff>
      <xdr:row>17</xdr:row>
      <xdr:rowOff>190500</xdr:rowOff>
    </xdr:from>
    <xdr:to>
      <xdr:col>23</xdr:col>
      <xdr:colOff>312420</xdr:colOff>
      <xdr:row>30</xdr:row>
      <xdr:rowOff>60960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861B4A8E-E48B-E6CB-41E7-88C37FAFB2CD}"/>
            </a:ext>
          </a:extLst>
        </xdr:cNvPr>
        <xdr:cNvSpPr/>
      </xdr:nvSpPr>
      <xdr:spPr>
        <a:xfrm>
          <a:off x="15110460" y="3558540"/>
          <a:ext cx="5219700" cy="244602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Из карты</a:t>
          </a:r>
          <a:r>
            <a:rPr lang="ru-RU" sz="1100" baseline="0"/>
            <a:t> размахов видно, что всё нормально до 28.08.2012. В этот день одна из точек вышла за границу </a:t>
          </a:r>
          <a:r>
            <a:rPr lang="en-US" sz="1100" baseline="0"/>
            <a:t>UCL</a:t>
          </a:r>
          <a:r>
            <a:rPr lang="ru-RU" sz="1100" baseline="0"/>
            <a:t>, что является аномалией и требует проверки. Во все остальные дни ничего критического не происходит, просто нормальный процесс.</a:t>
          </a:r>
        </a:p>
        <a:p>
          <a:pPr algn="l"/>
          <a:r>
            <a:rPr lang="ru-RU" sz="1100" baseline="0"/>
            <a:t>Компания лояльная.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15</xdr:col>
      <xdr:colOff>861060</xdr:colOff>
      <xdr:row>23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DE58BA-AE2F-FCEB-8BD3-346796624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182880</xdr:rowOff>
    </xdr:from>
    <xdr:to>
      <xdr:col>16</xdr:col>
      <xdr:colOff>15240</xdr:colOff>
      <xdr:row>46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4718B4E-5BE3-A745-CA5F-D31F1BE23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129540</xdr:colOff>
      <xdr:row>22</xdr:row>
      <xdr:rowOff>38100</xdr:rowOff>
    </xdr:from>
    <xdr:to>
      <xdr:col>22</xdr:col>
      <xdr:colOff>624840</xdr:colOff>
      <xdr:row>34</xdr:row>
      <xdr:rowOff>30480</xdr:rowOff>
    </xdr:to>
    <xdr:sp macro="" textlink="">
      <xdr:nvSpPr>
        <xdr:cNvPr id="6" name="Прямоугольник: скругленные углы 5">
          <a:extLst>
            <a:ext uri="{FF2B5EF4-FFF2-40B4-BE49-F238E27FC236}">
              <a16:creationId xmlns:a16="http://schemas.microsoft.com/office/drawing/2014/main" id="{DB8FA961-1F17-9A64-46B0-E6BC6B7BD8B8}"/>
            </a:ext>
          </a:extLst>
        </xdr:cNvPr>
        <xdr:cNvSpPr/>
      </xdr:nvSpPr>
      <xdr:spPr>
        <a:xfrm>
          <a:off x="14935200" y="3726180"/>
          <a:ext cx="4838700" cy="233934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 данной</a:t>
          </a:r>
          <a:r>
            <a:rPr lang="ru-RU" sz="1100" baseline="0"/>
            <a:t> карте размахов видим 3 скачка в разное время. Первый скачок происходит 06.03.2012, однако находится ниже границы </a:t>
          </a:r>
          <a:r>
            <a:rPr lang="en-US" sz="1100" baseline="0"/>
            <a:t>UCL</a:t>
          </a:r>
          <a:r>
            <a:rPr lang="ru-RU" sz="1100" baseline="0"/>
            <a:t>. Возможно аномалия и стоит проверить. Однако вполне может оказаться и нормальным процессом. Далее с 04.04.2012 по 14.05.2013 идёт 8 операций, которые находятся ниже среднего значения. Это тоже аномалия, стоит проверить. Далее второй скачок 13.02, который также находится немного ниже границы </a:t>
          </a:r>
          <a:r>
            <a:rPr lang="en-US" sz="1100" baseline="0"/>
            <a:t>UCL</a:t>
          </a:r>
          <a:r>
            <a:rPr lang="ru-RU" sz="1100" baseline="0"/>
            <a:t>. Тоже стоит проверить данную аномалию. Далее идёт резкий спуск и третий скачок, который сначала находится немного ниже границы </a:t>
          </a:r>
          <a:r>
            <a:rPr lang="en-US" sz="1100" baseline="0"/>
            <a:t>UCL, </a:t>
          </a:r>
          <a:r>
            <a:rPr lang="ru-RU" sz="1100" baseline="0"/>
            <a:t>а потом сильно выше. Тоже аномалия. Это всё похоже на сезонный процесс или на нестабильный процесс.</a:t>
          </a:r>
        </a:p>
        <a:p>
          <a:pPr algn="l"/>
          <a:r>
            <a:rPr lang="ru-RU" sz="1100" baseline="0"/>
            <a:t>Компания лояльна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7620</xdr:colOff>
      <xdr:row>20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F8BC804-21F2-5D39-A37F-11C693270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20</xdr:row>
      <xdr:rowOff>182880</xdr:rowOff>
    </xdr:from>
    <xdr:to>
      <xdr:col>16</xdr:col>
      <xdr:colOff>15240</xdr:colOff>
      <xdr:row>40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9764F45-94A1-6125-7493-688AEFCD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622710</xdr:colOff>
      <xdr:row>16</xdr:row>
      <xdr:rowOff>8193</xdr:rowOff>
    </xdr:from>
    <xdr:to>
      <xdr:col>21</xdr:col>
      <xdr:colOff>532582</xdr:colOff>
      <xdr:row>26</xdr:row>
      <xdr:rowOff>32774</xdr:rowOff>
    </xdr:to>
    <xdr:sp macro="" textlink="">
      <xdr:nvSpPr>
        <xdr:cNvPr id="5" name="Прямоугольник: скругленные углы 4">
          <a:extLst>
            <a:ext uri="{FF2B5EF4-FFF2-40B4-BE49-F238E27FC236}">
              <a16:creationId xmlns:a16="http://schemas.microsoft.com/office/drawing/2014/main" id="{9CFDB35E-5A86-7A0E-AE91-15574DDB30DE}"/>
            </a:ext>
          </a:extLst>
        </xdr:cNvPr>
        <xdr:cNvSpPr/>
      </xdr:nvSpPr>
      <xdr:spPr>
        <a:xfrm>
          <a:off x="14559936" y="3154516"/>
          <a:ext cx="4252452" cy="1991032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</a:t>
          </a:r>
          <a:r>
            <a:rPr lang="ru-RU" sz="1100" baseline="0"/>
            <a:t> карте размахов видно, что было несколько скачков, как вверх, так и вниз, однако ни одна граница не была нарушена.</a:t>
          </a:r>
        </a:p>
        <a:p>
          <a:pPr algn="l"/>
          <a:r>
            <a:rPr lang="ru-RU" sz="1100" baseline="0"/>
            <a:t>Компания растущая.</a:t>
          </a:r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838200</xdr:colOff>
      <xdr:row>0</xdr:row>
      <xdr:rowOff>7620</xdr:rowOff>
    </xdr:from>
    <xdr:to>
      <xdr:col>15</xdr:col>
      <xdr:colOff>845820</xdr:colOff>
      <xdr:row>25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F4D651-C68D-E0B8-E0DC-C1A4EDD10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182880</xdr:rowOff>
    </xdr:from>
    <xdr:to>
      <xdr:col>16</xdr:col>
      <xdr:colOff>0</xdr:colOff>
      <xdr:row>47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C4DC4A-2E81-3DFF-60F2-BB0DDC08B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777240</xdr:colOff>
      <xdr:row>25</xdr:row>
      <xdr:rowOff>53340</xdr:rowOff>
    </xdr:from>
    <xdr:to>
      <xdr:col>21</xdr:col>
      <xdr:colOff>784860</xdr:colOff>
      <xdr:row>37</xdr:row>
      <xdr:rowOff>15240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76FCB1E1-6042-ACD4-1EB5-3C78CC135015}"/>
            </a:ext>
          </a:extLst>
        </xdr:cNvPr>
        <xdr:cNvSpPr/>
      </xdr:nvSpPr>
      <xdr:spPr>
        <a:xfrm>
          <a:off x="14714220" y="5006340"/>
          <a:ext cx="4351020" cy="233934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</a:t>
          </a:r>
          <a:r>
            <a:rPr lang="ru-RU" sz="1100" baseline="0"/>
            <a:t> карте размахов видно, что всё хорошо до 09.11.2011. С этого дня по 21.09.2012 значение размаха сильно ниже среднего, что является аномалией. Далее аномалия происходит 09.10.2012. В этот день происходит скачок, который в 2 раза превышает границу. На следующий день размах равен нулю, а далее значение вновь сильно выходит за границу. Это аномалия, которую необходимо проверять.</a:t>
          </a:r>
        </a:p>
        <a:p>
          <a:pPr algn="l"/>
          <a:r>
            <a:rPr lang="ru-RU" sz="1100" baseline="0"/>
            <a:t>Компания растущая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853440</xdr:colOff>
      <xdr:row>0</xdr:row>
      <xdr:rowOff>0</xdr:rowOff>
    </xdr:from>
    <xdr:to>
      <xdr:col>17</xdr:col>
      <xdr:colOff>640080</xdr:colOff>
      <xdr:row>22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2D2B01-DE55-5460-15B6-504D90FB9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24</xdr:row>
      <xdr:rowOff>53340</xdr:rowOff>
    </xdr:from>
    <xdr:to>
      <xdr:col>17</xdr:col>
      <xdr:colOff>647700</xdr:colOff>
      <xdr:row>49</xdr:row>
      <xdr:rowOff>60960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DAB2F0C-F7AC-D2F2-85C4-B945C1B14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784860</xdr:colOff>
      <xdr:row>23</xdr:row>
      <xdr:rowOff>60960</xdr:rowOff>
    </xdr:from>
    <xdr:to>
      <xdr:col>24</xdr:col>
      <xdr:colOff>106680</xdr:colOff>
      <xdr:row>37</xdr:row>
      <xdr:rowOff>22860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85C1959A-9D4C-4E1D-969E-E7DACA0227B3}"/>
            </a:ext>
          </a:extLst>
        </xdr:cNvPr>
        <xdr:cNvSpPr/>
      </xdr:nvSpPr>
      <xdr:spPr>
        <a:xfrm>
          <a:off x="16512540" y="4617720"/>
          <a:ext cx="4533900" cy="273558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0" cap="none" spc="0">
              <a:ln w="0"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На</a:t>
          </a:r>
          <a:r>
            <a:rPr lang="ru-RU" sz="1100" b="0" cap="none" spc="0" baseline="0">
              <a:ln w="0"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карте размахов всё нормально, кроме двух пиков - 30.06.2011 и 01.02.2012. Это аномалии, которые необходимо проверять.</a:t>
          </a:r>
        </a:p>
        <a:p>
          <a:pPr algn="l"/>
          <a:r>
            <a:rPr lang="ru-RU" sz="1100" b="0" cap="none" spc="0" baseline="0">
              <a:ln w="0"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Компания проблемная.</a:t>
          </a:r>
          <a:endParaRPr lang="ru-RU" sz="1100" b="0" cap="none" spc="0">
            <a:ln w="0">
              <a:noFill/>
            </a:ln>
            <a:solidFill>
              <a:schemeClr val="tx1">
                <a:lumMod val="95000"/>
                <a:lumOff val="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18</xdr:col>
      <xdr:colOff>38100</xdr:colOff>
      <xdr:row>22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41ED1E-8B10-D9B0-22FD-B3F365B4D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24</xdr:row>
      <xdr:rowOff>7620</xdr:rowOff>
    </xdr:from>
    <xdr:to>
      <xdr:col>18</xdr:col>
      <xdr:colOff>30480</xdr:colOff>
      <xdr:row>47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C433116-257F-291D-178F-1E47D690E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304800</xdr:colOff>
      <xdr:row>4</xdr:row>
      <xdr:rowOff>106680</xdr:rowOff>
    </xdr:from>
    <xdr:to>
      <xdr:col>24</xdr:col>
      <xdr:colOff>60960</xdr:colOff>
      <xdr:row>15</xdr:row>
      <xdr:rowOff>76200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16A9F959-E60E-5CEC-8147-6D977EF8847D}"/>
            </a:ext>
          </a:extLst>
        </xdr:cNvPr>
        <xdr:cNvSpPr/>
      </xdr:nvSpPr>
      <xdr:spPr>
        <a:xfrm>
          <a:off x="15979140" y="899160"/>
          <a:ext cx="4968240" cy="214884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Первые</a:t>
          </a:r>
          <a:r>
            <a:rPr lang="ru-RU" sz="1100" baseline="0"/>
            <a:t> несколько точек происходит нормальный процесс, однако 23.11.2010 сумма 60000, что превосходит верхнюю границу почти в 2 раза. Это какая-то аномалия. Далее через пару точек опять превышение верхнего предела, однако уже только на 2341 у.е. Это тоже аномалия. Далее продолжается нормальный процесс до 02.02.2012. С 02.02.2012 по 05.05.2012 происходит около 10 операций, которые находятся ниже среднего уровня. Это выглядит как аномалия, однако возможно это из-за завышения уровня от предыдущих аномалий. Далее процесс происходит абсолютно нормально.</a:t>
          </a:r>
          <a:endParaRPr lang="ru-RU" sz="1100"/>
        </a:p>
      </xdr:txBody>
    </xdr:sp>
    <xdr:clientData/>
  </xdr:twoCellAnchor>
  <xdr:twoCellAnchor>
    <xdr:from>
      <xdr:col>18</xdr:col>
      <xdr:colOff>678180</xdr:colOff>
      <xdr:row>29</xdr:row>
      <xdr:rowOff>175260</xdr:rowOff>
    </xdr:from>
    <xdr:to>
      <xdr:col>24</xdr:col>
      <xdr:colOff>327660</xdr:colOff>
      <xdr:row>43</xdr:row>
      <xdr:rowOff>22860</xdr:rowOff>
    </xdr:to>
    <xdr:sp macro="" textlink="">
      <xdr:nvSpPr>
        <xdr:cNvPr id="5" name="Прямоугольник: скругленные углы 4">
          <a:extLst>
            <a:ext uri="{FF2B5EF4-FFF2-40B4-BE49-F238E27FC236}">
              <a16:creationId xmlns:a16="http://schemas.microsoft.com/office/drawing/2014/main" id="{7D0CE15D-43BC-CCBF-94E6-C9945FE805FB}"/>
            </a:ext>
          </a:extLst>
        </xdr:cNvPr>
        <xdr:cNvSpPr/>
      </xdr:nvSpPr>
      <xdr:spPr>
        <a:xfrm>
          <a:off x="16352520" y="5920740"/>
          <a:ext cx="4861560" cy="262128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Первые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несколько точек происходит нормальный процесс, однако 23.11.2010 и 10.02.2011 размахи значительно превышают верхнюю границу. Если обратить внимание на карту индивидуальных значений по среднему, то это связано с появлением аномалии, а затем с возвратом к нормальному процессу. Далее через пару точек опять превышение верхнего предела, однако не такое большое. Это тоже аномалия, требующая дальнейшего анализа. Далее продолжается нормальный процесс до 22.02.2012. С 22.02.2012 по 16.10.2012 происходит большое операций и почти все из них находятся ниже среднего уровня. Это выглядит как аномалия, однако возможно это из-за завышения уровня среднего от предыдущих аномалий. Далее процесс происходит абсолютно нормально.</a:t>
          </a:r>
          <a:endParaRPr lang="ru-RU">
            <a:effectLst/>
          </a:endParaRPr>
        </a:p>
        <a:p>
          <a:pPr algn="l"/>
          <a:r>
            <a:rPr lang="ru-RU" sz="1100"/>
            <a:t>Компания</a:t>
          </a:r>
          <a:r>
            <a:rPr lang="ru-RU" sz="1100" baseline="0"/>
            <a:t> проблемная.</a:t>
          </a:r>
          <a:endParaRPr lang="ru-RU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556260</xdr:colOff>
      <xdr:row>18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A07A89-9513-CCDF-F31C-9F8157BE5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19</xdr:row>
      <xdr:rowOff>0</xdr:rowOff>
    </xdr:from>
    <xdr:to>
      <xdr:col>19</xdr:col>
      <xdr:colOff>594360</xdr:colOff>
      <xdr:row>36</xdr:row>
      <xdr:rowOff>60960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5A419F-2B7E-916D-17CC-FAF87897F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38100</xdr:rowOff>
    </xdr:from>
    <xdr:to>
      <xdr:col>27</xdr:col>
      <xdr:colOff>388620</xdr:colOff>
      <xdr:row>10</xdr:row>
      <xdr:rowOff>114300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CAE9EEE3-507A-3F76-1844-52F312870512}"/>
            </a:ext>
          </a:extLst>
        </xdr:cNvPr>
        <xdr:cNvSpPr/>
      </xdr:nvSpPr>
      <xdr:spPr>
        <a:xfrm>
          <a:off x="13609320" y="205740"/>
          <a:ext cx="4046220" cy="158496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Из графика видно,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что средняя сумма наибольшая у первой компании, а наименьшая - у пятой. Это значит, что в среднем первая компания совершает более дорогие по сумме закупки, а пятая - минимальные.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Также мы видим, что все графики не выходят за границы. Никаких аномалий из этого графика выявить невозможно.</a:t>
          </a:r>
          <a:endParaRPr lang="ru-RU" sz="11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0</xdr:colOff>
      <xdr:row>22</xdr:row>
      <xdr:rowOff>0</xdr:rowOff>
    </xdr:from>
    <xdr:to>
      <xdr:col>27</xdr:col>
      <xdr:colOff>388620</xdr:colOff>
      <xdr:row>31</xdr:row>
      <xdr:rowOff>76200</xdr:rowOff>
    </xdr:to>
    <xdr:sp macro="" textlink="">
      <xdr:nvSpPr>
        <xdr:cNvPr id="5" name="Прямоугольник: скругленные углы 4">
          <a:extLst>
            <a:ext uri="{FF2B5EF4-FFF2-40B4-BE49-F238E27FC236}">
              <a16:creationId xmlns:a16="http://schemas.microsoft.com/office/drawing/2014/main" id="{BA35E5FF-2920-4823-A124-7ECCA0069E7B}"/>
            </a:ext>
          </a:extLst>
        </xdr:cNvPr>
        <xdr:cNvSpPr/>
      </xdr:nvSpPr>
      <xdr:spPr>
        <a:xfrm>
          <a:off x="13609320" y="3688080"/>
          <a:ext cx="4046220" cy="158496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Из графика видно, что у первой и шестой компании максимальный размах. При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этом шестая компания превысила верхний уровень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UCL.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Это значит, что вероятно у этой компании была либо аномально дорогая продажа, либо аномально дешёвая, что и дало такой большой размах.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8"/>
  <sheetViews>
    <sheetView topLeftCell="I16" workbookViewId="0">
      <selection activeCell="H39" sqref="H39"/>
    </sheetView>
  </sheetViews>
  <sheetFormatPr defaultColWidth="12.6640625" defaultRowHeight="15.75" customHeight="1" x14ac:dyDescent="0.25"/>
  <cols>
    <col min="1" max="1" width="13.21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s="14">
        <v>40708</v>
      </c>
      <c r="B2" s="4">
        <v>9381</v>
      </c>
      <c r="C2" s="4"/>
      <c r="D2" s="1"/>
      <c r="G2" t="s">
        <v>12</v>
      </c>
      <c r="H2" t="s">
        <v>19</v>
      </c>
      <c r="I2" t="s">
        <v>20</v>
      </c>
    </row>
    <row r="3" spans="1:9" x14ac:dyDescent="0.25">
      <c r="A3" s="14">
        <v>40746</v>
      </c>
      <c r="B3" s="4">
        <v>4780</v>
      </c>
      <c r="C3" s="4">
        <v>9381</v>
      </c>
      <c r="D3" s="1">
        <f t="shared" ref="D3:D47" si="0">ABS(B3-C3)</f>
        <v>4601</v>
      </c>
      <c r="F3" s="13">
        <f>A2</f>
        <v>40708</v>
      </c>
      <c r="G3">
        <f>AVERAGE(B2:B47)</f>
        <v>15241.369565217392</v>
      </c>
      <c r="H3">
        <f>G3+2.66*G29</f>
        <v>50461.247342995171</v>
      </c>
      <c r="I3">
        <f>G3-2.66*G29</f>
        <v>-19978.508212560388</v>
      </c>
    </row>
    <row r="4" spans="1:9" x14ac:dyDescent="0.25">
      <c r="A4" s="14">
        <v>40764</v>
      </c>
      <c r="B4" s="4">
        <v>2300.5</v>
      </c>
      <c r="C4" s="4">
        <v>4780</v>
      </c>
      <c r="D4" s="1">
        <f t="shared" si="0"/>
        <v>2479.5</v>
      </c>
      <c r="F4" s="13">
        <f>F30</f>
        <v>41532</v>
      </c>
      <c r="G4">
        <f>G3</f>
        <v>15241.369565217392</v>
      </c>
      <c r="H4">
        <f>H3</f>
        <v>50461.247342995171</v>
      </c>
      <c r="I4">
        <f>I3</f>
        <v>-19978.508212560388</v>
      </c>
    </row>
    <row r="5" spans="1:9" x14ac:dyDescent="0.25">
      <c r="A5" s="14">
        <v>40780</v>
      </c>
      <c r="B5" s="4">
        <v>4780</v>
      </c>
      <c r="C5" s="4">
        <v>2300.5</v>
      </c>
      <c r="D5" s="1">
        <f t="shared" si="0"/>
        <v>2479.5</v>
      </c>
    </row>
    <row r="6" spans="1:9" x14ac:dyDescent="0.25">
      <c r="A6" s="14">
        <v>40858</v>
      </c>
      <c r="B6" s="4">
        <v>7080.5</v>
      </c>
      <c r="C6" s="4">
        <v>4780</v>
      </c>
      <c r="D6" s="1">
        <f t="shared" si="0"/>
        <v>2300.5</v>
      </c>
    </row>
    <row r="7" spans="1:9" x14ac:dyDescent="0.25">
      <c r="A7" s="14">
        <v>40877</v>
      </c>
      <c r="B7" s="4">
        <v>14161</v>
      </c>
      <c r="C7" s="4">
        <v>7080.5</v>
      </c>
      <c r="D7" s="1">
        <f t="shared" si="0"/>
        <v>7080.5</v>
      </c>
    </row>
    <row r="8" spans="1:9" x14ac:dyDescent="0.25">
      <c r="A8" s="14">
        <v>40903</v>
      </c>
      <c r="B8" s="4">
        <v>32200</v>
      </c>
      <c r="C8" s="4">
        <v>14161</v>
      </c>
      <c r="D8" s="1">
        <f t="shared" si="0"/>
        <v>18039</v>
      </c>
    </row>
    <row r="9" spans="1:9" x14ac:dyDescent="0.25">
      <c r="A9" s="14">
        <v>40903.041666666664</v>
      </c>
      <c r="B9" s="4">
        <v>4550</v>
      </c>
      <c r="C9" s="4">
        <v>32200</v>
      </c>
      <c r="D9" s="1">
        <f t="shared" si="0"/>
        <v>27650</v>
      </c>
    </row>
    <row r="10" spans="1:9" x14ac:dyDescent="0.25">
      <c r="A10" s="14">
        <v>40925</v>
      </c>
      <c r="B10" s="4">
        <v>13575</v>
      </c>
      <c r="C10" s="4">
        <v>4550</v>
      </c>
      <c r="D10" s="1">
        <f t="shared" si="0"/>
        <v>9025</v>
      </c>
    </row>
    <row r="11" spans="1:9" x14ac:dyDescent="0.25">
      <c r="A11" s="14">
        <v>40960</v>
      </c>
      <c r="B11" s="4">
        <v>5500</v>
      </c>
      <c r="C11" s="4">
        <v>13575</v>
      </c>
      <c r="D11" s="1">
        <f t="shared" si="0"/>
        <v>8075</v>
      </c>
    </row>
    <row r="12" spans="1:9" x14ac:dyDescent="0.25">
      <c r="A12" s="14">
        <v>40994</v>
      </c>
      <c r="B12" s="4">
        <v>16150</v>
      </c>
      <c r="C12" s="4">
        <v>5500</v>
      </c>
      <c r="D12" s="1">
        <f t="shared" si="0"/>
        <v>10650</v>
      </c>
    </row>
    <row r="13" spans="1:9" x14ac:dyDescent="0.25">
      <c r="A13" s="14">
        <v>40996</v>
      </c>
      <c r="B13" s="4">
        <v>16050</v>
      </c>
      <c r="C13" s="4">
        <v>16150</v>
      </c>
      <c r="D13" s="1">
        <f t="shared" si="0"/>
        <v>100</v>
      </c>
    </row>
    <row r="14" spans="1:9" x14ac:dyDescent="0.25">
      <c r="A14" s="14">
        <v>40996.041666666664</v>
      </c>
      <c r="B14" s="4">
        <v>16150</v>
      </c>
      <c r="C14" s="4">
        <v>16050</v>
      </c>
      <c r="D14" s="1">
        <f t="shared" si="0"/>
        <v>100</v>
      </c>
    </row>
    <row r="15" spans="1:9" x14ac:dyDescent="0.25">
      <c r="A15" s="14">
        <v>41009</v>
      </c>
      <c r="B15" s="4">
        <v>9770</v>
      </c>
      <c r="C15" s="4">
        <v>16150</v>
      </c>
      <c r="D15" s="1">
        <f t="shared" si="0"/>
        <v>6380</v>
      </c>
    </row>
    <row r="16" spans="1:9" x14ac:dyDescent="0.25">
      <c r="A16" s="14">
        <v>41047</v>
      </c>
      <c r="B16" s="4">
        <v>16150</v>
      </c>
      <c r="C16" s="4">
        <v>9770</v>
      </c>
      <c r="D16" s="1">
        <f t="shared" si="0"/>
        <v>6380</v>
      </c>
    </row>
    <row r="17" spans="1:9" x14ac:dyDescent="0.25">
      <c r="A17" s="14">
        <v>41074</v>
      </c>
      <c r="B17" s="4">
        <v>32300</v>
      </c>
      <c r="C17" s="4">
        <v>16150</v>
      </c>
      <c r="D17" s="1">
        <f t="shared" si="0"/>
        <v>16150</v>
      </c>
    </row>
    <row r="18" spans="1:9" x14ac:dyDescent="0.25">
      <c r="A18" s="14">
        <v>41078</v>
      </c>
      <c r="B18" s="4">
        <v>32300</v>
      </c>
      <c r="C18" s="4">
        <v>32300</v>
      </c>
      <c r="D18" s="1">
        <f t="shared" si="0"/>
        <v>0</v>
      </c>
    </row>
    <row r="19" spans="1:9" x14ac:dyDescent="0.25">
      <c r="A19" s="14">
        <v>41106</v>
      </c>
      <c r="B19" s="4">
        <v>32300</v>
      </c>
      <c r="C19" s="4">
        <v>32300</v>
      </c>
      <c r="D19" s="1">
        <f t="shared" si="0"/>
        <v>0</v>
      </c>
    </row>
    <row r="20" spans="1:9" x14ac:dyDescent="0.25">
      <c r="A20" s="14">
        <v>41114</v>
      </c>
      <c r="B20" s="4">
        <v>32300</v>
      </c>
      <c r="C20" s="4">
        <v>32300</v>
      </c>
      <c r="D20" s="1">
        <f t="shared" si="0"/>
        <v>0</v>
      </c>
    </row>
    <row r="21" spans="1:9" x14ac:dyDescent="0.25">
      <c r="A21" s="14">
        <v>41129</v>
      </c>
      <c r="B21" s="4">
        <v>48450</v>
      </c>
      <c r="C21" s="4">
        <v>32300</v>
      </c>
      <c r="D21" s="1">
        <f t="shared" si="0"/>
        <v>16150</v>
      </c>
    </row>
    <row r="22" spans="1:9" x14ac:dyDescent="0.25">
      <c r="A22" s="14">
        <v>41149</v>
      </c>
      <c r="B22" s="4">
        <v>3600</v>
      </c>
      <c r="C22" s="4">
        <v>48450</v>
      </c>
      <c r="D22" s="1">
        <f t="shared" si="0"/>
        <v>44850</v>
      </c>
    </row>
    <row r="23" spans="1:9" x14ac:dyDescent="0.25">
      <c r="A23" s="14">
        <v>41163</v>
      </c>
      <c r="B23" s="4">
        <v>32300</v>
      </c>
      <c r="C23" s="4">
        <v>3600</v>
      </c>
      <c r="D23" s="1">
        <f t="shared" si="0"/>
        <v>28700</v>
      </c>
    </row>
    <row r="24" spans="1:9" x14ac:dyDescent="0.25">
      <c r="A24" s="10">
        <v>41173</v>
      </c>
      <c r="B24" s="8">
        <v>1200</v>
      </c>
      <c r="C24" s="4">
        <v>32300</v>
      </c>
      <c r="D24" s="1">
        <f t="shared" si="0"/>
        <v>31100</v>
      </c>
    </row>
    <row r="25" spans="1:9" x14ac:dyDescent="0.25">
      <c r="A25" s="10">
        <v>41173.041666666664</v>
      </c>
      <c r="B25" s="8">
        <v>32300</v>
      </c>
      <c r="C25" s="8">
        <v>1200</v>
      </c>
      <c r="D25" s="1">
        <f t="shared" si="0"/>
        <v>31100</v>
      </c>
    </row>
    <row r="26" spans="1:9" x14ac:dyDescent="0.25">
      <c r="A26" s="10">
        <v>41198</v>
      </c>
      <c r="B26" s="8">
        <v>40375</v>
      </c>
      <c r="C26" s="8">
        <v>32300</v>
      </c>
      <c r="D26" s="1">
        <f t="shared" si="0"/>
        <v>8075</v>
      </c>
    </row>
    <row r="27" spans="1:9" x14ac:dyDescent="0.25">
      <c r="A27" s="10">
        <v>41201</v>
      </c>
      <c r="B27" s="8">
        <v>1800</v>
      </c>
      <c r="C27" s="8">
        <v>40375</v>
      </c>
      <c r="D27" s="1">
        <f t="shared" si="0"/>
        <v>38575</v>
      </c>
    </row>
    <row r="28" spans="1:9" x14ac:dyDescent="0.25">
      <c r="A28" s="10">
        <v>41235</v>
      </c>
      <c r="B28" s="8">
        <v>32300</v>
      </c>
      <c r="C28" s="8">
        <v>1800</v>
      </c>
      <c r="D28" s="1">
        <f t="shared" si="0"/>
        <v>30500</v>
      </c>
      <c r="F28" s="1"/>
      <c r="G28" s="1" t="s">
        <v>4</v>
      </c>
      <c r="H28" s="2" t="s">
        <v>21</v>
      </c>
      <c r="I28" s="2" t="s">
        <v>22</v>
      </c>
    </row>
    <row r="29" spans="1:9" x14ac:dyDescent="0.25">
      <c r="A29" s="10">
        <v>41246</v>
      </c>
      <c r="B29" s="8">
        <v>1800</v>
      </c>
      <c r="C29" s="8">
        <v>32300</v>
      </c>
      <c r="D29" s="1">
        <f t="shared" si="0"/>
        <v>30500</v>
      </c>
      <c r="F29" s="13">
        <f>A3</f>
        <v>40746</v>
      </c>
      <c r="G29" s="1">
        <f>AVERAGE($D$3:$D$47)</f>
        <v>13240.555555555555</v>
      </c>
      <c r="H29" s="12">
        <f>3.267*G29</f>
        <v>43256.894999999997</v>
      </c>
      <c r="I29" s="6">
        <v>0</v>
      </c>
    </row>
    <row r="30" spans="1:9" x14ac:dyDescent="0.25">
      <c r="A30" s="10">
        <v>41255</v>
      </c>
      <c r="B30" s="8">
        <v>32300</v>
      </c>
      <c r="C30" s="8">
        <v>1800</v>
      </c>
      <c r="D30" s="1">
        <f t="shared" si="0"/>
        <v>30500</v>
      </c>
      <c r="F30" s="5">
        <f>A47</f>
        <v>41532</v>
      </c>
      <c r="G30">
        <f>G29</f>
        <v>13240.555555555555</v>
      </c>
      <c r="H30" s="12">
        <f>H29</f>
        <v>43256.894999999997</v>
      </c>
      <c r="I30">
        <v>0</v>
      </c>
    </row>
    <row r="31" spans="1:9" x14ac:dyDescent="0.25">
      <c r="A31" s="10">
        <v>41299</v>
      </c>
      <c r="B31" s="8">
        <v>3840</v>
      </c>
      <c r="C31" s="8">
        <v>32300</v>
      </c>
      <c r="D31" s="1">
        <f t="shared" si="0"/>
        <v>28460</v>
      </c>
    </row>
    <row r="32" spans="1:9" x14ac:dyDescent="0.25">
      <c r="A32" s="10">
        <v>41324</v>
      </c>
      <c r="B32" s="8">
        <v>7200</v>
      </c>
      <c r="C32" s="8">
        <v>3840</v>
      </c>
      <c r="D32" s="1">
        <f t="shared" si="0"/>
        <v>3360</v>
      </c>
    </row>
    <row r="33" spans="1:4" x14ac:dyDescent="0.25">
      <c r="A33" s="10">
        <v>41330</v>
      </c>
      <c r="B33" s="8">
        <v>28475</v>
      </c>
      <c r="C33" s="8">
        <v>7200</v>
      </c>
      <c r="D33" s="1">
        <f t="shared" si="0"/>
        <v>21275</v>
      </c>
    </row>
    <row r="34" spans="1:4" x14ac:dyDescent="0.25">
      <c r="A34" s="10">
        <v>41351</v>
      </c>
      <c r="B34" s="8">
        <v>3825</v>
      </c>
      <c r="C34" s="8">
        <v>28475</v>
      </c>
      <c r="D34" s="1">
        <f t="shared" si="0"/>
        <v>24650</v>
      </c>
    </row>
    <row r="35" spans="1:4" x14ac:dyDescent="0.25">
      <c r="A35" s="10">
        <v>41351.041666666664</v>
      </c>
      <c r="B35" s="8">
        <v>3820</v>
      </c>
      <c r="C35" s="8">
        <v>3825</v>
      </c>
      <c r="D35" s="1">
        <f t="shared" si="0"/>
        <v>5</v>
      </c>
    </row>
    <row r="36" spans="1:4" x14ac:dyDescent="0.25">
      <c r="A36" s="10">
        <v>41393</v>
      </c>
      <c r="B36" s="8">
        <v>24125</v>
      </c>
      <c r="C36" s="8">
        <v>3820</v>
      </c>
      <c r="D36" s="1">
        <f t="shared" si="0"/>
        <v>20305</v>
      </c>
    </row>
    <row r="37" spans="1:4" x14ac:dyDescent="0.25">
      <c r="A37" s="10">
        <v>41393.041666666664</v>
      </c>
      <c r="B37" s="8">
        <v>8500</v>
      </c>
      <c r="C37" s="8">
        <v>24125</v>
      </c>
      <c r="D37" s="1">
        <f t="shared" si="0"/>
        <v>15625</v>
      </c>
    </row>
    <row r="38" spans="1:4" x14ac:dyDescent="0.25">
      <c r="A38" s="10">
        <v>41409</v>
      </c>
      <c r="B38" s="8">
        <v>7080</v>
      </c>
      <c r="C38" s="8">
        <v>8500</v>
      </c>
      <c r="D38" s="1">
        <f t="shared" si="0"/>
        <v>1420</v>
      </c>
    </row>
    <row r="39" spans="1:4" x14ac:dyDescent="0.25">
      <c r="A39" s="10">
        <v>41415</v>
      </c>
      <c r="B39" s="8">
        <v>120</v>
      </c>
      <c r="C39" s="8">
        <v>7080</v>
      </c>
      <c r="D39" s="1">
        <f t="shared" si="0"/>
        <v>6960</v>
      </c>
    </row>
    <row r="40" spans="1:4" x14ac:dyDescent="0.25">
      <c r="A40" s="15">
        <v>41430</v>
      </c>
      <c r="B40" s="8">
        <v>16150</v>
      </c>
      <c r="C40" s="8">
        <v>120</v>
      </c>
      <c r="D40" s="1">
        <f t="shared" si="0"/>
        <v>16030</v>
      </c>
    </row>
    <row r="41" spans="1:4" x14ac:dyDescent="0.25">
      <c r="A41" s="15">
        <v>41444</v>
      </c>
      <c r="B41" s="8">
        <v>8075</v>
      </c>
      <c r="C41" s="8">
        <v>16150</v>
      </c>
      <c r="D41" s="1">
        <f t="shared" si="0"/>
        <v>8075</v>
      </c>
    </row>
    <row r="42" spans="1:4" x14ac:dyDescent="0.25">
      <c r="A42" s="15">
        <v>41457</v>
      </c>
      <c r="B42" s="8">
        <v>7080</v>
      </c>
      <c r="C42" s="8">
        <v>8075</v>
      </c>
      <c r="D42" s="1">
        <f t="shared" si="0"/>
        <v>995</v>
      </c>
    </row>
    <row r="43" spans="1:4" x14ac:dyDescent="0.25">
      <c r="A43" s="15">
        <v>41471</v>
      </c>
      <c r="B43" s="8">
        <v>16150</v>
      </c>
      <c r="C43" s="8">
        <v>7080</v>
      </c>
      <c r="D43" s="1">
        <f t="shared" si="0"/>
        <v>9070</v>
      </c>
    </row>
    <row r="44" spans="1:4" x14ac:dyDescent="0.25">
      <c r="A44" s="15">
        <v>41489</v>
      </c>
      <c r="B44" s="8">
        <v>6160</v>
      </c>
      <c r="C44" s="8">
        <v>16150</v>
      </c>
      <c r="D44" s="1">
        <f t="shared" si="0"/>
        <v>9990</v>
      </c>
    </row>
    <row r="45" spans="1:4" x14ac:dyDescent="0.25">
      <c r="A45" s="15">
        <v>41504</v>
      </c>
      <c r="B45" s="8">
        <v>8075</v>
      </c>
      <c r="C45" s="8">
        <v>6160</v>
      </c>
      <c r="D45" s="1">
        <f t="shared" si="0"/>
        <v>1915</v>
      </c>
    </row>
    <row r="46" spans="1:4" x14ac:dyDescent="0.25">
      <c r="A46" s="15">
        <v>41517</v>
      </c>
      <c r="B46" s="8">
        <v>16150</v>
      </c>
      <c r="C46" s="8">
        <v>8075</v>
      </c>
      <c r="D46" s="1">
        <f t="shared" si="0"/>
        <v>8075</v>
      </c>
    </row>
    <row r="47" spans="1:4" x14ac:dyDescent="0.25">
      <c r="A47" s="15">
        <v>41532</v>
      </c>
      <c r="B47" s="8">
        <v>8075</v>
      </c>
      <c r="C47" s="8">
        <v>16150</v>
      </c>
      <c r="D47" s="1">
        <f t="shared" si="0"/>
        <v>8075</v>
      </c>
    </row>
    <row r="48" spans="1:4" x14ac:dyDescent="0.25">
      <c r="C48" s="8">
        <v>8075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0"/>
  <sheetViews>
    <sheetView topLeftCell="J16" workbookViewId="0">
      <selection activeCell="S36" sqref="S36"/>
    </sheetView>
  </sheetViews>
  <sheetFormatPr defaultColWidth="12.6640625" defaultRowHeight="15.75" customHeight="1" x14ac:dyDescent="0.25"/>
  <cols>
    <col min="1" max="1" width="13.21875" bestFit="1" customWidth="1"/>
  </cols>
  <sheetData>
    <row r="1" spans="1:9" ht="13.2" x14ac:dyDescent="0.25">
      <c r="A1" s="9" t="s">
        <v>0</v>
      </c>
      <c r="B1" s="9" t="s">
        <v>1</v>
      </c>
      <c r="D1" t="s">
        <v>13</v>
      </c>
    </row>
    <row r="2" spans="1:9" ht="13.2" x14ac:dyDescent="0.25">
      <c r="A2" s="10">
        <v>40809</v>
      </c>
      <c r="B2" s="8">
        <v>7000</v>
      </c>
      <c r="D2" s="1"/>
      <c r="G2" t="s">
        <v>12</v>
      </c>
      <c r="H2" t="s">
        <v>19</v>
      </c>
      <c r="I2" t="s">
        <v>20</v>
      </c>
    </row>
    <row r="3" spans="1:9" ht="13.2" x14ac:dyDescent="0.25">
      <c r="A3" s="10">
        <v>40842</v>
      </c>
      <c r="B3" s="8">
        <v>7000</v>
      </c>
      <c r="C3" s="8">
        <v>7000</v>
      </c>
      <c r="D3" s="1">
        <f>ABS(B3-C3)</f>
        <v>0</v>
      </c>
      <c r="F3" s="13">
        <f>A2</f>
        <v>40809</v>
      </c>
      <c r="G3">
        <f>AVERAGE(B2:B22)</f>
        <v>9796.2190476190481</v>
      </c>
      <c r="H3">
        <f>G3+2.66*G29</f>
        <v>15661.519047619047</v>
      </c>
      <c r="I3">
        <f>G3-2.66*G29</f>
        <v>3930.9190476190479</v>
      </c>
    </row>
    <row r="4" spans="1:9" ht="13.2" x14ac:dyDescent="0.25">
      <c r="A4" s="10">
        <v>40869</v>
      </c>
      <c r="B4" s="8">
        <v>5950</v>
      </c>
      <c r="C4" s="8">
        <v>7000</v>
      </c>
      <c r="D4" s="1">
        <f t="shared" ref="D4:D22" si="0">ABS(B4-C4)</f>
        <v>1050</v>
      </c>
      <c r="F4" s="13">
        <f>F30</f>
        <v>41408</v>
      </c>
      <c r="G4">
        <f>G3</f>
        <v>9796.2190476190481</v>
      </c>
      <c r="H4">
        <f>H3</f>
        <v>15661.519047619047</v>
      </c>
      <c r="I4">
        <f>I3</f>
        <v>3930.9190476190479</v>
      </c>
    </row>
    <row r="5" spans="1:9" ht="13.2" x14ac:dyDescent="0.25">
      <c r="A5" s="10">
        <v>40900</v>
      </c>
      <c r="B5" s="8">
        <v>5950</v>
      </c>
      <c r="C5" s="8">
        <v>5950</v>
      </c>
      <c r="D5" s="1">
        <f t="shared" si="0"/>
        <v>0</v>
      </c>
    </row>
    <row r="6" spans="1:9" ht="13.2" x14ac:dyDescent="0.25">
      <c r="A6" s="10">
        <v>40940</v>
      </c>
      <c r="B6" s="8">
        <v>5950</v>
      </c>
      <c r="C6" s="8">
        <v>5950</v>
      </c>
      <c r="D6" s="1">
        <f t="shared" si="0"/>
        <v>0</v>
      </c>
    </row>
    <row r="7" spans="1:9" ht="13.2" x14ac:dyDescent="0.25">
      <c r="A7" s="10">
        <v>40974</v>
      </c>
      <c r="B7" s="8">
        <v>12870.6</v>
      </c>
      <c r="C7" s="8">
        <v>5950</v>
      </c>
      <c r="D7" s="1">
        <f t="shared" si="0"/>
        <v>6920.6</v>
      </c>
    </row>
    <row r="8" spans="1:9" ht="13.2" x14ac:dyDescent="0.25">
      <c r="A8" s="10">
        <v>41003</v>
      </c>
      <c r="B8" s="8">
        <v>14000</v>
      </c>
      <c r="C8" s="8">
        <v>12870.6</v>
      </c>
      <c r="D8" s="1">
        <f t="shared" si="0"/>
        <v>1129.3999999999996</v>
      </c>
    </row>
    <row r="9" spans="1:9" ht="13.2" x14ac:dyDescent="0.25">
      <c r="A9" s="10">
        <v>41034</v>
      </c>
      <c r="B9" s="8">
        <v>14000</v>
      </c>
      <c r="C9" s="8">
        <v>14000</v>
      </c>
      <c r="D9" s="1">
        <f t="shared" si="0"/>
        <v>0</v>
      </c>
    </row>
    <row r="10" spans="1:9" ht="13.2" x14ac:dyDescent="0.25">
      <c r="A10" s="10">
        <v>41068</v>
      </c>
      <c r="B10" s="8">
        <v>14000</v>
      </c>
      <c r="C10" s="8">
        <v>14000</v>
      </c>
      <c r="D10" s="1">
        <f t="shared" si="0"/>
        <v>0</v>
      </c>
    </row>
    <row r="11" spans="1:9" ht="13.2" x14ac:dyDescent="0.25">
      <c r="A11" s="10">
        <v>41094</v>
      </c>
      <c r="B11" s="8">
        <v>14000</v>
      </c>
      <c r="C11" s="8">
        <v>14000</v>
      </c>
      <c r="D11" s="1">
        <f t="shared" si="0"/>
        <v>0</v>
      </c>
    </row>
    <row r="12" spans="1:9" ht="13.2" x14ac:dyDescent="0.25">
      <c r="A12" s="10">
        <v>41129</v>
      </c>
      <c r="B12" s="8">
        <v>14000</v>
      </c>
      <c r="C12" s="8">
        <v>14000</v>
      </c>
      <c r="D12" s="1">
        <f t="shared" si="0"/>
        <v>0</v>
      </c>
    </row>
    <row r="13" spans="1:9" ht="13.2" x14ac:dyDescent="0.25">
      <c r="A13" s="10">
        <v>41178</v>
      </c>
      <c r="B13" s="8">
        <v>14000</v>
      </c>
      <c r="C13" s="8">
        <v>14000</v>
      </c>
      <c r="D13" s="1">
        <f t="shared" si="0"/>
        <v>0</v>
      </c>
    </row>
    <row r="14" spans="1:9" ht="13.2" x14ac:dyDescent="0.25">
      <c r="A14" s="10">
        <v>41197</v>
      </c>
      <c r="B14" s="8">
        <v>14000</v>
      </c>
      <c r="C14" s="8">
        <v>14000</v>
      </c>
      <c r="D14" s="1">
        <f t="shared" si="0"/>
        <v>0</v>
      </c>
    </row>
    <row r="15" spans="1:9" ht="13.2" x14ac:dyDescent="0.25">
      <c r="A15" s="10">
        <v>41220</v>
      </c>
      <c r="B15" s="8">
        <v>14000</v>
      </c>
      <c r="C15" s="8">
        <v>14000</v>
      </c>
      <c r="D15" s="1">
        <f t="shared" si="0"/>
        <v>0</v>
      </c>
    </row>
    <row r="16" spans="1:9" ht="13.2" x14ac:dyDescent="0.25">
      <c r="A16" s="10">
        <v>41254</v>
      </c>
      <c r="B16" s="8">
        <v>10500</v>
      </c>
      <c r="C16" s="8">
        <v>14000</v>
      </c>
      <c r="D16" s="1">
        <f t="shared" si="0"/>
        <v>3500</v>
      </c>
    </row>
    <row r="17" spans="1:9" ht="13.2" x14ac:dyDescent="0.25">
      <c r="A17" s="10">
        <v>41290</v>
      </c>
      <c r="B17" s="8">
        <v>3500</v>
      </c>
      <c r="C17" s="8">
        <v>10500</v>
      </c>
      <c r="D17" s="1">
        <f t="shared" si="0"/>
        <v>7000</v>
      </c>
    </row>
    <row r="18" spans="1:9" ht="13.2" x14ac:dyDescent="0.25">
      <c r="A18" s="10">
        <v>41318</v>
      </c>
      <c r="B18" s="8">
        <v>3500</v>
      </c>
      <c r="C18" s="8">
        <v>3500</v>
      </c>
      <c r="D18" s="1">
        <f t="shared" si="0"/>
        <v>0</v>
      </c>
    </row>
    <row r="19" spans="1:9" ht="13.2" x14ac:dyDescent="0.25">
      <c r="A19" s="10">
        <v>41345</v>
      </c>
      <c r="B19" s="8">
        <v>3500</v>
      </c>
      <c r="C19" s="8">
        <v>3500</v>
      </c>
      <c r="D19" s="1">
        <f t="shared" si="0"/>
        <v>0</v>
      </c>
    </row>
    <row r="20" spans="1:9" ht="13.2" x14ac:dyDescent="0.25">
      <c r="A20" s="10">
        <v>41347</v>
      </c>
      <c r="B20" s="8">
        <v>10500</v>
      </c>
      <c r="C20" s="8">
        <v>3500</v>
      </c>
      <c r="D20" s="1">
        <f t="shared" si="0"/>
        <v>7000</v>
      </c>
    </row>
    <row r="21" spans="1:9" ht="13.2" x14ac:dyDescent="0.25">
      <c r="A21" s="10">
        <v>41390</v>
      </c>
      <c r="B21" s="8">
        <v>3500</v>
      </c>
      <c r="C21" s="8">
        <v>10500</v>
      </c>
      <c r="D21" s="1">
        <f t="shared" si="0"/>
        <v>7000</v>
      </c>
    </row>
    <row r="22" spans="1:9" ht="13.2" x14ac:dyDescent="0.25">
      <c r="A22" s="10">
        <v>41408</v>
      </c>
      <c r="B22" s="8">
        <v>14000</v>
      </c>
      <c r="C22" s="8">
        <v>3500</v>
      </c>
      <c r="D22" s="1">
        <f t="shared" si="0"/>
        <v>10500</v>
      </c>
    </row>
    <row r="23" spans="1:9" ht="13.2" x14ac:dyDescent="0.25">
      <c r="B23" s="4"/>
      <c r="C23" s="8">
        <v>14000</v>
      </c>
    </row>
    <row r="28" spans="1:9" ht="15.75" customHeight="1" x14ac:dyDescent="0.25">
      <c r="F28" s="1"/>
      <c r="G28" s="1" t="s">
        <v>4</v>
      </c>
      <c r="H28" s="2" t="s">
        <v>21</v>
      </c>
      <c r="I28" s="2" t="s">
        <v>22</v>
      </c>
    </row>
    <row r="29" spans="1:9" ht="15.75" customHeight="1" x14ac:dyDescent="0.25">
      <c r="F29" s="13">
        <f>A3</f>
        <v>40842</v>
      </c>
      <c r="G29" s="1">
        <f>AVERAGE($D$3:$D$22)</f>
        <v>2205</v>
      </c>
      <c r="H29" s="12">
        <f>3.267*G29</f>
        <v>7203.7349999999997</v>
      </c>
      <c r="I29" s="6">
        <v>0</v>
      </c>
    </row>
    <row r="30" spans="1:9" ht="15.75" customHeight="1" x14ac:dyDescent="0.25">
      <c r="F30" s="5">
        <f>A22</f>
        <v>41408</v>
      </c>
      <c r="G30">
        <f>G29</f>
        <v>2205</v>
      </c>
      <c r="H30" s="12">
        <f>H29</f>
        <v>7203.7349999999997</v>
      </c>
      <c r="I3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9"/>
  <sheetViews>
    <sheetView topLeftCell="G7" zoomScale="93" workbookViewId="0">
      <selection activeCell="Q32" sqref="Q32"/>
    </sheetView>
  </sheetViews>
  <sheetFormatPr defaultColWidth="12.6640625" defaultRowHeight="15.75" customHeight="1" x14ac:dyDescent="0.25"/>
  <cols>
    <col min="1" max="1" width="13.21875" bestFit="1" customWidth="1"/>
  </cols>
  <sheetData>
    <row r="1" spans="1:9" x14ac:dyDescent="0.25">
      <c r="A1" s="9" t="s">
        <v>0</v>
      </c>
      <c r="B1" s="9" t="s">
        <v>1</v>
      </c>
      <c r="D1" t="s">
        <v>13</v>
      </c>
    </row>
    <row r="2" spans="1:9" x14ac:dyDescent="0.25">
      <c r="A2" s="10">
        <v>40695</v>
      </c>
      <c r="B2" s="8">
        <v>6290</v>
      </c>
      <c r="D2" s="1">
        <f t="shared" ref="D2:D28" si="0">ABS(B2-C2)</f>
        <v>6290</v>
      </c>
      <c r="G2" t="s">
        <v>12</v>
      </c>
      <c r="H2" t="s">
        <v>19</v>
      </c>
      <c r="I2" t="s">
        <v>23</v>
      </c>
    </row>
    <row r="3" spans="1:9" x14ac:dyDescent="0.25">
      <c r="A3" s="10">
        <v>40723</v>
      </c>
      <c r="B3" s="8">
        <v>6290</v>
      </c>
      <c r="C3" s="8">
        <v>6290</v>
      </c>
      <c r="D3" s="1">
        <f t="shared" si="0"/>
        <v>0</v>
      </c>
      <c r="F3" s="13">
        <f>A2</f>
        <v>40695</v>
      </c>
      <c r="G3">
        <f>AVERAGE(B2:B28)</f>
        <v>7962.9444444444443</v>
      </c>
      <c r="H3">
        <f>G3+2.66*G24</f>
        <v>14167.394444444446</v>
      </c>
      <c r="I3">
        <f>G3-2.66*G24</f>
        <v>1758.4944444444436</v>
      </c>
    </row>
    <row r="4" spans="1:9" x14ac:dyDescent="0.25">
      <c r="A4" s="10">
        <v>40749</v>
      </c>
      <c r="B4" s="8">
        <v>7862.5</v>
      </c>
      <c r="C4" s="8">
        <v>6290</v>
      </c>
      <c r="D4" s="1">
        <f t="shared" si="0"/>
        <v>1572.5</v>
      </c>
      <c r="F4" s="13">
        <f>A28</f>
        <v>41513</v>
      </c>
      <c r="G4">
        <f>G3</f>
        <v>7962.9444444444443</v>
      </c>
      <c r="H4">
        <f>H3</f>
        <v>14167.394444444446</v>
      </c>
      <c r="I4">
        <f>I3</f>
        <v>1758.4944444444436</v>
      </c>
    </row>
    <row r="5" spans="1:9" x14ac:dyDescent="0.25">
      <c r="A5" s="10">
        <v>40785</v>
      </c>
      <c r="B5" s="8">
        <v>6290</v>
      </c>
      <c r="C5" s="8">
        <v>7862.5</v>
      </c>
      <c r="D5" s="1">
        <f t="shared" si="0"/>
        <v>1572.5</v>
      </c>
    </row>
    <row r="6" spans="1:9" x14ac:dyDescent="0.25">
      <c r="A6" s="10">
        <v>40812</v>
      </c>
      <c r="B6" s="8">
        <v>6290</v>
      </c>
      <c r="C6" s="8">
        <v>6290</v>
      </c>
      <c r="D6" s="1">
        <f t="shared" si="0"/>
        <v>0</v>
      </c>
    </row>
    <row r="7" spans="1:9" x14ac:dyDescent="0.25">
      <c r="A7" s="10">
        <v>40847</v>
      </c>
      <c r="B7" s="8">
        <v>8925</v>
      </c>
      <c r="C7" s="8">
        <v>6290</v>
      </c>
      <c r="D7" s="1">
        <f t="shared" si="0"/>
        <v>2635</v>
      </c>
    </row>
    <row r="8" spans="1:9" x14ac:dyDescent="0.25">
      <c r="A8" s="10">
        <v>40876</v>
      </c>
      <c r="B8" s="8">
        <v>7140</v>
      </c>
      <c r="C8" s="8">
        <v>8925</v>
      </c>
      <c r="D8" s="1">
        <f t="shared" si="0"/>
        <v>1785</v>
      </c>
    </row>
    <row r="9" spans="1:9" x14ac:dyDescent="0.25">
      <c r="A9" s="10">
        <v>40905</v>
      </c>
      <c r="B9" s="8">
        <v>5355</v>
      </c>
      <c r="C9" s="8">
        <v>7140</v>
      </c>
      <c r="D9" s="1">
        <f t="shared" si="0"/>
        <v>1785</v>
      </c>
    </row>
    <row r="10" spans="1:9" x14ac:dyDescent="0.25">
      <c r="A10" s="10">
        <v>40939</v>
      </c>
      <c r="B10" s="8">
        <v>7140</v>
      </c>
      <c r="C10" s="8">
        <v>5355</v>
      </c>
      <c r="D10" s="1">
        <f t="shared" si="0"/>
        <v>1785</v>
      </c>
    </row>
    <row r="11" spans="1:9" x14ac:dyDescent="0.25">
      <c r="A11" s="10">
        <v>40966</v>
      </c>
      <c r="B11" s="8">
        <v>7140</v>
      </c>
      <c r="C11" s="8">
        <v>7140</v>
      </c>
      <c r="D11" s="1">
        <f t="shared" si="0"/>
        <v>0</v>
      </c>
    </row>
    <row r="12" spans="1:9" x14ac:dyDescent="0.25">
      <c r="A12" s="10">
        <v>41010</v>
      </c>
      <c r="B12" s="8">
        <v>7140</v>
      </c>
      <c r="C12" s="8">
        <v>7140</v>
      </c>
      <c r="D12" s="1">
        <f t="shared" si="0"/>
        <v>0</v>
      </c>
    </row>
    <row r="13" spans="1:9" x14ac:dyDescent="0.25">
      <c r="A13" s="10">
        <v>41054</v>
      </c>
      <c r="B13" s="8">
        <v>7140</v>
      </c>
      <c r="C13" s="8">
        <v>7140</v>
      </c>
      <c r="D13" s="1">
        <f t="shared" si="0"/>
        <v>0</v>
      </c>
    </row>
    <row r="14" spans="1:9" x14ac:dyDescent="0.25">
      <c r="A14" s="10">
        <v>41085.041666666664</v>
      </c>
      <c r="B14" s="8">
        <v>1785</v>
      </c>
      <c r="C14" s="8">
        <v>7140</v>
      </c>
      <c r="D14" s="1">
        <f t="shared" si="0"/>
        <v>5355</v>
      </c>
    </row>
    <row r="15" spans="1:9" x14ac:dyDescent="0.25">
      <c r="A15" s="10">
        <v>41107</v>
      </c>
      <c r="B15" s="8">
        <v>7140</v>
      </c>
      <c r="C15" s="8">
        <v>1785</v>
      </c>
      <c r="D15" s="1">
        <f t="shared" si="0"/>
        <v>5355</v>
      </c>
    </row>
    <row r="16" spans="1:9" x14ac:dyDescent="0.25">
      <c r="A16" s="10">
        <v>41150</v>
      </c>
      <c r="B16" s="8">
        <v>8925</v>
      </c>
      <c r="C16" s="8">
        <v>7140</v>
      </c>
      <c r="D16" s="1">
        <f t="shared" si="0"/>
        <v>1785</v>
      </c>
    </row>
    <row r="17" spans="1:14" x14ac:dyDescent="0.25">
      <c r="A17" s="10">
        <v>41170</v>
      </c>
      <c r="B17" s="8">
        <v>7140</v>
      </c>
      <c r="C17" s="8">
        <v>8925</v>
      </c>
      <c r="D17" s="1">
        <f t="shared" si="0"/>
        <v>1785</v>
      </c>
    </row>
    <row r="18" spans="1:14" x14ac:dyDescent="0.25">
      <c r="A18" s="10">
        <v>41198</v>
      </c>
      <c r="B18" s="8">
        <v>7140</v>
      </c>
      <c r="C18" s="8">
        <v>7140</v>
      </c>
      <c r="D18" s="1">
        <f t="shared" si="0"/>
        <v>0</v>
      </c>
    </row>
    <row r="19" spans="1:14" x14ac:dyDescent="0.25">
      <c r="A19" s="10">
        <v>41198.041666666664</v>
      </c>
      <c r="B19" s="8">
        <v>1785</v>
      </c>
      <c r="C19" s="8">
        <v>7140</v>
      </c>
      <c r="D19" s="1">
        <f t="shared" si="0"/>
        <v>5355</v>
      </c>
    </row>
    <row r="20" spans="1:14" x14ac:dyDescent="0.25">
      <c r="A20" s="10">
        <v>41225</v>
      </c>
      <c r="B20" s="8">
        <v>8925</v>
      </c>
      <c r="C20" s="8">
        <v>1785</v>
      </c>
      <c r="D20" s="1">
        <f t="shared" si="0"/>
        <v>7140</v>
      </c>
    </row>
    <row r="21" spans="1:14" x14ac:dyDescent="0.25">
      <c r="A21" s="10">
        <v>41260</v>
      </c>
      <c r="B21" s="8">
        <v>6075</v>
      </c>
      <c r="C21" s="8">
        <v>8925</v>
      </c>
      <c r="D21" s="1">
        <f t="shared" si="0"/>
        <v>2850</v>
      </c>
    </row>
    <row r="22" spans="1:14" x14ac:dyDescent="0.25">
      <c r="A22" s="10">
        <v>41305</v>
      </c>
      <c r="B22" s="8">
        <v>7140</v>
      </c>
      <c r="C22" s="8">
        <v>6075</v>
      </c>
      <c r="D22" s="1">
        <f t="shared" si="0"/>
        <v>1065</v>
      </c>
    </row>
    <row r="23" spans="1:14" x14ac:dyDescent="0.25">
      <c r="A23" s="10">
        <v>41333</v>
      </c>
      <c r="B23" s="8">
        <v>7862</v>
      </c>
      <c r="C23" s="8">
        <v>7140</v>
      </c>
      <c r="D23" s="1">
        <f t="shared" si="0"/>
        <v>722</v>
      </c>
      <c r="F23" s="1"/>
      <c r="G23" s="1" t="s">
        <v>4</v>
      </c>
      <c r="H23" s="2" t="s">
        <v>21</v>
      </c>
      <c r="I23" s="2" t="s">
        <v>22</v>
      </c>
      <c r="K23" s="1"/>
      <c r="L23" s="1"/>
      <c r="M23" s="2"/>
      <c r="N23" s="2"/>
    </row>
    <row r="24" spans="1:14" x14ac:dyDescent="0.25">
      <c r="A24" s="10">
        <v>41359</v>
      </c>
      <c r="B24" s="8">
        <v>15000</v>
      </c>
      <c r="C24" s="8">
        <v>7862</v>
      </c>
      <c r="D24" s="1">
        <f t="shared" si="0"/>
        <v>7138</v>
      </c>
      <c r="F24" s="13">
        <f>A3</f>
        <v>40723</v>
      </c>
      <c r="G24" s="1">
        <f>AVERAGE($D$3:$D$28)</f>
        <v>2332.5</v>
      </c>
      <c r="H24" s="12">
        <f>3.267*G24</f>
        <v>7620.2775000000001</v>
      </c>
      <c r="I24" s="6">
        <v>0</v>
      </c>
      <c r="K24" s="13"/>
      <c r="L24" s="1"/>
      <c r="M24" s="12"/>
      <c r="N24" s="6"/>
    </row>
    <row r="25" spans="1:14" x14ac:dyDescent="0.25">
      <c r="A25" s="10">
        <v>41387</v>
      </c>
      <c r="B25" s="8">
        <v>10880</v>
      </c>
      <c r="C25" s="8">
        <v>15000</v>
      </c>
      <c r="D25" s="1">
        <f t="shared" si="0"/>
        <v>4120</v>
      </c>
      <c r="F25" s="5">
        <f>A28</f>
        <v>41513</v>
      </c>
      <c r="G25">
        <f>G24</f>
        <v>2332.5</v>
      </c>
      <c r="H25" s="12">
        <f>H24</f>
        <v>7620.2775000000001</v>
      </c>
      <c r="I25">
        <v>0</v>
      </c>
      <c r="K25" s="5"/>
      <c r="M25" s="12"/>
    </row>
    <row r="26" spans="1:14" x14ac:dyDescent="0.25">
      <c r="A26" s="15">
        <v>41419</v>
      </c>
      <c r="B26" s="8">
        <v>10880</v>
      </c>
      <c r="C26" s="8">
        <v>10880</v>
      </c>
      <c r="D26" s="1">
        <f t="shared" si="0"/>
        <v>0</v>
      </c>
    </row>
    <row r="27" spans="1:14" x14ac:dyDescent="0.25">
      <c r="A27" s="15">
        <v>41455</v>
      </c>
      <c r="B27" s="8">
        <v>13600</v>
      </c>
      <c r="C27" s="8">
        <v>10880</v>
      </c>
      <c r="D27" s="1">
        <f t="shared" si="0"/>
        <v>2720</v>
      </c>
    </row>
    <row r="28" spans="1:14" x14ac:dyDescent="0.25">
      <c r="A28" s="15">
        <v>41513</v>
      </c>
      <c r="B28" s="8">
        <v>17720</v>
      </c>
      <c r="C28" s="8">
        <v>13600</v>
      </c>
      <c r="D28" s="1">
        <f t="shared" si="0"/>
        <v>4120</v>
      </c>
    </row>
    <row r="29" spans="1:14" x14ac:dyDescent="0.25">
      <c r="C29" s="8">
        <v>17720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34"/>
  <sheetViews>
    <sheetView topLeftCell="H7" workbookViewId="0">
      <selection activeCell="T14" sqref="T14"/>
    </sheetView>
  </sheetViews>
  <sheetFormatPr defaultColWidth="12.6640625" defaultRowHeight="15.75" customHeight="1" x14ac:dyDescent="0.25"/>
  <cols>
    <col min="1" max="1" width="13.21875" bestFit="1" customWidth="1"/>
  </cols>
  <sheetData>
    <row r="1" spans="1:9" x14ac:dyDescent="0.25">
      <c r="A1" s="1" t="s">
        <v>0</v>
      </c>
      <c r="B1" s="1" t="s">
        <v>1</v>
      </c>
      <c r="D1" s="16" t="s">
        <v>13</v>
      </c>
    </row>
    <row r="2" spans="1:9" x14ac:dyDescent="0.25">
      <c r="A2" s="14">
        <v>40700</v>
      </c>
      <c r="B2" s="4">
        <v>3500</v>
      </c>
      <c r="C2" s="4"/>
      <c r="D2" s="1">
        <f t="shared" ref="D2:D33" si="0">ABS(B2-C2)</f>
        <v>3500</v>
      </c>
      <c r="G2" t="s">
        <v>12</v>
      </c>
      <c r="H2" t="s">
        <v>19</v>
      </c>
      <c r="I2" t="s">
        <v>20</v>
      </c>
    </row>
    <row r="3" spans="1:9" x14ac:dyDescent="0.25">
      <c r="A3" s="14">
        <v>40711</v>
      </c>
      <c r="B3" s="4">
        <v>3500</v>
      </c>
      <c r="C3" s="4">
        <v>3500</v>
      </c>
      <c r="D3" s="1">
        <f t="shared" si="0"/>
        <v>0</v>
      </c>
      <c r="F3" s="13">
        <f>A2</f>
        <v>40700</v>
      </c>
      <c r="G3">
        <f>AVERAGE(B2:B33)</f>
        <v>6825.96875</v>
      </c>
      <c r="H3">
        <f>G3+2.66*G29</f>
        <v>14561.763588709677</v>
      </c>
      <c r="I3">
        <f>G3-2.66*G29</f>
        <v>-909.82608870967761</v>
      </c>
    </row>
    <row r="4" spans="1:9" x14ac:dyDescent="0.25">
      <c r="A4" s="14">
        <v>40795</v>
      </c>
      <c r="B4" s="4">
        <v>11750</v>
      </c>
      <c r="C4" s="4">
        <v>3500</v>
      </c>
      <c r="D4" s="1">
        <f t="shared" si="0"/>
        <v>8250</v>
      </c>
      <c r="F4" s="13">
        <f>F30</f>
        <v>41422</v>
      </c>
      <c r="G4">
        <f>G3</f>
        <v>6825.96875</v>
      </c>
      <c r="H4">
        <f>H3</f>
        <v>14561.763588709677</v>
      </c>
      <c r="I4">
        <f>I3</f>
        <v>-909.82608870967761</v>
      </c>
    </row>
    <row r="5" spans="1:9" x14ac:dyDescent="0.25">
      <c r="A5" s="14">
        <v>40830</v>
      </c>
      <c r="B5" s="4">
        <v>9000</v>
      </c>
      <c r="C5" s="4">
        <v>11750</v>
      </c>
      <c r="D5" s="1">
        <f t="shared" si="0"/>
        <v>2750</v>
      </c>
    </row>
    <row r="6" spans="1:9" x14ac:dyDescent="0.25">
      <c r="A6" s="14">
        <v>40844</v>
      </c>
      <c r="B6" s="4">
        <v>2750</v>
      </c>
      <c r="C6" s="4">
        <v>9000</v>
      </c>
      <c r="D6" s="1">
        <f t="shared" si="0"/>
        <v>6250</v>
      </c>
    </row>
    <row r="7" spans="1:9" x14ac:dyDescent="0.25">
      <c r="A7" s="14">
        <v>40856</v>
      </c>
      <c r="B7" s="4">
        <v>4500</v>
      </c>
      <c r="C7" s="4">
        <v>2750</v>
      </c>
      <c r="D7" s="1">
        <f t="shared" si="0"/>
        <v>1750</v>
      </c>
    </row>
    <row r="8" spans="1:9" x14ac:dyDescent="0.25">
      <c r="A8" s="14">
        <v>40876</v>
      </c>
      <c r="B8" s="4">
        <v>4500</v>
      </c>
      <c r="C8" s="4">
        <v>4500</v>
      </c>
      <c r="D8" s="1">
        <f t="shared" si="0"/>
        <v>0</v>
      </c>
    </row>
    <row r="9" spans="1:9" x14ac:dyDescent="0.25">
      <c r="A9" s="14">
        <v>40883</v>
      </c>
      <c r="B9" s="4">
        <v>4700</v>
      </c>
      <c r="C9" s="4">
        <v>4500</v>
      </c>
      <c r="D9" s="1">
        <f t="shared" si="0"/>
        <v>200</v>
      </c>
    </row>
    <row r="10" spans="1:9" x14ac:dyDescent="0.25">
      <c r="A10" s="14">
        <v>40897</v>
      </c>
      <c r="B10" s="4">
        <v>4700</v>
      </c>
      <c r="C10" s="4">
        <v>4700</v>
      </c>
      <c r="D10" s="1">
        <f t="shared" si="0"/>
        <v>0</v>
      </c>
    </row>
    <row r="11" spans="1:9" x14ac:dyDescent="0.25">
      <c r="A11" s="14">
        <v>40984</v>
      </c>
      <c r="B11" s="4">
        <v>4500</v>
      </c>
      <c r="C11" s="4">
        <v>4700</v>
      </c>
      <c r="D11" s="1">
        <f t="shared" si="0"/>
        <v>200</v>
      </c>
    </row>
    <row r="12" spans="1:9" x14ac:dyDescent="0.25">
      <c r="A12" s="14">
        <v>41025</v>
      </c>
      <c r="B12" s="4">
        <v>4500</v>
      </c>
      <c r="C12" s="4">
        <v>4500</v>
      </c>
      <c r="D12" s="1">
        <f t="shared" si="0"/>
        <v>0</v>
      </c>
    </row>
    <row r="13" spans="1:9" x14ac:dyDescent="0.25">
      <c r="A13" s="14">
        <v>41045</v>
      </c>
      <c r="B13" s="4">
        <v>5000</v>
      </c>
      <c r="C13" s="4">
        <v>4500</v>
      </c>
      <c r="D13" s="1">
        <f t="shared" si="0"/>
        <v>500</v>
      </c>
    </row>
    <row r="14" spans="1:9" x14ac:dyDescent="0.25">
      <c r="A14" s="14">
        <v>41058</v>
      </c>
      <c r="B14" s="4">
        <v>5000</v>
      </c>
      <c r="C14" s="4">
        <v>5000</v>
      </c>
      <c r="D14" s="1">
        <f t="shared" si="0"/>
        <v>0</v>
      </c>
    </row>
    <row r="15" spans="1:9" x14ac:dyDescent="0.25">
      <c r="A15" s="14">
        <v>41081</v>
      </c>
      <c r="B15" s="4">
        <v>5000</v>
      </c>
      <c r="C15" s="4">
        <v>5000</v>
      </c>
      <c r="D15" s="1">
        <f t="shared" si="0"/>
        <v>0</v>
      </c>
    </row>
    <row r="16" spans="1:9" x14ac:dyDescent="0.25">
      <c r="A16" s="14">
        <v>41082</v>
      </c>
      <c r="B16" s="4">
        <v>5000</v>
      </c>
      <c r="C16" s="4">
        <v>5000</v>
      </c>
      <c r="D16" s="1">
        <f t="shared" si="0"/>
        <v>0</v>
      </c>
    </row>
    <row r="17" spans="1:9" x14ac:dyDescent="0.25">
      <c r="A17" s="14">
        <v>41094</v>
      </c>
      <c r="B17" s="4">
        <v>6050</v>
      </c>
      <c r="C17" s="4">
        <v>5000</v>
      </c>
      <c r="D17" s="1">
        <f t="shared" si="0"/>
        <v>1050</v>
      </c>
    </row>
    <row r="18" spans="1:9" x14ac:dyDescent="0.25">
      <c r="A18" s="14">
        <v>41100</v>
      </c>
      <c r="B18" s="4">
        <v>6950</v>
      </c>
      <c r="C18" s="4">
        <v>6050</v>
      </c>
      <c r="D18" s="1">
        <f t="shared" si="0"/>
        <v>900</v>
      </c>
    </row>
    <row r="19" spans="1:9" x14ac:dyDescent="0.25">
      <c r="A19" s="14">
        <v>41144</v>
      </c>
      <c r="B19" s="4">
        <v>4500</v>
      </c>
      <c r="C19" s="4">
        <v>6950</v>
      </c>
      <c r="D19" s="1">
        <f t="shared" si="0"/>
        <v>2450</v>
      </c>
    </row>
    <row r="20" spans="1:9" x14ac:dyDescent="0.25">
      <c r="A20" s="14">
        <v>41164</v>
      </c>
      <c r="B20" s="4">
        <v>4500</v>
      </c>
      <c r="C20" s="4">
        <v>4500</v>
      </c>
      <c r="D20" s="1">
        <f t="shared" si="0"/>
        <v>0</v>
      </c>
    </row>
    <row r="21" spans="1:9" x14ac:dyDescent="0.25">
      <c r="A21" s="14">
        <v>41173</v>
      </c>
      <c r="B21" s="4">
        <v>4500</v>
      </c>
      <c r="C21" s="4">
        <v>4500</v>
      </c>
      <c r="D21" s="1">
        <f t="shared" si="0"/>
        <v>0</v>
      </c>
    </row>
    <row r="22" spans="1:9" x14ac:dyDescent="0.25">
      <c r="A22" s="14">
        <v>41191</v>
      </c>
      <c r="B22" s="4">
        <v>25000</v>
      </c>
      <c r="C22" s="4">
        <v>4500</v>
      </c>
      <c r="D22" s="1">
        <f t="shared" si="0"/>
        <v>20500</v>
      </c>
    </row>
    <row r="23" spans="1:9" x14ac:dyDescent="0.25">
      <c r="A23" s="14">
        <v>41205</v>
      </c>
      <c r="B23" s="4">
        <v>25000</v>
      </c>
      <c r="C23" s="4">
        <v>25000</v>
      </c>
      <c r="D23" s="1">
        <f t="shared" si="0"/>
        <v>0</v>
      </c>
    </row>
    <row r="24" spans="1:9" x14ac:dyDescent="0.25">
      <c r="A24" s="14">
        <v>41225</v>
      </c>
      <c r="B24" s="4">
        <v>4950</v>
      </c>
      <c r="C24" s="4">
        <v>25000</v>
      </c>
      <c r="D24" s="1">
        <f t="shared" si="0"/>
        <v>20050</v>
      </c>
    </row>
    <row r="25" spans="1:9" x14ac:dyDescent="0.25">
      <c r="A25" s="14">
        <v>41239</v>
      </c>
      <c r="B25" s="4">
        <v>1150</v>
      </c>
      <c r="C25" s="4">
        <v>4950</v>
      </c>
      <c r="D25" s="1">
        <f t="shared" si="0"/>
        <v>3800</v>
      </c>
    </row>
    <row r="26" spans="1:9" x14ac:dyDescent="0.25">
      <c r="A26" s="14">
        <v>41261</v>
      </c>
      <c r="B26" s="4">
        <v>6655</v>
      </c>
      <c r="C26" s="4">
        <v>1150</v>
      </c>
      <c r="D26" s="1">
        <f t="shared" si="0"/>
        <v>5505</v>
      </c>
    </row>
    <row r="27" spans="1:9" x14ac:dyDescent="0.25">
      <c r="A27" s="14">
        <v>41292</v>
      </c>
      <c r="B27" s="4">
        <v>6664</v>
      </c>
      <c r="C27" s="4">
        <v>6655</v>
      </c>
      <c r="D27" s="1">
        <f t="shared" si="0"/>
        <v>9</v>
      </c>
    </row>
    <row r="28" spans="1:9" x14ac:dyDescent="0.25">
      <c r="A28" s="14">
        <v>41303</v>
      </c>
      <c r="B28" s="4">
        <v>6664</v>
      </c>
      <c r="C28" s="4">
        <v>6664</v>
      </c>
      <c r="D28" s="1">
        <f t="shared" si="0"/>
        <v>0</v>
      </c>
      <c r="F28" s="1"/>
      <c r="G28" s="1" t="s">
        <v>4</v>
      </c>
      <c r="H28" s="2" t="s">
        <v>21</v>
      </c>
      <c r="I28" s="2" t="s">
        <v>22</v>
      </c>
    </row>
    <row r="29" spans="1:9" x14ac:dyDescent="0.25">
      <c r="A29" s="14">
        <v>41313</v>
      </c>
      <c r="B29" s="4">
        <v>8000</v>
      </c>
      <c r="C29" s="4">
        <v>6664</v>
      </c>
      <c r="D29" s="1">
        <f t="shared" si="0"/>
        <v>1336</v>
      </c>
      <c r="F29" s="13">
        <f>A3</f>
        <v>40711</v>
      </c>
      <c r="G29" s="1">
        <f>AVERAGE($D$3:$D$33)</f>
        <v>2908.1935483870966</v>
      </c>
      <c r="H29" s="12">
        <f>3.267*G29</f>
        <v>9501.0683225806442</v>
      </c>
      <c r="I29" s="6">
        <v>0</v>
      </c>
    </row>
    <row r="30" spans="1:9" x14ac:dyDescent="0.25">
      <c r="A30" s="14">
        <v>41319</v>
      </c>
      <c r="B30" s="4">
        <v>3328</v>
      </c>
      <c r="C30" s="4">
        <v>8000</v>
      </c>
      <c r="D30" s="1">
        <f t="shared" si="0"/>
        <v>4672</v>
      </c>
      <c r="F30" s="5">
        <f>A33</f>
        <v>41422</v>
      </c>
      <c r="G30">
        <f>G29</f>
        <v>2908.1935483870966</v>
      </c>
      <c r="H30" s="12">
        <f>H29</f>
        <v>9501.0683225806442</v>
      </c>
      <c r="I30">
        <v>0</v>
      </c>
    </row>
    <row r="31" spans="1:9" x14ac:dyDescent="0.25">
      <c r="A31" s="14">
        <v>41373</v>
      </c>
      <c r="B31" s="4">
        <v>6655</v>
      </c>
      <c r="C31" s="4">
        <v>3328</v>
      </c>
      <c r="D31" s="1">
        <f t="shared" si="0"/>
        <v>3327</v>
      </c>
    </row>
    <row r="32" spans="1:9" x14ac:dyDescent="0.25">
      <c r="A32" s="14">
        <v>41380</v>
      </c>
      <c r="B32" s="4">
        <v>6655</v>
      </c>
      <c r="C32" s="4">
        <v>6655</v>
      </c>
      <c r="D32" s="1">
        <f t="shared" si="0"/>
        <v>0</v>
      </c>
    </row>
    <row r="33" spans="1:4" x14ac:dyDescent="0.25">
      <c r="A33" s="14">
        <v>41422</v>
      </c>
      <c r="B33" s="4">
        <v>13310</v>
      </c>
      <c r="C33" s="4">
        <v>6655</v>
      </c>
      <c r="D33" s="1">
        <f t="shared" si="0"/>
        <v>6655</v>
      </c>
    </row>
    <row r="34" spans="1:4" x14ac:dyDescent="0.25">
      <c r="C34" s="4">
        <v>13310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82"/>
  <sheetViews>
    <sheetView topLeftCell="I19" workbookViewId="0">
      <selection activeCell="S40" sqref="S40"/>
    </sheetView>
  </sheetViews>
  <sheetFormatPr defaultColWidth="12.6640625" defaultRowHeight="15.75" customHeight="1" x14ac:dyDescent="0.25"/>
  <cols>
    <col min="1" max="1" width="14" bestFit="1" customWidth="1"/>
  </cols>
  <sheetData>
    <row r="1" spans="1:9" x14ac:dyDescent="0.25">
      <c r="A1" s="8" t="s">
        <v>0</v>
      </c>
      <c r="B1" s="8" t="s">
        <v>1</v>
      </c>
      <c r="D1" s="16" t="s">
        <v>13</v>
      </c>
    </row>
    <row r="2" spans="1:9" x14ac:dyDescent="0.25">
      <c r="A2" s="10">
        <v>40570.706516203703</v>
      </c>
      <c r="B2" s="4">
        <v>5900</v>
      </c>
      <c r="C2" s="4"/>
      <c r="D2" s="1">
        <f t="shared" ref="D2:D69" si="0">ABS(B2-C2)</f>
        <v>5900</v>
      </c>
      <c r="G2" t="s">
        <v>12</v>
      </c>
      <c r="H2" t="s">
        <v>19</v>
      </c>
      <c r="I2" t="s">
        <v>20</v>
      </c>
    </row>
    <row r="3" spans="1:9" x14ac:dyDescent="0.25">
      <c r="A3" s="10">
        <v>40570.70652777778</v>
      </c>
      <c r="B3" s="4">
        <v>4720</v>
      </c>
      <c r="C3" s="4">
        <v>5900</v>
      </c>
      <c r="D3" s="1">
        <f t="shared" si="0"/>
        <v>1180</v>
      </c>
      <c r="F3" s="13">
        <f>A2</f>
        <v>40570.706516203703</v>
      </c>
      <c r="G3">
        <f>AVERAGE(B2:B69)</f>
        <v>3190.6470588235293</v>
      </c>
      <c r="H3">
        <f>G3+2.66*G29</f>
        <v>6752.4267603160661</v>
      </c>
      <c r="I3">
        <f>G3-2.66*G29</f>
        <v>-371.13264266900796</v>
      </c>
    </row>
    <row r="4" spans="1:9" x14ac:dyDescent="0.25">
      <c r="A4" s="10">
        <v>40592.559004629627</v>
      </c>
      <c r="B4" s="4">
        <v>4720</v>
      </c>
      <c r="C4" s="4">
        <v>4720</v>
      </c>
      <c r="D4" s="1">
        <f t="shared" si="0"/>
        <v>0</v>
      </c>
      <c r="F4" s="13">
        <f>F30</f>
        <v>41268.547743055555</v>
      </c>
      <c r="G4">
        <f>G3</f>
        <v>3190.6470588235293</v>
      </c>
      <c r="H4">
        <f>H3</f>
        <v>6752.4267603160661</v>
      </c>
      <c r="I4">
        <f>I3</f>
        <v>-371.13264266900796</v>
      </c>
    </row>
    <row r="5" spans="1:9" x14ac:dyDescent="0.25">
      <c r="A5" s="10">
        <v>40603.613043981481</v>
      </c>
      <c r="B5" s="4">
        <v>1180</v>
      </c>
      <c r="C5" s="4">
        <v>4720</v>
      </c>
      <c r="D5" s="1">
        <f t="shared" si="0"/>
        <v>3540</v>
      </c>
    </row>
    <row r="6" spans="1:9" x14ac:dyDescent="0.25">
      <c r="A6" s="10">
        <v>40603.746087962965</v>
      </c>
      <c r="B6" s="4">
        <v>4720</v>
      </c>
      <c r="C6" s="4">
        <v>1180</v>
      </c>
      <c r="D6" s="1">
        <f t="shared" si="0"/>
        <v>3540</v>
      </c>
    </row>
    <row r="7" spans="1:9" x14ac:dyDescent="0.25">
      <c r="A7" s="10">
        <v>40634.533819444441</v>
      </c>
      <c r="B7" s="4">
        <v>5900</v>
      </c>
      <c r="C7" s="4">
        <v>4720</v>
      </c>
      <c r="D7" s="1">
        <f t="shared" si="0"/>
        <v>1180</v>
      </c>
    </row>
    <row r="8" spans="1:9" x14ac:dyDescent="0.25">
      <c r="A8" s="10">
        <v>40645.684386574074</v>
      </c>
      <c r="B8" s="4">
        <v>4720</v>
      </c>
      <c r="C8" s="4">
        <v>5900</v>
      </c>
      <c r="D8" s="1">
        <f t="shared" si="0"/>
        <v>1180</v>
      </c>
    </row>
    <row r="9" spans="1:9" x14ac:dyDescent="0.25">
      <c r="A9" s="10">
        <v>40661.756828703707</v>
      </c>
      <c r="B9" s="4">
        <v>4720</v>
      </c>
      <c r="C9" s="4">
        <v>4720</v>
      </c>
      <c r="D9" s="1">
        <f t="shared" si="0"/>
        <v>0</v>
      </c>
    </row>
    <row r="10" spans="1:9" x14ac:dyDescent="0.25">
      <c r="A10" s="10">
        <v>40661.756840277776</v>
      </c>
      <c r="B10" s="4">
        <v>5900</v>
      </c>
      <c r="C10" s="4">
        <v>4720</v>
      </c>
      <c r="D10" s="1">
        <f t="shared" si="0"/>
        <v>1180</v>
      </c>
    </row>
    <row r="11" spans="1:9" x14ac:dyDescent="0.25">
      <c r="A11" s="10">
        <v>40666.511979166666</v>
      </c>
      <c r="B11" s="4">
        <v>4248</v>
      </c>
      <c r="C11" s="4">
        <v>5900</v>
      </c>
      <c r="D11" s="1">
        <f t="shared" si="0"/>
        <v>1652</v>
      </c>
    </row>
    <row r="12" spans="1:9" x14ac:dyDescent="0.25">
      <c r="A12" s="10">
        <v>40668.656655092593</v>
      </c>
      <c r="B12" s="4">
        <v>5664</v>
      </c>
      <c r="C12" s="4">
        <v>4248</v>
      </c>
      <c r="D12" s="1">
        <f t="shared" si="0"/>
        <v>1416</v>
      </c>
    </row>
    <row r="13" spans="1:9" x14ac:dyDescent="0.25">
      <c r="A13" s="10">
        <v>40668.656666666669</v>
      </c>
      <c r="B13" s="4">
        <v>4720</v>
      </c>
      <c r="C13" s="4">
        <v>5664</v>
      </c>
      <c r="D13" s="1">
        <f t="shared" si="0"/>
        <v>944</v>
      </c>
    </row>
    <row r="14" spans="1:9" x14ac:dyDescent="0.25">
      <c r="A14" s="10">
        <v>40668.656678240739</v>
      </c>
      <c r="B14" s="4">
        <v>5664</v>
      </c>
      <c r="C14" s="4">
        <v>4720</v>
      </c>
      <c r="D14" s="1">
        <f t="shared" si="0"/>
        <v>944</v>
      </c>
    </row>
    <row r="15" spans="1:9" x14ac:dyDescent="0.25">
      <c r="A15" s="10">
        <v>40681.580046296294</v>
      </c>
      <c r="B15" s="4">
        <v>7080</v>
      </c>
      <c r="C15" s="4">
        <v>5664</v>
      </c>
      <c r="D15" s="1">
        <f t="shared" si="0"/>
        <v>1416</v>
      </c>
    </row>
    <row r="16" spans="1:9" x14ac:dyDescent="0.25">
      <c r="A16" s="10">
        <v>40681.583298611113</v>
      </c>
      <c r="B16" s="4">
        <v>5664</v>
      </c>
      <c r="C16" s="4">
        <v>7080</v>
      </c>
      <c r="D16" s="1">
        <f t="shared" si="0"/>
        <v>1416</v>
      </c>
    </row>
    <row r="17" spans="1:9" x14ac:dyDescent="0.25">
      <c r="A17" s="10">
        <v>40681.583310185182</v>
      </c>
      <c r="B17" s="4">
        <v>5664</v>
      </c>
      <c r="C17" s="4">
        <v>5664</v>
      </c>
      <c r="D17" s="1">
        <f t="shared" si="0"/>
        <v>0</v>
      </c>
    </row>
    <row r="18" spans="1:9" x14ac:dyDescent="0.25">
      <c r="A18" s="10">
        <v>40690.670162037037</v>
      </c>
      <c r="B18" s="4">
        <v>5664</v>
      </c>
      <c r="C18" s="4">
        <v>5664</v>
      </c>
      <c r="D18" s="1">
        <f t="shared" si="0"/>
        <v>0</v>
      </c>
    </row>
    <row r="19" spans="1:9" x14ac:dyDescent="0.25">
      <c r="A19" s="10">
        <v>40690.670173611114</v>
      </c>
      <c r="B19" s="4">
        <v>5080</v>
      </c>
      <c r="C19" s="4">
        <v>5664</v>
      </c>
      <c r="D19" s="1">
        <f t="shared" si="0"/>
        <v>584</v>
      </c>
    </row>
    <row r="20" spans="1:9" x14ac:dyDescent="0.25">
      <c r="A20" s="10">
        <v>40690.670185185183</v>
      </c>
      <c r="B20" s="4">
        <v>5664</v>
      </c>
      <c r="C20" s="4">
        <v>5080</v>
      </c>
      <c r="D20" s="1">
        <f t="shared" si="0"/>
        <v>584</v>
      </c>
    </row>
    <row r="21" spans="1:9" x14ac:dyDescent="0.25">
      <c r="A21" s="10">
        <v>40724.607939814814</v>
      </c>
      <c r="B21" s="4">
        <v>2000</v>
      </c>
      <c r="C21" s="4">
        <v>5664</v>
      </c>
      <c r="D21" s="1">
        <f t="shared" si="0"/>
        <v>3664</v>
      </c>
    </row>
    <row r="22" spans="1:9" x14ac:dyDescent="0.25">
      <c r="A22" s="10">
        <v>40724.607951388891</v>
      </c>
      <c r="B22" s="4">
        <v>1000</v>
      </c>
      <c r="C22" s="4">
        <v>2000</v>
      </c>
      <c r="D22" s="1">
        <f t="shared" si="0"/>
        <v>1000</v>
      </c>
    </row>
    <row r="23" spans="1:9" x14ac:dyDescent="0.25">
      <c r="A23" s="10">
        <v>40724.659895833334</v>
      </c>
      <c r="B23" s="4">
        <v>6080</v>
      </c>
      <c r="C23" s="4">
        <v>1000</v>
      </c>
      <c r="D23" s="1">
        <f t="shared" si="0"/>
        <v>5080</v>
      </c>
    </row>
    <row r="24" spans="1:9" x14ac:dyDescent="0.25">
      <c r="A24" s="10">
        <v>40752.702256944445</v>
      </c>
      <c r="B24" s="4">
        <v>3920</v>
      </c>
      <c r="C24" s="4">
        <v>6080</v>
      </c>
      <c r="D24" s="1">
        <f t="shared" si="0"/>
        <v>2160</v>
      </c>
    </row>
    <row r="25" spans="1:9" x14ac:dyDescent="0.25">
      <c r="A25" s="10">
        <v>40752.702268518522</v>
      </c>
      <c r="B25" s="4">
        <v>3248</v>
      </c>
      <c r="C25" s="4">
        <v>3920</v>
      </c>
      <c r="D25" s="1">
        <f t="shared" si="0"/>
        <v>672</v>
      </c>
    </row>
    <row r="26" spans="1:9" x14ac:dyDescent="0.25">
      <c r="A26" s="10">
        <v>40753.696759259263</v>
      </c>
      <c r="B26" s="4">
        <v>2436</v>
      </c>
      <c r="C26" s="4">
        <v>3248</v>
      </c>
      <c r="D26" s="1">
        <f t="shared" si="0"/>
        <v>812</v>
      </c>
    </row>
    <row r="27" spans="1:9" x14ac:dyDescent="0.25">
      <c r="A27" s="10">
        <v>40787.515729166669</v>
      </c>
      <c r="B27" s="4">
        <v>1024</v>
      </c>
      <c r="C27" s="4">
        <v>2436</v>
      </c>
      <c r="D27" s="1">
        <f t="shared" si="0"/>
        <v>1412</v>
      </c>
    </row>
    <row r="28" spans="1:9" x14ac:dyDescent="0.25">
      <c r="A28" s="10">
        <v>40816.657048611109</v>
      </c>
      <c r="B28" s="4">
        <v>3000</v>
      </c>
      <c r="C28" s="4">
        <v>1024</v>
      </c>
      <c r="D28" s="1">
        <f t="shared" si="0"/>
        <v>1976</v>
      </c>
      <c r="F28" s="1"/>
      <c r="G28" s="1" t="s">
        <v>4</v>
      </c>
      <c r="H28" s="2" t="s">
        <v>21</v>
      </c>
      <c r="I28" s="2" t="s">
        <v>22</v>
      </c>
    </row>
    <row r="29" spans="1:9" x14ac:dyDescent="0.25">
      <c r="A29" s="10">
        <v>40847.71234953704</v>
      </c>
      <c r="B29" s="4">
        <v>3000</v>
      </c>
      <c r="C29" s="4">
        <v>3000</v>
      </c>
      <c r="D29" s="1">
        <f t="shared" si="0"/>
        <v>0</v>
      </c>
      <c r="F29" s="13">
        <f>A3</f>
        <v>40570.70652777778</v>
      </c>
      <c r="G29" s="1">
        <f>AVERAGE($D$3:$D$69)</f>
        <v>1339.0149253731342</v>
      </c>
      <c r="H29" s="12">
        <f>3.267*G29</f>
        <v>4374.5617611940297</v>
      </c>
      <c r="I29" s="6">
        <v>0</v>
      </c>
    </row>
    <row r="30" spans="1:9" x14ac:dyDescent="0.25">
      <c r="A30" s="10">
        <v>40847.750578703701</v>
      </c>
      <c r="B30" s="4">
        <v>2000</v>
      </c>
      <c r="C30" s="4">
        <v>3000</v>
      </c>
      <c r="D30" s="1">
        <f t="shared" si="0"/>
        <v>1000</v>
      </c>
      <c r="F30" s="5">
        <f>A69</f>
        <v>41268.547743055555</v>
      </c>
      <c r="G30">
        <f>G29</f>
        <v>1339.0149253731342</v>
      </c>
      <c r="H30" s="12">
        <f>H29</f>
        <v>4374.5617611940297</v>
      </c>
      <c r="I30">
        <v>0</v>
      </c>
    </row>
    <row r="31" spans="1:9" x14ac:dyDescent="0.25">
      <c r="A31" s="10">
        <v>40872.621377314812</v>
      </c>
      <c r="B31" s="4">
        <v>3000</v>
      </c>
      <c r="C31" s="4">
        <v>2000</v>
      </c>
      <c r="D31" s="1">
        <f t="shared" si="0"/>
        <v>1000</v>
      </c>
    </row>
    <row r="32" spans="1:9" x14ac:dyDescent="0.25">
      <c r="A32" s="10">
        <v>40872.621388888889</v>
      </c>
      <c r="B32" s="4">
        <v>3770</v>
      </c>
      <c r="C32" s="4">
        <v>3000</v>
      </c>
      <c r="D32" s="1">
        <f t="shared" si="0"/>
        <v>770</v>
      </c>
    </row>
    <row r="33" spans="1:4" x14ac:dyDescent="0.25">
      <c r="A33" s="10">
        <v>40879.397893518515</v>
      </c>
      <c r="B33" s="4">
        <v>2000</v>
      </c>
      <c r="C33" s="4">
        <v>3770</v>
      </c>
      <c r="D33" s="1">
        <f t="shared" si="0"/>
        <v>1770</v>
      </c>
    </row>
    <row r="34" spans="1:4" x14ac:dyDescent="0.25">
      <c r="A34" s="10">
        <v>40904.725312499999</v>
      </c>
      <c r="B34" s="4">
        <v>2000</v>
      </c>
      <c r="C34" s="4">
        <v>2000</v>
      </c>
      <c r="D34" s="1">
        <f t="shared" si="0"/>
        <v>0</v>
      </c>
    </row>
    <row r="35" spans="1:4" x14ac:dyDescent="0.25">
      <c r="A35" s="10">
        <v>40904.725324074076</v>
      </c>
      <c r="B35" s="4">
        <v>2000</v>
      </c>
      <c r="C35" s="4">
        <v>2000</v>
      </c>
      <c r="D35" s="1">
        <f t="shared" si="0"/>
        <v>0</v>
      </c>
    </row>
    <row r="36" spans="1:4" x14ac:dyDescent="0.25">
      <c r="A36" s="10">
        <v>40904.725335648145</v>
      </c>
      <c r="B36" s="4">
        <v>5124</v>
      </c>
      <c r="C36" s="4">
        <v>2000</v>
      </c>
      <c r="D36" s="1">
        <f t="shared" si="0"/>
        <v>3124</v>
      </c>
    </row>
    <row r="37" spans="1:4" x14ac:dyDescent="0.25">
      <c r="A37" s="10">
        <v>40904.999988425923</v>
      </c>
      <c r="B37" s="4">
        <v>3000</v>
      </c>
      <c r="C37" s="4">
        <v>5124</v>
      </c>
      <c r="D37" s="1">
        <f t="shared" si="0"/>
        <v>2124</v>
      </c>
    </row>
    <row r="38" spans="1:4" x14ac:dyDescent="0.25">
      <c r="A38" s="10">
        <v>40939.641516203701</v>
      </c>
      <c r="B38" s="4">
        <v>2200</v>
      </c>
      <c r="C38" s="4">
        <v>3000</v>
      </c>
      <c r="D38" s="1">
        <f t="shared" si="0"/>
        <v>800</v>
      </c>
    </row>
    <row r="39" spans="1:4" x14ac:dyDescent="0.25">
      <c r="A39" s="10">
        <v>40939.641527777778</v>
      </c>
      <c r="B39" s="4">
        <v>7000</v>
      </c>
      <c r="C39" s="4">
        <v>2200</v>
      </c>
      <c r="D39" s="1">
        <f t="shared" si="0"/>
        <v>4800</v>
      </c>
    </row>
    <row r="40" spans="1:4" x14ac:dyDescent="0.25">
      <c r="A40" s="10">
        <v>40940.539826388886</v>
      </c>
      <c r="B40" s="4">
        <v>800</v>
      </c>
      <c r="C40" s="4">
        <v>7000</v>
      </c>
      <c r="D40" s="1">
        <f t="shared" si="0"/>
        <v>6200</v>
      </c>
    </row>
    <row r="41" spans="1:4" x14ac:dyDescent="0.25">
      <c r="A41" s="10">
        <v>40967.607754629629</v>
      </c>
      <c r="B41" s="4">
        <v>5000</v>
      </c>
      <c r="C41" s="4">
        <v>800</v>
      </c>
      <c r="D41" s="1">
        <f t="shared" si="0"/>
        <v>4200</v>
      </c>
    </row>
    <row r="42" spans="1:4" x14ac:dyDescent="0.25">
      <c r="A42" s="10">
        <v>40998.741261574076</v>
      </c>
      <c r="B42" s="4">
        <v>2000</v>
      </c>
      <c r="C42" s="4">
        <v>5000</v>
      </c>
      <c r="D42" s="1">
        <f t="shared" si="0"/>
        <v>3000</v>
      </c>
    </row>
    <row r="43" spans="1:4" x14ac:dyDescent="0.25">
      <c r="A43" s="10">
        <v>40998.741273148145</v>
      </c>
      <c r="B43" s="4">
        <v>2000</v>
      </c>
      <c r="C43" s="4">
        <v>2000</v>
      </c>
      <c r="D43" s="1">
        <f t="shared" si="0"/>
        <v>0</v>
      </c>
    </row>
    <row r="44" spans="1:4" x14ac:dyDescent="0.25">
      <c r="A44" s="10">
        <v>40998.741284722222</v>
      </c>
      <c r="B44" s="4">
        <v>2000</v>
      </c>
      <c r="C44" s="4">
        <v>2000</v>
      </c>
      <c r="D44" s="1">
        <f t="shared" si="0"/>
        <v>0</v>
      </c>
    </row>
    <row r="45" spans="1:4" x14ac:dyDescent="0.25">
      <c r="A45" s="10">
        <v>40998.741400462961</v>
      </c>
      <c r="B45" s="4">
        <v>2000</v>
      </c>
      <c r="C45" s="4">
        <v>2000</v>
      </c>
      <c r="D45" s="1">
        <f t="shared" si="0"/>
        <v>0</v>
      </c>
    </row>
    <row r="46" spans="1:4" x14ac:dyDescent="0.25">
      <c r="A46" s="10">
        <v>41026.604780092595</v>
      </c>
      <c r="B46" s="4">
        <v>2000</v>
      </c>
      <c r="C46" s="4">
        <v>2000</v>
      </c>
      <c r="D46" s="1">
        <f t="shared" si="0"/>
        <v>0</v>
      </c>
    </row>
    <row r="47" spans="1:4" x14ac:dyDescent="0.25">
      <c r="A47" s="10">
        <v>41060.686921296299</v>
      </c>
      <c r="B47" s="4">
        <v>2000</v>
      </c>
      <c r="C47" s="4">
        <v>2000</v>
      </c>
      <c r="D47" s="1">
        <f t="shared" si="0"/>
        <v>0</v>
      </c>
    </row>
    <row r="48" spans="1:4" x14ac:dyDescent="0.25">
      <c r="A48" s="10">
        <v>41060.702465277776</v>
      </c>
      <c r="B48" s="4">
        <v>410</v>
      </c>
      <c r="C48" s="4">
        <v>2000</v>
      </c>
      <c r="D48" s="1">
        <f t="shared" si="0"/>
        <v>1590</v>
      </c>
    </row>
    <row r="49" spans="1:4" x14ac:dyDescent="0.25">
      <c r="A49" s="10">
        <v>41060.702476851853</v>
      </c>
      <c r="B49" s="4">
        <v>2590</v>
      </c>
      <c r="C49" s="4">
        <v>410</v>
      </c>
      <c r="D49" s="1">
        <f t="shared" si="0"/>
        <v>2180</v>
      </c>
    </row>
    <row r="50" spans="1:4" x14ac:dyDescent="0.25">
      <c r="A50" s="10">
        <v>41065.603993055556</v>
      </c>
      <c r="B50" s="4">
        <v>938</v>
      </c>
      <c r="C50" s="4">
        <v>2590</v>
      </c>
      <c r="D50" s="1">
        <f t="shared" si="0"/>
        <v>1652</v>
      </c>
    </row>
    <row r="51" spans="1:4" x14ac:dyDescent="0.25">
      <c r="A51" s="10">
        <v>41088.721006944441</v>
      </c>
      <c r="B51" s="4">
        <v>1000</v>
      </c>
      <c r="C51" s="4">
        <v>938</v>
      </c>
      <c r="D51" s="1">
        <f t="shared" si="0"/>
        <v>62</v>
      </c>
    </row>
    <row r="52" spans="1:4" x14ac:dyDescent="0.25">
      <c r="A52" s="10">
        <v>41088.721597222226</v>
      </c>
      <c r="B52" s="4">
        <v>2062</v>
      </c>
      <c r="C52" s="4">
        <v>1000</v>
      </c>
      <c r="D52" s="1">
        <f t="shared" si="0"/>
        <v>1062</v>
      </c>
    </row>
    <row r="53" spans="1:4" x14ac:dyDescent="0.25">
      <c r="A53" s="10">
        <v>41088.721608796295</v>
      </c>
      <c r="B53" s="4">
        <v>1000</v>
      </c>
      <c r="C53" s="4">
        <v>2062</v>
      </c>
      <c r="D53" s="1">
        <f t="shared" si="0"/>
        <v>1062</v>
      </c>
    </row>
    <row r="54" spans="1:4" x14ac:dyDescent="0.25">
      <c r="A54" s="10">
        <v>41101.689606481479</v>
      </c>
      <c r="B54" s="4">
        <v>1466</v>
      </c>
      <c r="C54" s="4">
        <v>1000</v>
      </c>
      <c r="D54" s="1">
        <f t="shared" si="0"/>
        <v>466</v>
      </c>
    </row>
    <row r="55" spans="1:4" x14ac:dyDescent="0.25">
      <c r="A55" s="10">
        <v>41121.621238425927</v>
      </c>
      <c r="B55" s="4">
        <v>2000</v>
      </c>
      <c r="C55" s="4">
        <v>1466</v>
      </c>
      <c r="D55" s="1">
        <f t="shared" si="0"/>
        <v>534</v>
      </c>
    </row>
    <row r="56" spans="1:4" x14ac:dyDescent="0.25">
      <c r="A56" s="10">
        <v>41121.621249999997</v>
      </c>
      <c r="B56" s="4">
        <v>1534</v>
      </c>
      <c r="C56" s="4">
        <v>2000</v>
      </c>
      <c r="D56" s="1">
        <f t="shared" si="0"/>
        <v>466</v>
      </c>
    </row>
    <row r="57" spans="1:4" x14ac:dyDescent="0.25">
      <c r="A57" s="10">
        <v>41130.669629629629</v>
      </c>
      <c r="B57" s="4">
        <v>2324</v>
      </c>
      <c r="C57" s="4">
        <v>1534</v>
      </c>
      <c r="D57" s="1">
        <f t="shared" si="0"/>
        <v>790</v>
      </c>
    </row>
    <row r="58" spans="1:4" x14ac:dyDescent="0.25">
      <c r="A58" s="10">
        <v>41141.577719907407</v>
      </c>
      <c r="B58" s="4">
        <v>2000</v>
      </c>
      <c r="C58" s="4">
        <v>2324</v>
      </c>
      <c r="D58" s="1">
        <f t="shared" si="0"/>
        <v>324</v>
      </c>
    </row>
    <row r="59" spans="1:4" x14ac:dyDescent="0.25">
      <c r="A59" s="10">
        <v>41141.584849537037</v>
      </c>
      <c r="B59" s="4">
        <v>676</v>
      </c>
      <c r="C59" s="4">
        <v>2000</v>
      </c>
      <c r="D59" s="1">
        <f t="shared" si="0"/>
        <v>1324</v>
      </c>
    </row>
    <row r="60" spans="1:4" x14ac:dyDescent="0.25">
      <c r="A60" s="10">
        <v>41155.534201388888</v>
      </c>
      <c r="B60" s="4">
        <v>3000</v>
      </c>
      <c r="C60" s="4">
        <v>676</v>
      </c>
      <c r="D60" s="1">
        <f t="shared" si="0"/>
        <v>2324</v>
      </c>
    </row>
    <row r="61" spans="1:4" x14ac:dyDescent="0.25">
      <c r="A61" s="10">
        <v>41183.476678240739</v>
      </c>
      <c r="B61" s="4">
        <v>5000</v>
      </c>
      <c r="C61" s="4">
        <v>3000</v>
      </c>
      <c r="D61" s="1">
        <f t="shared" si="0"/>
        <v>2000</v>
      </c>
    </row>
    <row r="62" spans="1:4" x14ac:dyDescent="0.25">
      <c r="A62" s="10">
        <v>41183.503483796296</v>
      </c>
      <c r="B62" s="4">
        <v>3000</v>
      </c>
      <c r="C62" s="4">
        <v>5000</v>
      </c>
      <c r="D62" s="1">
        <f t="shared" si="0"/>
        <v>2000</v>
      </c>
    </row>
    <row r="63" spans="1:4" x14ac:dyDescent="0.25">
      <c r="A63" s="10">
        <v>41183.503495370373</v>
      </c>
      <c r="B63" s="4">
        <v>2000</v>
      </c>
      <c r="C63" s="4">
        <v>3000</v>
      </c>
      <c r="D63" s="1">
        <f t="shared" si="0"/>
        <v>1000</v>
      </c>
    </row>
    <row r="64" spans="1:4" x14ac:dyDescent="0.25">
      <c r="A64" s="10">
        <v>41208.654131944444</v>
      </c>
      <c r="B64" s="4">
        <v>2000</v>
      </c>
      <c r="C64" s="4">
        <v>2000</v>
      </c>
      <c r="D64" s="1">
        <f t="shared" si="0"/>
        <v>0</v>
      </c>
    </row>
    <row r="65" spans="1:4" x14ac:dyDescent="0.25">
      <c r="A65" s="10">
        <v>41215.678726851853</v>
      </c>
      <c r="B65" s="4">
        <v>1000</v>
      </c>
      <c r="C65" s="4">
        <v>2000</v>
      </c>
      <c r="D65" s="1">
        <f t="shared" si="0"/>
        <v>1000</v>
      </c>
    </row>
    <row r="66" spans="1:4" x14ac:dyDescent="0.25">
      <c r="A66" s="10">
        <v>41234.724479166667</v>
      </c>
      <c r="B66" s="4">
        <v>2000</v>
      </c>
      <c r="C66" s="4">
        <v>1000</v>
      </c>
      <c r="D66" s="1">
        <f t="shared" si="0"/>
        <v>1000</v>
      </c>
    </row>
    <row r="67" spans="1:4" x14ac:dyDescent="0.25">
      <c r="A67" s="10">
        <v>41234.724490740744</v>
      </c>
      <c r="B67" s="4">
        <v>2770</v>
      </c>
      <c r="C67" s="4">
        <v>2000</v>
      </c>
      <c r="D67" s="1">
        <f t="shared" si="0"/>
        <v>770</v>
      </c>
    </row>
    <row r="68" spans="1:4" x14ac:dyDescent="0.25">
      <c r="A68" s="10">
        <v>41242.633634259262</v>
      </c>
      <c r="B68" s="4">
        <v>1994</v>
      </c>
      <c r="C68" s="4">
        <v>2770</v>
      </c>
      <c r="D68" s="1">
        <f t="shared" si="0"/>
        <v>776</v>
      </c>
    </row>
    <row r="69" spans="1:4" x14ac:dyDescent="0.25">
      <c r="A69" s="10">
        <v>41268.547743055555</v>
      </c>
      <c r="B69" s="4">
        <v>3006</v>
      </c>
      <c r="C69" s="4">
        <v>1994</v>
      </c>
      <c r="D69" s="1">
        <f t="shared" si="0"/>
        <v>1012</v>
      </c>
    </row>
    <row r="70" spans="1:4" x14ac:dyDescent="0.25">
      <c r="A70" s="11"/>
      <c r="B70" s="9"/>
      <c r="C70" s="4">
        <v>3006</v>
      </c>
    </row>
    <row r="71" spans="1:4" x14ac:dyDescent="0.25">
      <c r="A71" s="10"/>
      <c r="B71" s="9"/>
    </row>
    <row r="72" spans="1:4" x14ac:dyDescent="0.25">
      <c r="A72" s="10"/>
      <c r="B72" s="9"/>
    </row>
    <row r="73" spans="1:4" x14ac:dyDescent="0.25">
      <c r="A73" s="10"/>
      <c r="B73" s="9"/>
    </row>
    <row r="74" spans="1:4" x14ac:dyDescent="0.25">
      <c r="A74" s="10"/>
      <c r="B74" s="9"/>
    </row>
    <row r="75" spans="1:4" x14ac:dyDescent="0.25">
      <c r="A75" s="10"/>
      <c r="B75" s="9"/>
    </row>
    <row r="76" spans="1:4" x14ac:dyDescent="0.25">
      <c r="A76" s="10"/>
      <c r="B76" s="9"/>
    </row>
    <row r="77" spans="1:4" x14ac:dyDescent="0.25">
      <c r="A77" s="10"/>
      <c r="B77" s="9"/>
    </row>
    <row r="78" spans="1:4" x14ac:dyDescent="0.25">
      <c r="A78" s="10"/>
      <c r="B78" s="9"/>
    </row>
    <row r="79" spans="1:4" x14ac:dyDescent="0.25">
      <c r="A79" s="10"/>
      <c r="B79" s="9"/>
    </row>
    <row r="80" spans="1:4" x14ac:dyDescent="0.25">
      <c r="A80" s="10"/>
      <c r="B80" s="9"/>
    </row>
    <row r="81" spans="1:2" x14ac:dyDescent="0.25">
      <c r="A81" s="10"/>
      <c r="B81" s="9"/>
    </row>
    <row r="82" spans="1:2" x14ac:dyDescent="0.25">
      <c r="A82" s="10"/>
      <c r="B82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69"/>
  <sheetViews>
    <sheetView topLeftCell="J1" workbookViewId="0">
      <selection activeCell="T34" sqref="T34"/>
    </sheetView>
  </sheetViews>
  <sheetFormatPr defaultColWidth="12.6640625" defaultRowHeight="15.75" customHeight="1" x14ac:dyDescent="0.25"/>
  <cols>
    <col min="1" max="1" width="13.21875" bestFit="1" customWidth="1"/>
  </cols>
  <sheetData>
    <row r="1" spans="1:9" x14ac:dyDescent="0.25">
      <c r="A1" s="1" t="s">
        <v>0</v>
      </c>
      <c r="B1" s="1" t="s">
        <v>1</v>
      </c>
      <c r="D1" s="16" t="s">
        <v>13</v>
      </c>
    </row>
    <row r="2" spans="1:9" x14ac:dyDescent="0.25">
      <c r="A2" s="14">
        <v>40332</v>
      </c>
      <c r="B2" s="4">
        <v>14987.5</v>
      </c>
      <c r="D2" s="1">
        <f t="shared" ref="D2:D55" si="0">ABS(B2-C2)</f>
        <v>14987.5</v>
      </c>
      <c r="G2" t="s">
        <v>12</v>
      </c>
      <c r="H2" t="s">
        <v>19</v>
      </c>
      <c r="I2" t="s">
        <v>20</v>
      </c>
    </row>
    <row r="3" spans="1:9" x14ac:dyDescent="0.25">
      <c r="A3" s="14">
        <v>40359</v>
      </c>
      <c r="B3" s="4">
        <v>4000</v>
      </c>
      <c r="C3" s="4">
        <v>14987.5</v>
      </c>
      <c r="D3" s="1">
        <f t="shared" si="0"/>
        <v>10987.5</v>
      </c>
      <c r="F3" s="13">
        <f>A2</f>
        <v>40332</v>
      </c>
      <c r="G3">
        <f>AVERAGE(B2:B55)</f>
        <v>10430.574074074075</v>
      </c>
      <c r="H3">
        <f>G3+2.66*G29</f>
        <v>31285.50105520615</v>
      </c>
      <c r="I3">
        <f>G3-2.66*G29</f>
        <v>-10424.352907058003</v>
      </c>
    </row>
    <row r="4" spans="1:9" x14ac:dyDescent="0.25">
      <c r="A4" s="14">
        <v>40373</v>
      </c>
      <c r="B4" s="4">
        <v>10540</v>
      </c>
      <c r="C4" s="4">
        <v>4000</v>
      </c>
      <c r="D4" s="1">
        <f t="shared" si="0"/>
        <v>6540</v>
      </c>
      <c r="F4" s="13">
        <f>F30</f>
        <v>41229.041666666664</v>
      </c>
      <c r="G4">
        <f>G3</f>
        <v>10430.574074074075</v>
      </c>
      <c r="H4">
        <f>H3</f>
        <v>31285.50105520615</v>
      </c>
      <c r="I4">
        <f>I3</f>
        <v>-10424.352907058003</v>
      </c>
    </row>
    <row r="5" spans="1:9" x14ac:dyDescent="0.25">
      <c r="A5" s="14">
        <v>40373.041666666664</v>
      </c>
      <c r="B5" s="4">
        <v>1600</v>
      </c>
      <c r="C5" s="4">
        <v>10540</v>
      </c>
      <c r="D5" s="1">
        <f t="shared" si="0"/>
        <v>8940</v>
      </c>
    </row>
    <row r="6" spans="1:9" x14ac:dyDescent="0.25">
      <c r="A6" s="14">
        <v>40378</v>
      </c>
      <c r="B6" s="4">
        <v>12000</v>
      </c>
      <c r="C6" s="4">
        <v>1600</v>
      </c>
      <c r="D6" s="1">
        <f t="shared" si="0"/>
        <v>10400</v>
      </c>
    </row>
    <row r="7" spans="1:9" x14ac:dyDescent="0.25">
      <c r="A7" s="14">
        <v>40413</v>
      </c>
      <c r="B7" s="4">
        <v>10000</v>
      </c>
      <c r="C7" s="4">
        <v>12000</v>
      </c>
      <c r="D7" s="1">
        <f t="shared" si="0"/>
        <v>2000</v>
      </c>
    </row>
    <row r="8" spans="1:9" x14ac:dyDescent="0.25">
      <c r="A8" s="14">
        <v>40448</v>
      </c>
      <c r="B8" s="4">
        <v>5500</v>
      </c>
      <c r="C8" s="4">
        <v>10000</v>
      </c>
      <c r="D8" s="1">
        <f t="shared" si="0"/>
        <v>4500</v>
      </c>
    </row>
    <row r="9" spans="1:9" x14ac:dyDescent="0.25">
      <c r="A9" s="14">
        <v>40473</v>
      </c>
      <c r="B9" s="4">
        <v>9000</v>
      </c>
      <c r="C9" s="4">
        <v>5500</v>
      </c>
      <c r="D9" s="1">
        <f t="shared" si="0"/>
        <v>3500</v>
      </c>
    </row>
    <row r="10" spans="1:9" x14ac:dyDescent="0.25">
      <c r="A10" s="14">
        <v>40505</v>
      </c>
      <c r="B10" s="4">
        <v>60000</v>
      </c>
      <c r="C10" s="4">
        <v>9000</v>
      </c>
      <c r="D10" s="1">
        <f t="shared" si="0"/>
        <v>51000</v>
      </c>
    </row>
    <row r="11" spans="1:9" x14ac:dyDescent="0.25">
      <c r="A11" s="14">
        <v>40584</v>
      </c>
      <c r="B11" s="4">
        <v>1200</v>
      </c>
      <c r="C11" s="4">
        <v>60000</v>
      </c>
      <c r="D11" s="1">
        <f t="shared" si="0"/>
        <v>58800</v>
      </c>
    </row>
    <row r="12" spans="1:9" x14ac:dyDescent="0.25">
      <c r="A12" s="14">
        <v>40584.041666666664</v>
      </c>
      <c r="B12" s="4">
        <v>5800</v>
      </c>
      <c r="C12" s="4">
        <v>1200</v>
      </c>
      <c r="D12" s="1">
        <f t="shared" si="0"/>
        <v>4600</v>
      </c>
    </row>
    <row r="13" spans="1:9" x14ac:dyDescent="0.25">
      <c r="A13" s="14">
        <v>40633</v>
      </c>
      <c r="B13" s="4">
        <v>32341</v>
      </c>
      <c r="C13" s="4">
        <v>5800</v>
      </c>
      <c r="D13" s="1">
        <f t="shared" si="0"/>
        <v>26541</v>
      </c>
    </row>
    <row r="14" spans="1:9" x14ac:dyDescent="0.25">
      <c r="A14" s="14">
        <v>40675</v>
      </c>
      <c r="B14" s="4">
        <v>15248</v>
      </c>
      <c r="C14" s="4">
        <v>32341</v>
      </c>
      <c r="D14" s="1">
        <f t="shared" si="0"/>
        <v>17093</v>
      </c>
    </row>
    <row r="15" spans="1:9" x14ac:dyDescent="0.25">
      <c r="A15" s="14">
        <v>40693</v>
      </c>
      <c r="B15" s="4">
        <v>9700</v>
      </c>
      <c r="C15" s="4">
        <v>15248</v>
      </c>
      <c r="D15" s="1">
        <f t="shared" si="0"/>
        <v>5548</v>
      </c>
    </row>
    <row r="16" spans="1:9" x14ac:dyDescent="0.25">
      <c r="A16" s="14">
        <v>40724</v>
      </c>
      <c r="B16" s="4">
        <v>19500</v>
      </c>
      <c r="C16" s="4">
        <v>9700</v>
      </c>
      <c r="D16" s="1">
        <f t="shared" si="0"/>
        <v>9800</v>
      </c>
    </row>
    <row r="17" spans="1:9" x14ac:dyDescent="0.25">
      <c r="A17" s="14">
        <v>40780</v>
      </c>
      <c r="B17" s="4">
        <v>10000</v>
      </c>
      <c r="C17" s="4">
        <v>19500</v>
      </c>
      <c r="D17" s="1">
        <f t="shared" si="0"/>
        <v>9500</v>
      </c>
    </row>
    <row r="18" spans="1:9" x14ac:dyDescent="0.25">
      <c r="A18" s="14">
        <v>40799</v>
      </c>
      <c r="B18" s="4">
        <v>10500</v>
      </c>
      <c r="C18" s="4">
        <v>10000</v>
      </c>
      <c r="D18" s="1">
        <f t="shared" si="0"/>
        <v>500</v>
      </c>
    </row>
    <row r="19" spans="1:9" x14ac:dyDescent="0.25">
      <c r="A19" s="14">
        <v>40847</v>
      </c>
      <c r="B19" s="4">
        <v>10000</v>
      </c>
      <c r="C19" s="4">
        <v>10500</v>
      </c>
      <c r="D19" s="1">
        <f t="shared" si="0"/>
        <v>500</v>
      </c>
    </row>
    <row r="20" spans="1:9" x14ac:dyDescent="0.25">
      <c r="A20" s="14">
        <v>40877</v>
      </c>
      <c r="B20" s="4">
        <v>18040</v>
      </c>
      <c r="C20" s="4">
        <v>10000</v>
      </c>
      <c r="D20" s="1">
        <f t="shared" si="0"/>
        <v>8040</v>
      </c>
    </row>
    <row r="21" spans="1:9" x14ac:dyDescent="0.25">
      <c r="A21" s="14">
        <v>40925</v>
      </c>
      <c r="B21" s="4">
        <v>12960</v>
      </c>
      <c r="C21" s="4">
        <v>18040</v>
      </c>
      <c r="D21" s="1">
        <f t="shared" si="0"/>
        <v>5080</v>
      </c>
    </row>
    <row r="22" spans="1:9" x14ac:dyDescent="0.25">
      <c r="A22" s="14">
        <v>40925.041666666664</v>
      </c>
      <c r="B22" s="4">
        <v>7000</v>
      </c>
      <c r="C22" s="4">
        <v>12960</v>
      </c>
      <c r="D22" s="1">
        <f t="shared" si="0"/>
        <v>5960</v>
      </c>
    </row>
    <row r="23" spans="1:9" x14ac:dyDescent="0.25">
      <c r="A23" s="14">
        <v>40931</v>
      </c>
      <c r="B23" s="4">
        <v>5000</v>
      </c>
      <c r="C23" s="4">
        <v>7000</v>
      </c>
      <c r="D23" s="1">
        <f t="shared" si="0"/>
        <v>2000</v>
      </c>
    </row>
    <row r="24" spans="1:9" x14ac:dyDescent="0.25">
      <c r="A24" s="14">
        <v>40931.041666666664</v>
      </c>
      <c r="B24" s="4">
        <v>21187.5</v>
      </c>
      <c r="C24" s="4">
        <v>5000</v>
      </c>
      <c r="D24" s="1">
        <f t="shared" si="0"/>
        <v>16187.5</v>
      </c>
    </row>
    <row r="25" spans="1:9" x14ac:dyDescent="0.25">
      <c r="A25" s="14">
        <v>40941</v>
      </c>
      <c r="B25" s="4">
        <v>2295</v>
      </c>
      <c r="C25" s="4">
        <v>21187.5</v>
      </c>
      <c r="D25" s="1">
        <f t="shared" si="0"/>
        <v>18892.5</v>
      </c>
    </row>
    <row r="26" spans="1:9" x14ac:dyDescent="0.25">
      <c r="A26" s="14">
        <v>40961</v>
      </c>
      <c r="B26" s="4">
        <v>9000</v>
      </c>
      <c r="C26" s="4">
        <v>2295</v>
      </c>
      <c r="D26" s="1">
        <f t="shared" si="0"/>
        <v>6705</v>
      </c>
    </row>
    <row r="27" spans="1:9" x14ac:dyDescent="0.25">
      <c r="A27" s="14">
        <v>40968</v>
      </c>
      <c r="B27" s="4">
        <v>3000</v>
      </c>
      <c r="C27" s="4">
        <v>9000</v>
      </c>
      <c r="D27" s="1">
        <f t="shared" si="0"/>
        <v>6000</v>
      </c>
    </row>
    <row r="28" spans="1:9" x14ac:dyDescent="0.25">
      <c r="A28" s="14">
        <v>40969</v>
      </c>
      <c r="B28" s="4">
        <v>6240</v>
      </c>
      <c r="C28" s="4">
        <v>3000</v>
      </c>
      <c r="D28" s="1">
        <f t="shared" si="0"/>
        <v>3240</v>
      </c>
      <c r="F28" s="1"/>
      <c r="G28" s="1" t="s">
        <v>4</v>
      </c>
      <c r="H28" s="2" t="s">
        <v>21</v>
      </c>
      <c r="I28" s="2" t="s">
        <v>22</v>
      </c>
    </row>
    <row r="29" spans="1:9" x14ac:dyDescent="0.25">
      <c r="A29" s="14">
        <v>40970</v>
      </c>
      <c r="B29" s="4">
        <v>8800</v>
      </c>
      <c r="C29" s="4">
        <v>6240</v>
      </c>
      <c r="D29" s="1">
        <f t="shared" si="0"/>
        <v>2560</v>
      </c>
      <c r="F29" s="13">
        <f>A3</f>
        <v>40359</v>
      </c>
      <c r="G29" s="1">
        <f>AVERAGE($D$3:$D$55)</f>
        <v>7840.1981132075471</v>
      </c>
      <c r="H29" s="12">
        <f>3.267*G29</f>
        <v>25613.927235849056</v>
      </c>
      <c r="I29" s="6">
        <v>0</v>
      </c>
    </row>
    <row r="30" spans="1:9" x14ac:dyDescent="0.25">
      <c r="A30" s="14">
        <v>40974</v>
      </c>
      <c r="B30" s="4">
        <v>1200</v>
      </c>
      <c r="C30" s="4">
        <v>8800</v>
      </c>
      <c r="D30" s="1">
        <f t="shared" si="0"/>
        <v>7600</v>
      </c>
      <c r="F30" s="5">
        <f>A55</f>
        <v>41229.041666666664</v>
      </c>
      <c r="G30">
        <f>G29</f>
        <v>7840.1981132075471</v>
      </c>
      <c r="H30" s="12">
        <f>H29</f>
        <v>25613.927235849056</v>
      </c>
      <c r="I30">
        <v>0</v>
      </c>
    </row>
    <row r="31" spans="1:9" x14ac:dyDescent="0.25">
      <c r="A31" s="14">
        <v>40980</v>
      </c>
      <c r="B31" s="4">
        <v>8000</v>
      </c>
      <c r="C31" s="4">
        <v>1200</v>
      </c>
      <c r="D31" s="1">
        <f t="shared" si="0"/>
        <v>6800</v>
      </c>
    </row>
    <row r="32" spans="1:9" x14ac:dyDescent="0.25">
      <c r="A32" s="14">
        <v>41005</v>
      </c>
      <c r="B32" s="4">
        <v>7800</v>
      </c>
      <c r="C32" s="4">
        <v>8000</v>
      </c>
      <c r="D32" s="1">
        <f t="shared" si="0"/>
        <v>200</v>
      </c>
    </row>
    <row r="33" spans="1:4" x14ac:dyDescent="0.25">
      <c r="A33" s="14">
        <v>41015</v>
      </c>
      <c r="B33" s="4">
        <v>7198</v>
      </c>
      <c r="C33" s="4">
        <v>7800</v>
      </c>
      <c r="D33" s="1">
        <f t="shared" si="0"/>
        <v>602</v>
      </c>
    </row>
    <row r="34" spans="1:4" x14ac:dyDescent="0.25">
      <c r="A34" s="14">
        <v>41016</v>
      </c>
      <c r="B34" s="4">
        <v>3000</v>
      </c>
      <c r="C34" s="4">
        <v>7198</v>
      </c>
      <c r="D34" s="1">
        <f t="shared" si="0"/>
        <v>4198</v>
      </c>
    </row>
    <row r="35" spans="1:4" x14ac:dyDescent="0.25">
      <c r="A35" s="14">
        <v>41034</v>
      </c>
      <c r="B35" s="4">
        <v>7000</v>
      </c>
      <c r="C35" s="4">
        <v>3000</v>
      </c>
      <c r="D35" s="1">
        <f t="shared" si="0"/>
        <v>4000</v>
      </c>
    </row>
    <row r="36" spans="1:4" x14ac:dyDescent="0.25">
      <c r="A36" s="14">
        <v>41066</v>
      </c>
      <c r="B36" s="4">
        <v>12600</v>
      </c>
      <c r="C36" s="4">
        <v>7000</v>
      </c>
      <c r="D36" s="1">
        <f t="shared" si="0"/>
        <v>5600</v>
      </c>
    </row>
    <row r="37" spans="1:4" x14ac:dyDescent="0.25">
      <c r="A37" s="14">
        <v>41100</v>
      </c>
      <c r="B37" s="4">
        <v>3500</v>
      </c>
      <c r="C37" s="4">
        <v>12600</v>
      </c>
      <c r="D37" s="1">
        <f t="shared" si="0"/>
        <v>9100</v>
      </c>
    </row>
    <row r="38" spans="1:4" x14ac:dyDescent="0.25">
      <c r="A38" s="14">
        <v>41128</v>
      </c>
      <c r="B38" s="4">
        <v>8900</v>
      </c>
      <c r="C38" s="4">
        <v>3500</v>
      </c>
      <c r="D38" s="1">
        <f t="shared" si="0"/>
        <v>5400</v>
      </c>
    </row>
    <row r="39" spans="1:4" x14ac:dyDescent="0.25">
      <c r="A39" s="14">
        <v>41128.041666666664</v>
      </c>
      <c r="B39" s="4">
        <v>2315</v>
      </c>
      <c r="C39" s="4">
        <v>8900</v>
      </c>
      <c r="D39" s="1">
        <f t="shared" si="0"/>
        <v>6585</v>
      </c>
    </row>
    <row r="40" spans="1:4" x14ac:dyDescent="0.25">
      <c r="A40" s="14">
        <v>41128.083333333336</v>
      </c>
      <c r="B40" s="4">
        <v>9240</v>
      </c>
      <c r="C40" s="4">
        <v>2315</v>
      </c>
      <c r="D40" s="1">
        <f t="shared" si="0"/>
        <v>6925</v>
      </c>
    </row>
    <row r="41" spans="1:4" x14ac:dyDescent="0.25">
      <c r="A41" s="14">
        <v>41137</v>
      </c>
      <c r="B41" s="4">
        <v>6700</v>
      </c>
      <c r="C41" s="4">
        <v>9240</v>
      </c>
      <c r="D41" s="1">
        <f t="shared" si="0"/>
        <v>2540</v>
      </c>
    </row>
    <row r="42" spans="1:4" x14ac:dyDescent="0.25">
      <c r="A42" s="14">
        <v>41143</v>
      </c>
      <c r="B42" s="4">
        <v>9240</v>
      </c>
      <c r="C42" s="4">
        <v>6700</v>
      </c>
      <c r="D42" s="1">
        <f t="shared" si="0"/>
        <v>2540</v>
      </c>
    </row>
    <row r="43" spans="1:4" x14ac:dyDescent="0.25">
      <c r="A43" s="14">
        <v>41143.041666666664</v>
      </c>
      <c r="B43" s="4">
        <v>9240</v>
      </c>
      <c r="C43" s="4">
        <v>9240</v>
      </c>
      <c r="D43" s="1">
        <f t="shared" si="0"/>
        <v>0</v>
      </c>
    </row>
    <row r="44" spans="1:4" x14ac:dyDescent="0.25">
      <c r="A44" s="14">
        <v>41150</v>
      </c>
      <c r="B44" s="4">
        <v>10800</v>
      </c>
      <c r="C44" s="4">
        <v>9240</v>
      </c>
      <c r="D44" s="1">
        <f t="shared" si="0"/>
        <v>1560</v>
      </c>
    </row>
    <row r="45" spans="1:4" x14ac:dyDescent="0.25">
      <c r="A45" s="14">
        <v>41150</v>
      </c>
      <c r="B45" s="4">
        <v>9240</v>
      </c>
      <c r="C45" s="4">
        <v>10800</v>
      </c>
      <c r="D45" s="1">
        <f t="shared" si="0"/>
        <v>1560</v>
      </c>
    </row>
    <row r="46" spans="1:4" x14ac:dyDescent="0.25">
      <c r="A46" s="14">
        <v>41176</v>
      </c>
      <c r="B46" s="4">
        <v>10000</v>
      </c>
      <c r="C46" s="4">
        <v>9240</v>
      </c>
      <c r="D46" s="1">
        <f t="shared" si="0"/>
        <v>760</v>
      </c>
    </row>
    <row r="47" spans="1:4" x14ac:dyDescent="0.25">
      <c r="A47" s="14">
        <v>41176.041666666664</v>
      </c>
      <c r="B47" s="4">
        <v>10016</v>
      </c>
      <c r="C47" s="4">
        <v>10000</v>
      </c>
      <c r="D47" s="1">
        <f t="shared" si="0"/>
        <v>16</v>
      </c>
    </row>
    <row r="48" spans="1:4" x14ac:dyDescent="0.25">
      <c r="A48" s="14">
        <v>41184</v>
      </c>
      <c r="B48" s="4">
        <v>8440</v>
      </c>
      <c r="C48" s="4">
        <v>10016</v>
      </c>
      <c r="D48" s="1">
        <f t="shared" si="0"/>
        <v>1576</v>
      </c>
    </row>
    <row r="49" spans="1:4" x14ac:dyDescent="0.25">
      <c r="A49" s="14">
        <v>41184.041666666664</v>
      </c>
      <c r="B49" s="4">
        <v>10200</v>
      </c>
      <c r="C49" s="4">
        <v>8440</v>
      </c>
      <c r="D49" s="1">
        <f t="shared" si="0"/>
        <v>1760</v>
      </c>
    </row>
    <row r="50" spans="1:4" x14ac:dyDescent="0.25">
      <c r="A50" s="14">
        <v>41198</v>
      </c>
      <c r="B50" s="4">
        <v>13000</v>
      </c>
      <c r="C50" s="4">
        <v>10200</v>
      </c>
      <c r="D50" s="1">
        <f t="shared" si="0"/>
        <v>2800</v>
      </c>
    </row>
    <row r="51" spans="1:4" x14ac:dyDescent="0.25">
      <c r="A51" s="14">
        <v>41198.041666666664</v>
      </c>
      <c r="B51" s="4">
        <v>25170</v>
      </c>
      <c r="C51" s="4">
        <v>13000</v>
      </c>
      <c r="D51" s="1">
        <f t="shared" si="0"/>
        <v>12170</v>
      </c>
    </row>
    <row r="52" spans="1:4" x14ac:dyDescent="0.25">
      <c r="A52" s="14">
        <v>41198.083333333336</v>
      </c>
      <c r="B52" s="4">
        <v>10170</v>
      </c>
      <c r="C52" s="4">
        <v>25170</v>
      </c>
      <c r="D52" s="1">
        <f t="shared" si="0"/>
        <v>15000</v>
      </c>
    </row>
    <row r="53" spans="1:4" x14ac:dyDescent="0.25">
      <c r="A53" s="14">
        <v>41198.125</v>
      </c>
      <c r="B53" s="4">
        <v>10170</v>
      </c>
      <c r="C53" s="4">
        <v>10170</v>
      </c>
      <c r="D53" s="1">
        <f t="shared" si="0"/>
        <v>0</v>
      </c>
    </row>
    <row r="54" spans="1:4" x14ac:dyDescent="0.25">
      <c r="A54" s="14">
        <v>41229</v>
      </c>
      <c r="B54" s="4">
        <v>4673</v>
      </c>
      <c r="C54" s="4">
        <v>10170</v>
      </c>
      <c r="D54" s="1">
        <f t="shared" si="0"/>
        <v>5497</v>
      </c>
    </row>
    <row r="55" spans="1:4" x14ac:dyDescent="0.25">
      <c r="A55" s="14">
        <v>41229.041666666664</v>
      </c>
      <c r="B55" s="4">
        <v>10000</v>
      </c>
      <c r="C55" s="4">
        <v>4673</v>
      </c>
      <c r="D55" s="1">
        <f t="shared" si="0"/>
        <v>5327</v>
      </c>
    </row>
    <row r="56" spans="1:4" x14ac:dyDescent="0.25">
      <c r="A56" s="7"/>
      <c r="B56" s="4"/>
      <c r="C56" s="4">
        <v>10000</v>
      </c>
    </row>
    <row r="57" spans="1:4" x14ac:dyDescent="0.25">
      <c r="A57" s="7"/>
      <c r="B57" s="4"/>
    </row>
    <row r="58" spans="1:4" x14ac:dyDescent="0.25">
      <c r="A58" s="7"/>
      <c r="B58" s="4"/>
    </row>
    <row r="59" spans="1:4" x14ac:dyDescent="0.25">
      <c r="A59" s="7"/>
      <c r="B59" s="4"/>
    </row>
    <row r="60" spans="1:4" x14ac:dyDescent="0.25">
      <c r="A60" s="7"/>
      <c r="B60" s="4"/>
    </row>
    <row r="61" spans="1:4" x14ac:dyDescent="0.25">
      <c r="A61" s="7"/>
      <c r="B61" s="4"/>
    </row>
    <row r="62" spans="1:4" x14ac:dyDescent="0.25">
      <c r="A62" s="7"/>
      <c r="B62" s="4"/>
    </row>
    <row r="63" spans="1:4" x14ac:dyDescent="0.25">
      <c r="A63" s="3"/>
      <c r="B63" s="4"/>
    </row>
    <row r="64" spans="1:4" x14ac:dyDescent="0.25">
      <c r="A64" s="3"/>
      <c r="B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  <c r="B68" s="4"/>
    </row>
    <row r="69" spans="1:2" x14ac:dyDescent="0.25">
      <c r="A69" s="3"/>
      <c r="B69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8160-62F0-494C-A5E0-84C0BFEA5600}">
  <dimension ref="A1:I23"/>
  <sheetViews>
    <sheetView tabSelected="1" topLeftCell="H1" workbookViewId="0">
      <selection activeCell="C7" sqref="C7"/>
    </sheetView>
  </sheetViews>
  <sheetFormatPr defaultRowHeight="13.2" x14ac:dyDescent="0.25"/>
  <cols>
    <col min="1" max="1" width="11.5546875" customWidth="1"/>
    <col min="2" max="2" width="10.109375" customWidth="1"/>
    <col min="3" max="3" width="9.5546875" customWidth="1"/>
    <col min="7" max="7" width="16.109375" customWidth="1"/>
  </cols>
  <sheetData>
    <row r="1" spans="1:9" x14ac:dyDescent="0.25">
      <c r="A1" s="17" t="s">
        <v>18</v>
      </c>
      <c r="B1" s="1" t="s">
        <v>5</v>
      </c>
      <c r="C1" s="1" t="s">
        <v>6</v>
      </c>
    </row>
    <row r="2" spans="1:9" x14ac:dyDescent="0.25">
      <c r="A2" s="1">
        <v>1</v>
      </c>
      <c r="B2" s="1">
        <f>AVERAGE('1'!B2:B47)</f>
        <v>15241.369565217392</v>
      </c>
      <c r="C2" s="1">
        <f>MAX('1'!B2:B47) - MIN('1'!B2:B47)</f>
        <v>48330</v>
      </c>
      <c r="G2" s="16" t="s">
        <v>10</v>
      </c>
      <c r="H2" s="17" t="s">
        <v>14</v>
      </c>
      <c r="I2" s="17" t="s">
        <v>15</v>
      </c>
    </row>
    <row r="3" spans="1:9" x14ac:dyDescent="0.25">
      <c r="A3" s="1">
        <v>2</v>
      </c>
      <c r="B3" s="1">
        <f>AVERAGE('2'!B2:B22)</f>
        <v>9796.2190476190481</v>
      </c>
      <c r="C3" s="1">
        <f>MAX('2'!B2:B22) - MIN('2'!B2:B22)</f>
        <v>10500</v>
      </c>
      <c r="E3" s="1"/>
      <c r="F3" s="1">
        <v>1</v>
      </c>
      <c r="G3">
        <f>AVERAGE(B2:B7)</f>
        <v>8907.953823363081</v>
      </c>
      <c r="H3" s="1">
        <f>$B$15+$B$12*$B$16</f>
        <v>22116.79632336308</v>
      </c>
      <c r="I3" s="1">
        <f>$B$15-$B$12*$B$16</f>
        <v>-4300.8886766369178</v>
      </c>
    </row>
    <row r="4" spans="1:9" x14ac:dyDescent="0.25">
      <c r="A4" s="1">
        <v>3</v>
      </c>
      <c r="B4" s="1">
        <f>AVERAGE('3'!B2:B28)</f>
        <v>7962.9444444444443</v>
      </c>
      <c r="C4" s="1">
        <f>MAX('3'!B2:B28) - MIN('3'!B2:B28)</f>
        <v>15935</v>
      </c>
      <c r="E4" s="1"/>
      <c r="F4" s="1">
        <v>6</v>
      </c>
      <c r="G4">
        <f>G3</f>
        <v>8907.953823363081</v>
      </c>
      <c r="H4" s="1">
        <f>$B$15+$B$12*$B$16</f>
        <v>22116.79632336308</v>
      </c>
      <c r="I4" s="1">
        <f>$B$15-$B$12*$B$16</f>
        <v>-4300.8886766369178</v>
      </c>
    </row>
    <row r="5" spans="1:9" x14ac:dyDescent="0.25">
      <c r="A5" s="1">
        <v>4</v>
      </c>
      <c r="B5" s="1">
        <f>AVERAGE('4'!B2:B33)</f>
        <v>6825.96875</v>
      </c>
      <c r="C5" s="1">
        <f>MAX('4'!B2:B33) - MIN('4'!B2:B33)</f>
        <v>23850</v>
      </c>
      <c r="E5" s="1"/>
      <c r="F5" s="1"/>
      <c r="G5" s="1"/>
    </row>
    <row r="6" spans="1:9" x14ac:dyDescent="0.25">
      <c r="A6" s="1">
        <v>5</v>
      </c>
      <c r="B6" s="1">
        <f>AVERAGE('5'!B2:B69)</f>
        <v>3190.6470588235293</v>
      </c>
      <c r="C6" s="1">
        <f>MAX('5'!B2:B69) - MIN('5'!B2:B69)</f>
        <v>6670</v>
      </c>
      <c r="E6" s="1"/>
      <c r="F6" s="1"/>
      <c r="G6" s="1"/>
    </row>
    <row r="7" spans="1:9" x14ac:dyDescent="0.25">
      <c r="A7" s="1">
        <v>6</v>
      </c>
      <c r="B7" s="1">
        <f>AVERAGE('6'!B2:B55)</f>
        <v>10430.574074074075</v>
      </c>
      <c r="C7" s="1">
        <f>MAX('6'!B2:B55) - MIN('6'!B2:B55)</f>
        <v>58800</v>
      </c>
      <c r="E7" s="1"/>
      <c r="F7" s="1"/>
      <c r="G7" s="1"/>
    </row>
    <row r="12" spans="1:9" x14ac:dyDescent="0.25">
      <c r="A12" s="1" t="s">
        <v>7</v>
      </c>
      <c r="B12" s="1">
        <v>0.48299999999999998</v>
      </c>
    </row>
    <row r="13" spans="1:9" x14ac:dyDescent="0.25">
      <c r="A13" s="1" t="s">
        <v>8</v>
      </c>
      <c r="B13" s="1">
        <v>0</v>
      </c>
    </row>
    <row r="14" spans="1:9" x14ac:dyDescent="0.25">
      <c r="A14" s="1" t="s">
        <v>9</v>
      </c>
      <c r="B14" s="1">
        <v>2.004</v>
      </c>
    </row>
    <row r="15" spans="1:9" x14ac:dyDescent="0.25">
      <c r="A15" s="1" t="s">
        <v>10</v>
      </c>
      <c r="B15" s="1">
        <f>AVERAGE(B2:B7)</f>
        <v>8907.953823363081</v>
      </c>
    </row>
    <row r="16" spans="1:9" x14ac:dyDescent="0.25">
      <c r="A16" s="1" t="s">
        <v>11</v>
      </c>
      <c r="B16" s="1">
        <f>AVERAGE(C2:C7)</f>
        <v>27347.5</v>
      </c>
    </row>
    <row r="21" spans="6:9" x14ac:dyDescent="0.25">
      <c r="G21" s="16" t="s">
        <v>11</v>
      </c>
      <c r="H21" s="17" t="s">
        <v>16</v>
      </c>
      <c r="I21" s="17" t="s">
        <v>17</v>
      </c>
    </row>
    <row r="22" spans="6:9" x14ac:dyDescent="0.25">
      <c r="F22">
        <v>1</v>
      </c>
      <c r="G22">
        <f>AVERAGE(C2:C7)</f>
        <v>27347.5</v>
      </c>
      <c r="H22" s="1">
        <f>$B$14*$B$16</f>
        <v>54804.39</v>
      </c>
      <c r="I22" s="1">
        <f>$B$13*$B$16</f>
        <v>0</v>
      </c>
    </row>
    <row r="23" spans="6:9" x14ac:dyDescent="0.25">
      <c r="F23">
        <v>6</v>
      </c>
      <c r="G23">
        <f>G22</f>
        <v>27347.5</v>
      </c>
      <c r="H23" s="1">
        <f>$B$14*$B$16</f>
        <v>54804.39</v>
      </c>
      <c r="I23" s="1">
        <f>$B$13*$B$16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Результат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modified xsi:type="dcterms:W3CDTF">2024-09-17T15:47:52Z</dcterms:modified>
</cp:coreProperties>
</file>