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povaliy/Documents/Science/ml_scarf/workspace/disser/calc/"/>
    </mc:Choice>
  </mc:AlternateContent>
  <xr:revisionPtr revIDLastSave="0" documentId="13_ncr:1_{900BD8BA-3B28-024A-894E-FBC8E988ADE7}" xr6:coauthVersionLast="47" xr6:coauthVersionMax="47" xr10:uidLastSave="{00000000-0000-0000-0000-000000000000}"/>
  <bookViews>
    <workbookView xWindow="0" yWindow="480" windowWidth="28800" windowHeight="17520" xr2:uid="{C76231B7-54BA-3D47-AFBD-623CA6C7AF80}"/>
  </bookViews>
  <sheets>
    <sheet name="lern" sheetId="1" r:id="rId1"/>
    <sheet name="pob" sheetId="2" r:id="rId2"/>
  </sheets>
  <definedNames>
    <definedName name="_xlnm._FilterDatabase" localSheetId="0" hidden="1">lern!$A$1:$BF$314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L314" i="1"/>
  <c r="K314" i="1"/>
  <c r="E314" i="1"/>
  <c r="L313" i="1"/>
  <c r="K313" i="1"/>
  <c r="E313" i="1"/>
  <c r="L312" i="1"/>
  <c r="K312" i="1"/>
  <c r="E312" i="1"/>
  <c r="L311" i="1"/>
  <c r="K311" i="1"/>
  <c r="E311" i="1"/>
  <c r="L310" i="1"/>
  <c r="K310" i="1"/>
  <c r="E310" i="1"/>
  <c r="L309" i="1"/>
  <c r="K309" i="1"/>
  <c r="E309" i="1"/>
  <c r="L308" i="1"/>
  <c r="K308" i="1"/>
  <c r="E308" i="1"/>
  <c r="L307" i="1"/>
  <c r="K307" i="1"/>
  <c r="E307" i="1"/>
  <c r="L306" i="1"/>
  <c r="K306" i="1"/>
  <c r="E306" i="1"/>
  <c r="L305" i="1"/>
  <c r="K305" i="1"/>
  <c r="E305" i="1"/>
  <c r="L304" i="1"/>
  <c r="K304" i="1"/>
  <c r="E304" i="1"/>
  <c r="L303" i="1"/>
  <c r="K303" i="1"/>
  <c r="E303" i="1"/>
  <c r="L302" i="1"/>
  <c r="K302" i="1"/>
  <c r="E302" i="1"/>
  <c r="L301" i="1"/>
  <c r="K301" i="1"/>
  <c r="E301" i="1"/>
  <c r="L300" i="1"/>
  <c r="K300" i="1"/>
  <c r="E300" i="1"/>
  <c r="L299" i="1"/>
  <c r="K299" i="1"/>
  <c r="E299" i="1"/>
  <c r="L298" i="1"/>
  <c r="K298" i="1"/>
  <c r="E298" i="1"/>
  <c r="L297" i="1"/>
  <c r="K297" i="1"/>
  <c r="E297" i="1"/>
  <c r="L296" i="1"/>
  <c r="K296" i="1"/>
  <c r="E296" i="1"/>
  <c r="L295" i="1"/>
  <c r="K295" i="1"/>
  <c r="E295" i="1"/>
  <c r="L294" i="1"/>
  <c r="K294" i="1"/>
  <c r="E294" i="1"/>
  <c r="L293" i="1"/>
  <c r="K293" i="1"/>
  <c r="E293" i="1"/>
  <c r="L292" i="1"/>
  <c r="K292" i="1"/>
  <c r="E292" i="1"/>
  <c r="L291" i="1"/>
  <c r="K291" i="1"/>
  <c r="E291" i="1"/>
  <c r="L290" i="1"/>
  <c r="K290" i="1"/>
  <c r="E290" i="1"/>
  <c r="L289" i="1"/>
  <c r="K289" i="1"/>
  <c r="E289" i="1"/>
  <c r="L288" i="1"/>
  <c r="K288" i="1"/>
  <c r="E288" i="1"/>
  <c r="L287" i="1"/>
  <c r="K287" i="1"/>
  <c r="E287" i="1"/>
  <c r="L286" i="1"/>
  <c r="K286" i="1"/>
  <c r="E286" i="1"/>
  <c r="L285" i="1"/>
  <c r="K285" i="1"/>
  <c r="E285" i="1"/>
  <c r="L284" i="1"/>
  <c r="K284" i="1"/>
  <c r="E284" i="1"/>
  <c r="L283" i="1"/>
  <c r="K283" i="1"/>
  <c r="E283" i="1"/>
  <c r="L282" i="1"/>
  <c r="K282" i="1"/>
  <c r="E282" i="1"/>
  <c r="L281" i="1"/>
  <c r="K281" i="1"/>
  <c r="E281" i="1"/>
  <c r="L280" i="1"/>
  <c r="K280" i="1"/>
  <c r="E280" i="1"/>
  <c r="L279" i="1"/>
  <c r="K279" i="1"/>
  <c r="E279" i="1"/>
  <c r="L278" i="1"/>
  <c r="K278" i="1"/>
  <c r="E278" i="1"/>
  <c r="L277" i="1"/>
  <c r="K277" i="1"/>
  <c r="E277" i="1"/>
  <c r="L276" i="1"/>
  <c r="K276" i="1"/>
  <c r="E276" i="1"/>
  <c r="L275" i="1"/>
  <c r="K275" i="1"/>
  <c r="E275" i="1"/>
  <c r="L274" i="1"/>
  <c r="K274" i="1"/>
  <c r="E274" i="1"/>
  <c r="L273" i="1"/>
  <c r="K273" i="1"/>
  <c r="E273" i="1"/>
  <c r="L272" i="1"/>
  <c r="K272" i="1"/>
  <c r="E272" i="1"/>
  <c r="L271" i="1"/>
  <c r="K271" i="1"/>
  <c r="E271" i="1"/>
  <c r="L270" i="1"/>
  <c r="K270" i="1"/>
  <c r="E270" i="1"/>
  <c r="L269" i="1"/>
  <c r="K269" i="1"/>
  <c r="E269" i="1"/>
  <c r="L268" i="1"/>
  <c r="K268" i="1"/>
  <c r="E268" i="1"/>
  <c r="L267" i="1"/>
  <c r="K267" i="1"/>
  <c r="E267" i="1"/>
  <c r="L266" i="1"/>
  <c r="K266" i="1"/>
  <c r="E266" i="1"/>
  <c r="L265" i="1"/>
  <c r="K265" i="1"/>
  <c r="E265" i="1"/>
  <c r="L264" i="1"/>
  <c r="K264" i="1"/>
  <c r="E264" i="1"/>
  <c r="L263" i="1"/>
  <c r="K263" i="1"/>
  <c r="E263" i="1"/>
  <c r="L262" i="1"/>
  <c r="K262" i="1"/>
  <c r="E262" i="1"/>
  <c r="L261" i="1"/>
  <c r="K261" i="1"/>
  <c r="E261" i="1"/>
  <c r="L260" i="1"/>
  <c r="K260" i="1"/>
  <c r="E260" i="1"/>
  <c r="L259" i="1"/>
  <c r="K259" i="1"/>
  <c r="E259" i="1"/>
  <c r="L258" i="1"/>
  <c r="K258" i="1"/>
  <c r="E258" i="1"/>
  <c r="L257" i="1"/>
  <c r="K257" i="1"/>
  <c r="E257" i="1"/>
  <c r="L256" i="1"/>
  <c r="K256" i="1"/>
  <c r="E256" i="1"/>
  <c r="L255" i="1"/>
  <c r="K255" i="1"/>
  <c r="E255" i="1"/>
  <c r="L254" i="1"/>
  <c r="K254" i="1"/>
  <c r="E254" i="1"/>
  <c r="L253" i="1"/>
  <c r="K253" i="1"/>
  <c r="E253" i="1"/>
  <c r="L252" i="1"/>
  <c r="K252" i="1"/>
  <c r="E252" i="1"/>
  <c r="L251" i="1"/>
  <c r="K251" i="1"/>
  <c r="E251" i="1"/>
  <c r="L250" i="1"/>
  <c r="K250" i="1"/>
  <c r="E250" i="1"/>
  <c r="L249" i="1"/>
  <c r="K249" i="1"/>
  <c r="E249" i="1"/>
  <c r="L248" i="1"/>
  <c r="K248" i="1"/>
  <c r="E248" i="1"/>
  <c r="L247" i="1"/>
  <c r="K247" i="1"/>
  <c r="E247" i="1"/>
  <c r="L246" i="1"/>
  <c r="K246" i="1"/>
  <c r="E246" i="1"/>
  <c r="L245" i="1"/>
  <c r="K245" i="1"/>
  <c r="E245" i="1"/>
  <c r="L244" i="1"/>
  <c r="K244" i="1"/>
  <c r="E244" i="1"/>
  <c r="L243" i="1"/>
  <c r="K243" i="1"/>
  <c r="E243" i="1"/>
  <c r="L242" i="1"/>
  <c r="K242" i="1"/>
  <c r="E242" i="1"/>
  <c r="L241" i="1"/>
  <c r="K241" i="1"/>
  <c r="E241" i="1"/>
  <c r="L240" i="1"/>
  <c r="K240" i="1"/>
  <c r="E240" i="1"/>
  <c r="L239" i="1"/>
  <c r="K239" i="1"/>
  <c r="E239" i="1"/>
  <c r="L238" i="1"/>
  <c r="K238" i="1"/>
  <c r="E238" i="1"/>
  <c r="L237" i="1"/>
  <c r="K237" i="1"/>
  <c r="E237" i="1"/>
  <c r="L236" i="1"/>
  <c r="K236" i="1"/>
  <c r="E236" i="1"/>
  <c r="L235" i="1"/>
  <c r="K235" i="1"/>
  <c r="E235" i="1"/>
  <c r="L234" i="1"/>
  <c r="K234" i="1"/>
  <c r="E234" i="1"/>
  <c r="L233" i="1"/>
  <c r="K233" i="1"/>
  <c r="E233" i="1"/>
  <c r="L232" i="1"/>
  <c r="K232" i="1"/>
  <c r="E232" i="1"/>
  <c r="L231" i="1"/>
  <c r="K231" i="1"/>
  <c r="E231" i="1"/>
  <c r="L230" i="1"/>
  <c r="K230" i="1"/>
  <c r="E230" i="1"/>
  <c r="L229" i="1"/>
  <c r="K229" i="1"/>
  <c r="E229" i="1"/>
  <c r="L228" i="1"/>
  <c r="K228" i="1"/>
  <c r="E228" i="1"/>
  <c r="L227" i="1"/>
  <c r="K227" i="1"/>
  <c r="E227" i="1"/>
  <c r="L226" i="1"/>
  <c r="K226" i="1"/>
  <c r="E226" i="1"/>
  <c r="L225" i="1"/>
  <c r="K225" i="1"/>
  <c r="E225" i="1"/>
  <c r="L224" i="1"/>
  <c r="K224" i="1"/>
  <c r="E224" i="1"/>
  <c r="L223" i="1"/>
  <c r="K223" i="1"/>
  <c r="E223" i="1"/>
  <c r="L222" i="1"/>
  <c r="K222" i="1"/>
  <c r="E222" i="1"/>
  <c r="L221" i="1"/>
  <c r="K221" i="1"/>
  <c r="E221" i="1"/>
  <c r="L220" i="1"/>
  <c r="K220" i="1"/>
  <c r="E220" i="1"/>
  <c r="L219" i="1"/>
  <c r="K219" i="1"/>
  <c r="E219" i="1"/>
  <c r="L218" i="1"/>
  <c r="K218" i="1"/>
  <c r="E218" i="1"/>
  <c r="L217" i="1"/>
  <c r="K217" i="1"/>
  <c r="E217" i="1"/>
  <c r="L216" i="1"/>
  <c r="K216" i="1"/>
  <c r="E216" i="1"/>
  <c r="L215" i="1"/>
  <c r="K215" i="1"/>
  <c r="E215" i="1"/>
  <c r="L214" i="1"/>
  <c r="K214" i="1"/>
  <c r="E214" i="1"/>
  <c r="L213" i="1"/>
  <c r="K213" i="1"/>
  <c r="E213" i="1"/>
  <c r="L212" i="1"/>
  <c r="K212" i="1"/>
  <c r="E212" i="1"/>
  <c r="L211" i="1"/>
  <c r="K211" i="1"/>
  <c r="E211" i="1"/>
  <c r="L210" i="1"/>
  <c r="K210" i="1"/>
  <c r="E210" i="1"/>
  <c r="L209" i="1"/>
  <c r="K209" i="1"/>
  <c r="E209" i="1"/>
  <c r="L208" i="1"/>
  <c r="K208" i="1"/>
  <c r="E208" i="1"/>
  <c r="L207" i="1"/>
  <c r="K207" i="1"/>
  <c r="E207" i="1"/>
  <c r="L206" i="1"/>
  <c r="K206" i="1"/>
  <c r="E206" i="1"/>
  <c r="L205" i="1"/>
  <c r="K205" i="1"/>
  <c r="E205" i="1"/>
  <c r="L204" i="1"/>
  <c r="K204" i="1"/>
  <c r="E204" i="1"/>
  <c r="L203" i="1"/>
  <c r="K203" i="1"/>
  <c r="E203" i="1"/>
  <c r="L202" i="1"/>
  <c r="K202" i="1"/>
  <c r="E202" i="1"/>
  <c r="L201" i="1"/>
  <c r="K201" i="1"/>
  <c r="E201" i="1"/>
  <c r="L200" i="1"/>
  <c r="K200" i="1"/>
  <c r="E200" i="1"/>
  <c r="L199" i="1"/>
  <c r="K199" i="1"/>
  <c r="E199" i="1"/>
  <c r="L198" i="1"/>
  <c r="K198" i="1"/>
  <c r="E198" i="1"/>
  <c r="L197" i="1"/>
  <c r="K197" i="1"/>
  <c r="E197" i="1"/>
  <c r="L196" i="1"/>
  <c r="K196" i="1"/>
  <c r="E196" i="1"/>
  <c r="L195" i="1"/>
  <c r="K195" i="1"/>
  <c r="E195" i="1"/>
  <c r="L194" i="1"/>
  <c r="K194" i="1"/>
  <c r="E194" i="1"/>
  <c r="L193" i="1"/>
  <c r="K193" i="1"/>
  <c r="E193" i="1"/>
  <c r="L192" i="1"/>
  <c r="K192" i="1"/>
  <c r="E192" i="1"/>
  <c r="L191" i="1"/>
  <c r="K191" i="1"/>
  <c r="E191" i="1"/>
  <c r="L190" i="1"/>
  <c r="K190" i="1"/>
  <c r="E190" i="1"/>
  <c r="L189" i="1"/>
  <c r="K189" i="1"/>
  <c r="E189" i="1"/>
  <c r="L188" i="1"/>
  <c r="K188" i="1"/>
  <c r="E188" i="1"/>
  <c r="L187" i="1"/>
  <c r="K187" i="1"/>
  <c r="E187" i="1"/>
  <c r="L186" i="1"/>
  <c r="K186" i="1"/>
  <c r="E186" i="1"/>
  <c r="L185" i="1"/>
  <c r="K185" i="1"/>
  <c r="E185" i="1"/>
  <c r="L184" i="1"/>
  <c r="K184" i="1"/>
  <c r="E184" i="1"/>
  <c r="L183" i="1"/>
  <c r="K183" i="1"/>
  <c r="E183" i="1"/>
  <c r="L182" i="1"/>
  <c r="K182" i="1"/>
  <c r="E182" i="1"/>
  <c r="L181" i="1"/>
  <c r="K181" i="1"/>
  <c r="E181" i="1"/>
  <c r="L180" i="1"/>
  <c r="K180" i="1"/>
  <c r="E180" i="1"/>
  <c r="L179" i="1"/>
  <c r="K179" i="1"/>
  <c r="E179" i="1"/>
  <c r="L178" i="1"/>
  <c r="K178" i="1"/>
  <c r="E178" i="1"/>
  <c r="L177" i="1"/>
  <c r="K177" i="1"/>
  <c r="E177" i="1"/>
  <c r="L176" i="1"/>
  <c r="K176" i="1"/>
  <c r="E176" i="1"/>
  <c r="L175" i="1"/>
  <c r="K175" i="1"/>
  <c r="E175" i="1"/>
  <c r="L174" i="1"/>
  <c r="K174" i="1"/>
  <c r="E174" i="1"/>
  <c r="L173" i="1"/>
  <c r="K173" i="1"/>
  <c r="E173" i="1"/>
  <c r="L172" i="1"/>
  <c r="K172" i="1"/>
  <c r="E172" i="1"/>
  <c r="L171" i="1"/>
  <c r="K171" i="1"/>
  <c r="E171" i="1"/>
  <c r="L170" i="1"/>
  <c r="K170" i="1"/>
  <c r="E170" i="1"/>
  <c r="L169" i="1"/>
  <c r="K169" i="1"/>
  <c r="E169" i="1"/>
  <c r="L168" i="1"/>
  <c r="K168" i="1"/>
  <c r="E168" i="1"/>
  <c r="L167" i="1"/>
  <c r="K167" i="1"/>
  <c r="E167" i="1"/>
  <c r="L166" i="1"/>
  <c r="K166" i="1"/>
  <c r="E166" i="1"/>
  <c r="L165" i="1"/>
  <c r="K165" i="1"/>
  <c r="E165" i="1"/>
  <c r="L164" i="1"/>
  <c r="K164" i="1"/>
  <c r="E164" i="1"/>
  <c r="L163" i="1"/>
  <c r="K163" i="1"/>
  <c r="E163" i="1"/>
  <c r="L162" i="1"/>
  <c r="K162" i="1"/>
  <c r="E162" i="1"/>
  <c r="L161" i="1"/>
  <c r="K161" i="1"/>
  <c r="E161" i="1"/>
  <c r="L160" i="1"/>
  <c r="K160" i="1"/>
  <c r="E160" i="1"/>
  <c r="L159" i="1"/>
  <c r="K159" i="1"/>
  <c r="E159" i="1"/>
  <c r="L158" i="1"/>
  <c r="K158" i="1"/>
  <c r="E158" i="1"/>
  <c r="L157" i="1"/>
  <c r="K157" i="1"/>
  <c r="E157" i="1"/>
  <c r="L156" i="1"/>
  <c r="K156" i="1"/>
  <c r="E156" i="1"/>
  <c r="L155" i="1"/>
  <c r="K155" i="1"/>
  <c r="E155" i="1"/>
  <c r="L154" i="1"/>
  <c r="K154" i="1"/>
  <c r="E154" i="1"/>
  <c r="L153" i="1"/>
  <c r="K153" i="1"/>
  <c r="E153" i="1"/>
  <c r="L152" i="1"/>
  <c r="K152" i="1"/>
  <c r="E152" i="1"/>
  <c r="L151" i="1"/>
  <c r="K151" i="1"/>
  <c r="E151" i="1"/>
  <c r="L150" i="1"/>
  <c r="K150" i="1"/>
  <c r="E150" i="1"/>
  <c r="L149" i="1"/>
  <c r="K149" i="1"/>
  <c r="E149" i="1"/>
  <c r="L148" i="1"/>
  <c r="K148" i="1"/>
  <c r="E148" i="1"/>
  <c r="L147" i="1"/>
  <c r="K147" i="1"/>
  <c r="E147" i="1"/>
  <c r="L146" i="1"/>
  <c r="K146" i="1"/>
  <c r="E146" i="1"/>
  <c r="L145" i="1"/>
  <c r="K145" i="1"/>
  <c r="E145" i="1"/>
  <c r="L144" i="1"/>
  <c r="K144" i="1"/>
  <c r="E144" i="1"/>
  <c r="L143" i="1"/>
  <c r="K143" i="1"/>
  <c r="E143" i="1"/>
  <c r="L142" i="1"/>
  <c r="K142" i="1"/>
  <c r="E142" i="1"/>
  <c r="L141" i="1"/>
  <c r="K141" i="1"/>
  <c r="E141" i="1"/>
  <c r="L140" i="1"/>
  <c r="K140" i="1"/>
  <c r="E140" i="1"/>
  <c r="L139" i="1"/>
  <c r="K139" i="1"/>
  <c r="E139" i="1"/>
  <c r="L138" i="1"/>
  <c r="K138" i="1"/>
  <c r="E138" i="1"/>
  <c r="L137" i="1"/>
  <c r="K137" i="1"/>
  <c r="E137" i="1"/>
  <c r="L136" i="1"/>
  <c r="K136" i="1"/>
  <c r="E136" i="1"/>
  <c r="L135" i="1"/>
  <c r="K135" i="1"/>
  <c r="E135" i="1"/>
  <c r="L134" i="1"/>
  <c r="K134" i="1"/>
  <c r="E134" i="1"/>
  <c r="L133" i="1"/>
  <c r="K133" i="1"/>
  <c r="E133" i="1"/>
  <c r="L132" i="1"/>
  <c r="K132" i="1"/>
  <c r="E132" i="1"/>
  <c r="L131" i="1"/>
  <c r="K131" i="1"/>
  <c r="E131" i="1"/>
  <c r="L130" i="1"/>
  <c r="K130" i="1"/>
  <c r="E130" i="1"/>
  <c r="L129" i="1"/>
  <c r="K129" i="1"/>
  <c r="E129" i="1"/>
  <c r="L128" i="1"/>
  <c r="K128" i="1"/>
  <c r="E128" i="1"/>
  <c r="L127" i="1"/>
  <c r="K127" i="1"/>
  <c r="E127" i="1"/>
  <c r="L126" i="1"/>
  <c r="K126" i="1"/>
  <c r="E126" i="1"/>
  <c r="L125" i="1"/>
  <c r="K125" i="1"/>
  <c r="E125" i="1"/>
  <c r="L124" i="1"/>
  <c r="K124" i="1"/>
  <c r="E124" i="1"/>
  <c r="L123" i="1"/>
  <c r="K123" i="1"/>
  <c r="E123" i="1"/>
  <c r="L122" i="1"/>
  <c r="K122" i="1"/>
  <c r="E122" i="1"/>
  <c r="L121" i="1"/>
  <c r="K121" i="1"/>
  <c r="E121" i="1"/>
  <c r="L120" i="1"/>
  <c r="K120" i="1"/>
  <c r="E120" i="1"/>
  <c r="L119" i="1"/>
  <c r="K119" i="1"/>
  <c r="E119" i="1"/>
  <c r="L118" i="1"/>
  <c r="K118" i="1"/>
  <c r="E118" i="1"/>
  <c r="L117" i="1"/>
  <c r="K117" i="1"/>
  <c r="E117" i="1"/>
  <c r="L116" i="1"/>
  <c r="K116" i="1"/>
  <c r="E116" i="1"/>
  <c r="L115" i="1"/>
  <c r="K115" i="1"/>
  <c r="E115" i="1"/>
  <c r="L114" i="1"/>
  <c r="K114" i="1"/>
  <c r="E114" i="1"/>
  <c r="L113" i="1"/>
  <c r="K113" i="1"/>
  <c r="E113" i="1"/>
  <c r="X112" i="1"/>
  <c r="L112" i="1"/>
  <c r="K112" i="1"/>
  <c r="E112" i="1"/>
  <c r="L111" i="1"/>
  <c r="K111" i="1"/>
  <c r="E111" i="1"/>
  <c r="L110" i="1"/>
  <c r="K110" i="1"/>
  <c r="E110" i="1"/>
  <c r="X109" i="1"/>
  <c r="L109" i="1"/>
  <c r="K109" i="1"/>
  <c r="E109" i="1"/>
  <c r="L108" i="1"/>
  <c r="K108" i="1"/>
  <c r="E108" i="1"/>
  <c r="X107" i="1"/>
  <c r="L107" i="1"/>
  <c r="K107" i="1"/>
  <c r="E107" i="1"/>
  <c r="L106" i="1"/>
  <c r="K106" i="1"/>
  <c r="E106" i="1"/>
  <c r="L105" i="1"/>
  <c r="K105" i="1"/>
  <c r="E105" i="1"/>
  <c r="L104" i="1"/>
  <c r="K104" i="1"/>
  <c r="E104" i="1"/>
  <c r="L103" i="1"/>
  <c r="K103" i="1"/>
  <c r="E103" i="1"/>
  <c r="L102" i="1"/>
  <c r="K102" i="1"/>
  <c r="E102" i="1"/>
  <c r="L101" i="1"/>
  <c r="K101" i="1"/>
  <c r="E101" i="1"/>
  <c r="X100" i="1"/>
  <c r="L100" i="1"/>
  <c r="K100" i="1"/>
  <c r="E100" i="1"/>
  <c r="L99" i="1"/>
  <c r="K99" i="1"/>
  <c r="E99" i="1"/>
  <c r="X98" i="1"/>
  <c r="L98" i="1"/>
  <c r="K98" i="1"/>
  <c r="E98" i="1"/>
  <c r="X97" i="1"/>
  <c r="L97" i="1"/>
  <c r="K97" i="1"/>
  <c r="E97" i="1"/>
  <c r="X96" i="1"/>
  <c r="L96" i="1"/>
  <c r="K96" i="1"/>
  <c r="E96" i="1"/>
  <c r="X95" i="1"/>
  <c r="L95" i="1"/>
  <c r="K95" i="1"/>
  <c r="E95" i="1"/>
  <c r="X94" i="1"/>
  <c r="L94" i="1"/>
  <c r="K94" i="1"/>
  <c r="E94" i="1"/>
  <c r="L93" i="1"/>
  <c r="K93" i="1"/>
  <c r="E93" i="1"/>
  <c r="L92" i="1"/>
  <c r="K92" i="1"/>
  <c r="E92" i="1"/>
  <c r="L91" i="1"/>
  <c r="K91" i="1"/>
  <c r="E91" i="1"/>
  <c r="L90" i="1"/>
  <c r="K90" i="1"/>
  <c r="E90" i="1"/>
  <c r="L89" i="1"/>
  <c r="K89" i="1"/>
  <c r="E89" i="1"/>
  <c r="L88" i="1"/>
  <c r="K88" i="1"/>
  <c r="E88" i="1"/>
  <c r="L87" i="1"/>
  <c r="K87" i="1"/>
  <c r="E87" i="1"/>
  <c r="L86" i="1"/>
  <c r="K86" i="1"/>
  <c r="E86" i="1"/>
  <c r="L85" i="1"/>
  <c r="K85" i="1"/>
  <c r="E85" i="1"/>
  <c r="L84" i="1"/>
  <c r="K84" i="1"/>
  <c r="E84" i="1"/>
  <c r="L83" i="1"/>
  <c r="K83" i="1"/>
  <c r="E83" i="1"/>
  <c r="L82" i="1"/>
  <c r="K82" i="1"/>
  <c r="E82" i="1"/>
  <c r="L81" i="1"/>
  <c r="K81" i="1"/>
  <c r="E81" i="1"/>
  <c r="L80" i="1"/>
  <c r="K80" i="1"/>
  <c r="E80" i="1"/>
  <c r="L79" i="1"/>
  <c r="K79" i="1"/>
  <c r="E79" i="1"/>
  <c r="L78" i="1"/>
  <c r="K78" i="1"/>
  <c r="E78" i="1"/>
  <c r="L77" i="1"/>
  <c r="K77" i="1"/>
  <c r="E77" i="1"/>
  <c r="L76" i="1"/>
  <c r="K76" i="1"/>
  <c r="E76" i="1"/>
  <c r="L75" i="1"/>
  <c r="K75" i="1"/>
  <c r="E75" i="1"/>
  <c r="L74" i="1"/>
  <c r="K74" i="1"/>
  <c r="E74" i="1"/>
  <c r="L73" i="1"/>
  <c r="K73" i="1"/>
  <c r="E73" i="1"/>
  <c r="L72" i="1"/>
  <c r="K72" i="1"/>
  <c r="E72" i="1"/>
  <c r="L71" i="1"/>
  <c r="K71" i="1"/>
  <c r="E71" i="1"/>
  <c r="L70" i="1"/>
  <c r="K70" i="1"/>
  <c r="E70" i="1"/>
  <c r="L69" i="1"/>
  <c r="K69" i="1"/>
  <c r="E69" i="1"/>
  <c r="L68" i="1"/>
  <c r="K68" i="1"/>
  <c r="E68" i="1"/>
  <c r="L67" i="1"/>
  <c r="K67" i="1"/>
  <c r="E67" i="1"/>
  <c r="L66" i="1"/>
  <c r="K66" i="1"/>
  <c r="E66" i="1"/>
  <c r="L65" i="1"/>
  <c r="K65" i="1"/>
  <c r="E65" i="1"/>
  <c r="L64" i="1"/>
  <c r="K64" i="1"/>
  <c r="E64" i="1"/>
  <c r="L63" i="1"/>
  <c r="K63" i="1"/>
  <c r="E63" i="1"/>
  <c r="L62" i="1"/>
  <c r="K62" i="1"/>
  <c r="E62" i="1"/>
  <c r="L61" i="1"/>
  <c r="K61" i="1"/>
  <c r="E61" i="1"/>
  <c r="L60" i="1"/>
  <c r="K60" i="1"/>
  <c r="E60" i="1"/>
  <c r="T59" i="1"/>
  <c r="L59" i="1"/>
  <c r="K59" i="1"/>
  <c r="E59" i="1"/>
  <c r="L58" i="1"/>
  <c r="K58" i="1"/>
  <c r="E58" i="1"/>
  <c r="L57" i="1"/>
  <c r="K57" i="1"/>
  <c r="E57" i="1"/>
  <c r="L56" i="1"/>
  <c r="K56" i="1"/>
  <c r="E56" i="1"/>
  <c r="L55" i="1"/>
  <c r="K55" i="1"/>
  <c r="E55" i="1"/>
  <c r="L54" i="1"/>
  <c r="K54" i="1"/>
  <c r="E54" i="1"/>
  <c r="L53" i="1"/>
  <c r="K53" i="1"/>
  <c r="E53" i="1"/>
  <c r="L52" i="1"/>
  <c r="K52" i="1"/>
  <c r="E52" i="1"/>
  <c r="L51" i="1"/>
  <c r="K51" i="1"/>
  <c r="E51" i="1"/>
  <c r="L50" i="1"/>
  <c r="K50" i="1"/>
  <c r="E50" i="1"/>
  <c r="L49" i="1"/>
  <c r="K49" i="1"/>
  <c r="E49" i="1"/>
  <c r="L48" i="1"/>
  <c r="K48" i="1"/>
  <c r="E48" i="1"/>
  <c r="L47" i="1"/>
  <c r="K47" i="1"/>
  <c r="E47" i="1"/>
  <c r="L46" i="1"/>
  <c r="K46" i="1"/>
  <c r="E46" i="1"/>
  <c r="L45" i="1"/>
  <c r="K45" i="1"/>
  <c r="E45" i="1"/>
  <c r="L44" i="1"/>
  <c r="K44" i="1"/>
  <c r="E44" i="1"/>
  <c r="L43" i="1"/>
  <c r="K43" i="1"/>
  <c r="E43" i="1"/>
  <c r="L42" i="1"/>
  <c r="K42" i="1"/>
  <c r="E42" i="1"/>
  <c r="L41" i="1"/>
  <c r="K41" i="1"/>
  <c r="E41" i="1"/>
  <c r="L40" i="1"/>
  <c r="K40" i="1"/>
  <c r="E40" i="1"/>
  <c r="L39" i="1"/>
  <c r="K39" i="1"/>
  <c r="E39" i="1"/>
  <c r="L38" i="1"/>
  <c r="K38" i="1"/>
  <c r="E38" i="1"/>
  <c r="L37" i="1"/>
  <c r="K37" i="1"/>
  <c r="E37" i="1"/>
  <c r="L36" i="1"/>
  <c r="K36" i="1"/>
  <c r="E36" i="1"/>
  <c r="L35" i="1"/>
  <c r="K35" i="1"/>
  <c r="E35" i="1"/>
  <c r="L34" i="1"/>
  <c r="K34" i="1"/>
  <c r="E34" i="1"/>
  <c r="L33" i="1"/>
  <c r="K33" i="1"/>
  <c r="E33" i="1"/>
  <c r="L32" i="1"/>
  <c r="K32" i="1"/>
  <c r="E32" i="1"/>
  <c r="L31" i="1"/>
  <c r="K31" i="1"/>
  <c r="E31" i="1"/>
  <c r="L30" i="1"/>
  <c r="K30" i="1"/>
  <c r="E30" i="1"/>
  <c r="L29" i="1"/>
  <c r="K29" i="1"/>
  <c r="E29" i="1"/>
  <c r="L28" i="1"/>
  <c r="K28" i="1"/>
  <c r="E28" i="1"/>
  <c r="L27" i="1"/>
  <c r="K27" i="1"/>
  <c r="E27" i="1"/>
  <c r="L26" i="1"/>
  <c r="K26" i="1"/>
  <c r="E26" i="1"/>
  <c r="L25" i="1"/>
  <c r="K25" i="1"/>
  <c r="E25" i="1"/>
  <c r="L24" i="1"/>
  <c r="K24" i="1"/>
  <c r="E24" i="1"/>
  <c r="L23" i="1"/>
  <c r="K23" i="1"/>
  <c r="E23" i="1"/>
  <c r="L22" i="1"/>
  <c r="K22" i="1"/>
  <c r="E22" i="1"/>
  <c r="L21" i="1"/>
  <c r="K21" i="1"/>
  <c r="E21" i="1"/>
  <c r="L20" i="1"/>
  <c r="K20" i="1"/>
  <c r="E20" i="1"/>
  <c r="L19" i="1"/>
  <c r="K19" i="1"/>
  <c r="E19" i="1"/>
  <c r="L18" i="1"/>
  <c r="K18" i="1"/>
  <c r="E18" i="1"/>
  <c r="L17" i="1"/>
  <c r="K17" i="1"/>
  <c r="E17" i="1"/>
  <c r="L16" i="1"/>
  <c r="K16" i="1"/>
  <c r="E16" i="1"/>
  <c r="L15" i="1"/>
  <c r="K15" i="1"/>
  <c r="E15" i="1"/>
  <c r="L14" i="1"/>
  <c r="K14" i="1"/>
  <c r="E14" i="1"/>
  <c r="L13" i="1"/>
  <c r="K13" i="1"/>
  <c r="E13" i="1"/>
  <c r="L12" i="1"/>
  <c r="K12" i="1"/>
  <c r="E12" i="1"/>
  <c r="L11" i="1"/>
  <c r="K11" i="1"/>
  <c r="E11" i="1"/>
  <c r="L10" i="1"/>
  <c r="K10" i="1"/>
  <c r="E10" i="1"/>
  <c r="L9" i="1"/>
  <c r="K9" i="1"/>
  <c r="E9" i="1"/>
  <c r="L8" i="1"/>
  <c r="K8" i="1"/>
  <c r="E8" i="1"/>
  <c r="L7" i="1"/>
  <c r="K7" i="1"/>
  <c r="E7" i="1"/>
  <c r="L6" i="1"/>
  <c r="K6" i="1"/>
  <c r="E6" i="1"/>
  <c r="L5" i="1"/>
  <c r="K5" i="1"/>
  <c r="E5" i="1"/>
  <c r="L4" i="1"/>
  <c r="K4" i="1"/>
  <c r="E4" i="1"/>
  <c r="L3" i="1"/>
  <c r="K3" i="1"/>
  <c r="E3" i="1"/>
  <c r="L2" i="1"/>
  <c r="K2" i="1"/>
</calcChain>
</file>

<file path=xl/sharedStrings.xml><?xml version="1.0" encoding="utf-8"?>
<sst xmlns="http://schemas.openxmlformats.org/spreadsheetml/2006/main" count="997" uniqueCount="365">
  <si>
    <t>Пациент</t>
  </si>
  <si>
    <t>Пол</t>
  </si>
  <si>
    <t>Возраст</t>
  </si>
  <si>
    <t>ИМТ</t>
  </si>
  <si>
    <t>Инетпретация ИМТ</t>
  </si>
  <si>
    <t>Рецидив Деформации по HVA (0-нет, 1- да)</t>
  </si>
  <si>
    <t>Использование Akin (0- нет, 1- да)</t>
  </si>
  <si>
    <t>Использование дополнительных остетомий (0- нет; (1- 1,2,3,4,5); (2- 1,2,3,5); 3- (1,2,5); 4- (1,5))</t>
  </si>
  <si>
    <t>Исходная степень деформации</t>
  </si>
  <si>
    <t>Удовлетворенность по AOFAS (до)</t>
  </si>
  <si>
    <t>0 T(min)</t>
  </si>
  <si>
    <t>HVIP0</t>
  </si>
  <si>
    <t>HVA0</t>
  </si>
  <si>
    <t xml:space="preserve">01-2 IMA </t>
  </si>
  <si>
    <t>01-5 IMA</t>
  </si>
  <si>
    <t>04-5 IMA</t>
  </si>
  <si>
    <t>0DMAA</t>
  </si>
  <si>
    <t>12 HVIP</t>
  </si>
  <si>
    <t xml:space="preserve"> 12 HVA</t>
  </si>
  <si>
    <t xml:space="preserve">12 1-2 IMA </t>
  </si>
  <si>
    <t>12 1-5 IMA</t>
  </si>
  <si>
    <t>12 (4-5 IMA)</t>
  </si>
  <si>
    <t>12 DMAA</t>
  </si>
  <si>
    <t>24 HVIP</t>
  </si>
  <si>
    <t xml:space="preserve"> 24 HVA</t>
  </si>
  <si>
    <t xml:space="preserve">24 1-2 IMA </t>
  </si>
  <si>
    <t>24 1-5 IMA</t>
  </si>
  <si>
    <t>24 (4-5 IMA)</t>
  </si>
  <si>
    <t>24 DMAA</t>
  </si>
  <si>
    <t>0 AOFAS</t>
  </si>
  <si>
    <t>0 VAS FA</t>
  </si>
  <si>
    <t>0 MOXFQ</t>
  </si>
  <si>
    <t>6 AOFAS</t>
  </si>
  <si>
    <t>6 VAS FA</t>
  </si>
  <si>
    <t>6 MOXFQ</t>
  </si>
  <si>
    <t>12 AOFAS</t>
  </si>
  <si>
    <t>12 VAS FA</t>
  </si>
  <si>
    <t>12 MOXFQ</t>
  </si>
  <si>
    <t>24 AOFAS</t>
  </si>
  <si>
    <t>24 VAS FA</t>
  </si>
  <si>
    <t>24 MOXFQ</t>
  </si>
  <si>
    <t>Авраменко Татьяна Олеговна</t>
  </si>
  <si>
    <t>Женский</t>
  </si>
  <si>
    <t>Нет</t>
  </si>
  <si>
    <t>Александрова Ирина Евгеньевна</t>
  </si>
  <si>
    <t>Буянова Оксана Юрьевна</t>
  </si>
  <si>
    <t>Быкова Татьяна Ивановна</t>
  </si>
  <si>
    <t>Да</t>
  </si>
  <si>
    <t>Варфоломеева Вера Ивановна</t>
  </si>
  <si>
    <t>Гайкова Светлана Алексеевна</t>
  </si>
  <si>
    <t>Герасимова Галина Викторовна</t>
  </si>
  <si>
    <t>Гриценко Татьяна Сергеевна</t>
  </si>
  <si>
    <t>Зайцева Тамара Александровна</t>
  </si>
  <si>
    <t>Качан Раиса Ивановна</t>
  </si>
  <si>
    <t>Корованикова Т П</t>
  </si>
  <si>
    <t>Королева Л В</t>
  </si>
  <si>
    <t>Кукк С К</t>
  </si>
  <si>
    <t>Куркина О Н</t>
  </si>
  <si>
    <t>Лалетина Татьяна Анатольевна</t>
  </si>
  <si>
    <t>Мосина Н П</t>
  </si>
  <si>
    <t>Мятлина Ольга Вадимовна</t>
  </si>
  <si>
    <t>Нестерова Елена Викторовна</t>
  </si>
  <si>
    <t>Павловская Тамара Михайловна</t>
  </si>
  <si>
    <t>Рудакова Татьяна Николаевна</t>
  </si>
  <si>
    <t>Ситова Елена Иосифовна</t>
  </si>
  <si>
    <t>Суворова Галина Николаевна</t>
  </si>
  <si>
    <t>Тищенко И А</t>
  </si>
  <si>
    <t>Толстикова Нина Никифоровна</t>
  </si>
  <si>
    <t>Хозяшева Лилия Габдуллаевна</t>
  </si>
  <si>
    <t>Хромова Ж Э</t>
  </si>
  <si>
    <t>Шадрина Анна Леонидовна</t>
  </si>
  <si>
    <t>Шепилова Елена Семеновна</t>
  </si>
  <si>
    <t>Шихбубаева Ася Рамазановна</t>
  </si>
  <si>
    <t>Булычева Ирина Николаевна</t>
  </si>
  <si>
    <t>Ворсина Жанна Владимировна</t>
  </si>
  <si>
    <t>Голубева Любовь Михайловна</t>
  </si>
  <si>
    <t>Дорошевская Ольга Анатольевна</t>
  </si>
  <si>
    <t>Дубинина Елена Николаевна</t>
  </si>
  <si>
    <t>Ерасова Людмила Александровна</t>
  </si>
  <si>
    <t>Закусило Елена Евгеньевна</t>
  </si>
  <si>
    <t>Кемпи Татьяна Викторовна</t>
  </si>
  <si>
    <t>Копытина Татьяна Кирилловна</t>
  </si>
  <si>
    <t>Костина Светлана Владимировна</t>
  </si>
  <si>
    <t>Куликова Юлия Юрьевна</t>
  </si>
  <si>
    <t>Лахматова Ирина Александровна</t>
  </si>
  <si>
    <t>Мавлютова Роза Шамситдиновна</t>
  </si>
  <si>
    <t>Маршева Лариса Анатольевна</t>
  </si>
  <si>
    <t>Побединская Лидия Анатольевна</t>
  </si>
  <si>
    <t>Постникова Галина Константиновна</t>
  </si>
  <si>
    <t>Пушкарева Татьяна Алексеевна</t>
  </si>
  <si>
    <t>Селезенева Нина Викторовна</t>
  </si>
  <si>
    <t>Селезнева Мария Сергеевна</t>
  </si>
  <si>
    <t>Семенова Людмила Аркадьевна</t>
  </si>
  <si>
    <t>Середина Наталья Семеновна</t>
  </si>
  <si>
    <t>Солдатова Ирина Николаевна</t>
  </si>
  <si>
    <t>Спивак Нина Васильевна</t>
  </si>
  <si>
    <t>Степашева Наталья Юрьевна</t>
  </si>
  <si>
    <t>Храмова Ольга Борисовна</t>
  </si>
  <si>
    <t>Шаталова Ольга Ивановна</t>
  </si>
  <si>
    <t>Шматова Валентина Павловна</t>
  </si>
  <si>
    <t>Шпакова Инна Ивановна</t>
  </si>
  <si>
    <t>Шпильберг Тамара Дмитриевна</t>
  </si>
  <si>
    <t>Шумилина Елена Геннадьевна</t>
  </si>
  <si>
    <t>Шестакова Маргарита Геннадиевна</t>
  </si>
  <si>
    <t>Ефимова Ольга Владимировна</t>
  </si>
  <si>
    <t>Гаризан Лучия Михайловна</t>
  </si>
  <si>
    <t>Кукк Светлана Константиновна</t>
  </si>
  <si>
    <t>Карпицкая Татьяна Николаевна</t>
  </si>
  <si>
    <t>Якубовский Эдуард Викторович</t>
  </si>
  <si>
    <t>Мужской</t>
  </si>
  <si>
    <t>Васильева Юлия Марковна</t>
  </si>
  <si>
    <t>Долотова Надежда Евгеньевна</t>
  </si>
  <si>
    <t>Морозова Ирина Викторовна</t>
  </si>
  <si>
    <t>Быкова Яна Валерьевна</t>
  </si>
  <si>
    <t>Гущин Владимир Леонидович</t>
  </si>
  <si>
    <t>Алексеева Лидия Георгиевна</t>
  </si>
  <si>
    <t>Манакова Ильгиза Рифовна</t>
  </si>
  <si>
    <t>Павлов Александр Валерьевич</t>
  </si>
  <si>
    <t>Тарасова Татьяна Борисовна</t>
  </si>
  <si>
    <t>Мухин Юрий Александрович</t>
  </si>
  <si>
    <t>Хазова Надежда Флавияновна</t>
  </si>
  <si>
    <t>Мосина Надежда Павловна</t>
  </si>
  <si>
    <t>Богатырева Елена Владимировна</t>
  </si>
  <si>
    <t>Брюханов Владимир Георгиевич</t>
  </si>
  <si>
    <t>Одинокова Нина Витальевна</t>
  </si>
  <si>
    <t>Куркина Ольга Николаевна</t>
  </si>
  <si>
    <t>Соловьева Лариса Борисовна</t>
  </si>
  <si>
    <t>Перминова Ирина Васильевна</t>
  </si>
  <si>
    <t>Гайдук Мария Михайловна</t>
  </si>
  <si>
    <t>Пискунова Марина Владимировна</t>
  </si>
  <si>
    <t>Гарбуз Светлана Варсионовна</t>
  </si>
  <si>
    <t>Рожкова Валентина Петровна</t>
  </si>
  <si>
    <t>Смирнова Татьяна Александровна</t>
  </si>
  <si>
    <t>Бурая Елена Анатольевна</t>
  </si>
  <si>
    <t>Якимова Виктория Александровна</t>
  </si>
  <si>
    <t>Юткин Вячеслав Николаевич</t>
  </si>
  <si>
    <t>Гетманская Татьяна Ивановна</t>
  </si>
  <si>
    <t>Коробкова Евгения Семеновна</t>
  </si>
  <si>
    <t>Виноградова Ирина Михайловна</t>
  </si>
  <si>
    <t>Васильева Надежда Владимировна</t>
  </si>
  <si>
    <t>Василенко Юлия Геннадиевна</t>
  </si>
  <si>
    <t>Васильева Надежда Павловна</t>
  </si>
  <si>
    <t>Быстрова Елена Юрьевна</t>
  </si>
  <si>
    <t>Бавыкина Любовь Александровна</t>
  </si>
  <si>
    <t>Фундылер Елена Александровна</t>
  </si>
  <si>
    <t>Гулева Наталья Александровна</t>
  </si>
  <si>
    <t>Гаврилова Анна Викторовна</t>
  </si>
  <si>
    <t>Масленникова Светлана Генриховна</t>
  </si>
  <si>
    <t>Иванова Ольга Михайловна</t>
  </si>
  <si>
    <t>Майорова Лариса Юрьевна</t>
  </si>
  <si>
    <t>Преснякова Наталья Николаевна</t>
  </si>
  <si>
    <t>Тарновская Людмила Андреевна</t>
  </si>
  <si>
    <t>Кондаурова Тамара Владимировна</t>
  </si>
  <si>
    <t>Немкова Татьяна Тимофеевна</t>
  </si>
  <si>
    <t>Залевская Татьяна Юрьевна</t>
  </si>
  <si>
    <t>Качанов Владимир Владимирович</t>
  </si>
  <si>
    <t>Савельева Маина Ивановна</t>
  </si>
  <si>
    <t>Головина Татьяна Ивановна</t>
  </si>
  <si>
    <t>Иванова Ирина Юрьевна</t>
  </si>
  <si>
    <t>Ясюкевич Галина Дмитриевна</t>
  </si>
  <si>
    <t>Расшибалова Людмила Георгиевна</t>
  </si>
  <si>
    <t>Васильева Ирина Владимировна</t>
  </si>
  <si>
    <t>Минкаилов Виталий Султанович</t>
  </si>
  <si>
    <t>Сапожникова Надежда Павловна</t>
  </si>
  <si>
    <t>Луговкин Леонид Викторович</t>
  </si>
  <si>
    <t>Таран Оксана Николаевна</t>
  </si>
  <si>
    <t>Лукьянова Людмила Александровна</t>
  </si>
  <si>
    <t>Соколова Полина Владимировна</t>
  </si>
  <si>
    <t>Карпова Ольга Семеновна</t>
  </si>
  <si>
    <t>Кузьмина Елена Васильевна</t>
  </si>
  <si>
    <t>Носова Любовь Давидовна</t>
  </si>
  <si>
    <t>Носов Николай Егорович</t>
  </si>
  <si>
    <t>Леонович Ольга Алексеевна</t>
  </si>
  <si>
    <t>Моисеенко Надежда Владимировна</t>
  </si>
  <si>
    <t>Телешова Елена Алексеевна</t>
  </si>
  <si>
    <t>Клюкина Наталья Сергеевна</t>
  </si>
  <si>
    <t>Шпачкова Галина Петровна</t>
  </si>
  <si>
    <t>Штемпель Галина Владимировна</t>
  </si>
  <si>
    <t>Кабанова Елена Эдуардовна</t>
  </si>
  <si>
    <t>Корнилова Елена Григорьевна</t>
  </si>
  <si>
    <t>Суслова Татьяна Анатольевна</t>
  </si>
  <si>
    <t>Мельникова Надежда Алексеевна</t>
  </si>
  <si>
    <t>Корягина Оксана Валерьевна</t>
  </si>
  <si>
    <t>Козлова Татьяна Павловна</t>
  </si>
  <si>
    <t>Герасимова Любовь Анатольевна</t>
  </si>
  <si>
    <t>Петухова Юлия Михайловна</t>
  </si>
  <si>
    <t>Цымбал Екатерина Александровна</t>
  </si>
  <si>
    <t>Наумова Валентина Николаевна</t>
  </si>
  <si>
    <t>Иванова Екатерина Александровна</t>
  </si>
  <si>
    <t>Яблокова Оксана Владимировна</t>
  </si>
  <si>
    <t>Сафонова Ольга Анатольевна</t>
  </si>
  <si>
    <t>Иванова Татьяна Ивановна</t>
  </si>
  <si>
    <t>Митришкина Татьяна Алексеевна</t>
  </si>
  <si>
    <t>Куприянова Любовь Семеновна</t>
  </si>
  <si>
    <t>Тарасова Людмила Александровна</t>
  </si>
  <si>
    <t>Васильева Елена Алексеевна</t>
  </si>
  <si>
    <t>Забегалова Алена Николаевна</t>
  </si>
  <si>
    <t>Крылова Нина Васильевна</t>
  </si>
  <si>
    <t>Миненко Любовь Ивановна</t>
  </si>
  <si>
    <t>Асанова Ольга Владимировна</t>
  </si>
  <si>
    <t>Греб Светлана Тимофеевна</t>
  </si>
  <si>
    <t>Большакова Татьяна Викторовна</t>
  </si>
  <si>
    <t>Чепанова Ольга Алексеевна</t>
  </si>
  <si>
    <t>Тищенко Ирина Алексеевна</t>
  </si>
  <si>
    <t>Ганина Елена Павловна</t>
  </si>
  <si>
    <t>Вильданова Наталья Викторовна</t>
  </si>
  <si>
    <t>Григорьева Елена Андреевна</t>
  </si>
  <si>
    <t>Танцюра Любовь Борисовна</t>
  </si>
  <si>
    <t>Папчук Оксана Васильевна</t>
  </si>
  <si>
    <t>Хромова Жанна Эриковна</t>
  </si>
  <si>
    <t>Иванова Галина Николаевна</t>
  </si>
  <si>
    <t>Квитковская Людмила Михайловна</t>
  </si>
  <si>
    <t>Бармина Анна Викторовна</t>
  </si>
  <si>
    <t>Сорокина Людмила Александровна</t>
  </si>
  <si>
    <t>Матросова Галина Леонидовна</t>
  </si>
  <si>
    <t>Гриценко Анна Владимировна</t>
  </si>
  <si>
    <t>Леонова Наталья Валерьевна</t>
  </si>
  <si>
    <t>Савченко Валентина Ивановна</t>
  </si>
  <si>
    <t>Азархи София Вениаминовна</t>
  </si>
  <si>
    <t>Королева Любовь Всеволодовна</t>
  </si>
  <si>
    <t>Ермакова Ксения Борисовна</t>
  </si>
  <si>
    <t>Степанкова Валерия Андреевна</t>
  </si>
  <si>
    <t>Коровникова Татьяна Николаевна</t>
  </si>
  <si>
    <t>Евневич Геннадий Владиславович</t>
  </si>
  <si>
    <t>Чуркина Людмила Григорьевна</t>
  </si>
  <si>
    <t>Лебедева Лариса Александровна</t>
  </si>
  <si>
    <t>Митрофанова Надежда Марковна</t>
  </si>
  <si>
    <t>Волкова Маргарита Геннадьевна</t>
  </si>
  <si>
    <t>Болознева Оксана Сергеевна</t>
  </si>
  <si>
    <t>Муратова Альфия Кашщавовна</t>
  </si>
  <si>
    <t>Белавина Надежда Леонидовна</t>
  </si>
  <si>
    <t>Журикова Елена Юрьевна</t>
  </si>
  <si>
    <t>Иванов Андрей Петрович</t>
  </si>
  <si>
    <t>Половцева Ирина Евгеньевна</t>
  </si>
  <si>
    <t>Карху Антонина Эдуардовна</t>
  </si>
  <si>
    <t>Степанов Юрий Андреевич</t>
  </si>
  <si>
    <t>Федотова Наталья Владимировна</t>
  </si>
  <si>
    <t>Прохорчук Ирина Михайловна</t>
  </si>
  <si>
    <t>Новикова Елена Николаевна</t>
  </si>
  <si>
    <t>Тарасова Наталья Викторовна</t>
  </si>
  <si>
    <t>Шкода Таисия Сергеевна</t>
  </si>
  <si>
    <t>Сечкина Ирина Викторовна</t>
  </si>
  <si>
    <t>Балахонова Оксана Владимировна</t>
  </si>
  <si>
    <t>Розанова Галина Олеговна</t>
  </si>
  <si>
    <t>Нечаева Дарья Сергеевна</t>
  </si>
  <si>
    <t>Ливаненкова Татьяна Васильевна</t>
  </si>
  <si>
    <t>Копина Ираида Геннадьевна</t>
  </si>
  <si>
    <t>Андреева Юлия Юрьевна</t>
  </si>
  <si>
    <t>Байкова Надежда Ивановна</t>
  </si>
  <si>
    <t>Лащева Лариса Сергеевна</t>
  </si>
  <si>
    <t>Загустина Юлия Александровна</t>
  </si>
  <si>
    <t>Максимова Насиба Годжа-кызы</t>
  </si>
  <si>
    <t>Ткач Людмила Федоровна</t>
  </si>
  <si>
    <t>Комбарова Елена Ильинична</t>
  </si>
  <si>
    <t>Волкова Нина Федоровна</t>
  </si>
  <si>
    <t>Литовченко Светлана Ивановна</t>
  </si>
  <si>
    <t>Устинова Ольга Васильевна</t>
  </si>
  <si>
    <t>Рязанова Татьяна Николаевна</t>
  </si>
  <si>
    <t>Вериго Олег Игоревич</t>
  </si>
  <si>
    <t>Малкова Елена Владимировна</t>
  </si>
  <si>
    <t>Монакова Елена Ивановна</t>
  </si>
  <si>
    <t>Белых Анжелика Васильевна</t>
  </si>
  <si>
    <t>Калиберда Наталья Викторовна</t>
  </si>
  <si>
    <t>Калюта Екатерина Евгеньевна</t>
  </si>
  <si>
    <t>Семенова Оксана Васильевна</t>
  </si>
  <si>
    <t>Владимирова Алла Николаевна</t>
  </si>
  <si>
    <t>Кононова Тамара Андреевна</t>
  </si>
  <si>
    <t>Никитина Татьяна Валентиновна</t>
  </si>
  <si>
    <t>Ожегова Наталия Ивановна</t>
  </si>
  <si>
    <t>Вишня Лилия Сергеевна</t>
  </si>
  <si>
    <t>Гуленкова Лариса Юрьевна</t>
  </si>
  <si>
    <t>Милухова Любовь Николаевна</t>
  </si>
  <si>
    <t>Безвытная Екатерина Владимировна</t>
  </si>
  <si>
    <t>Смирнова Валентина Викторовна</t>
  </si>
  <si>
    <t>Яценко Любовь Николаевна</t>
  </si>
  <si>
    <t>Семенова Надежда Ивановна</t>
  </si>
  <si>
    <t>Ковалькова Екатерина Витальевна</t>
  </si>
  <si>
    <t>Гончар Наталья Борисовна</t>
  </si>
  <si>
    <t>Вырлан Ксения Семеновна</t>
  </si>
  <si>
    <t>Лобасенко Элла Максимовна</t>
  </si>
  <si>
    <t>Бут-Гусаим Анна Валерьевна</t>
  </si>
  <si>
    <t>Адодина Тамара Евгеньевна</t>
  </si>
  <si>
    <t>Лысенко Наталия Николаевна</t>
  </si>
  <si>
    <t>Прокофьева Галина Григорьевна</t>
  </si>
  <si>
    <t>Костылева Лилия Александровна</t>
  </si>
  <si>
    <t>Савинова Лариса Николаевна</t>
  </si>
  <si>
    <t>Галактионова Ирина Валерьевна</t>
  </si>
  <si>
    <t>Александрова Ольга Валентиновна</t>
  </si>
  <si>
    <t>Ананьина Галина Максимовна</t>
  </si>
  <si>
    <t>Потапова Ольга Викторовна</t>
  </si>
  <si>
    <t>Александрова Елена Павловна</t>
  </si>
  <si>
    <t>Боброва Любовь Ивановна</t>
  </si>
  <si>
    <t>Аристова Марина Владимировна</t>
  </si>
  <si>
    <t>Тарасова Зоя Сергеевна</t>
  </si>
  <si>
    <t>Белько Ольга Николаевна</t>
  </si>
  <si>
    <t>Овсянникова Елена Викторовна</t>
  </si>
  <si>
    <t>Лосев Иван Павлович</t>
  </si>
  <si>
    <t>Бурдейная Марина Александровна</t>
  </si>
  <si>
    <t>Павлова Людмила Анатольевна</t>
  </si>
  <si>
    <t>Кузнецова Ольга Аркадьевна</t>
  </si>
  <si>
    <t>Рыбаков Захар Андреевич</t>
  </si>
  <si>
    <t>Буракова Ольга Петровна</t>
  </si>
  <si>
    <t>Бобровникова Людмила Владимировна</t>
  </si>
  <si>
    <t>Андросова Дарья Владиславовна</t>
  </si>
  <si>
    <t>Мазур Тамара Владимировна</t>
  </si>
  <si>
    <t>Лукашева Александра Викторовна</t>
  </si>
  <si>
    <t>Дроздова Галина Дмитриевна</t>
  </si>
  <si>
    <t>Кряковцева Людмила Николаевна</t>
  </si>
  <si>
    <t>Руга Анна Алексеевна</t>
  </si>
  <si>
    <t>Сафиуллина Марина Александровна</t>
  </si>
  <si>
    <t>Толстов Валерий Львович</t>
  </si>
  <si>
    <t>Белякова Татьяна Сергеевна</t>
  </si>
  <si>
    <t>Павлова Надежда Владимировна</t>
  </si>
  <si>
    <t>Краюхина Светлана Владиславовна</t>
  </si>
  <si>
    <t>Ищенко Ольга Юрьевна</t>
  </si>
  <si>
    <t>Киржаева Лариса Викторовна</t>
  </si>
  <si>
    <t>Николайчук Ольга Алексеевна</t>
  </si>
  <si>
    <t>Кобузев Сергей Юрьевич</t>
  </si>
  <si>
    <t>Стукалина Юлия Леонидовна</t>
  </si>
  <si>
    <t>Логутенок Светлана Ивановна</t>
  </si>
  <si>
    <t>Корзинева Елена Борисовна</t>
  </si>
  <si>
    <t>Харзия Ружена Алексеевна</t>
  </si>
  <si>
    <t>Гаева Янина Васильевна</t>
  </si>
  <si>
    <t>Лазаренко Нелля Абугалиевна</t>
  </si>
  <si>
    <t>Володина Галина Валентиновна</t>
  </si>
  <si>
    <t>Тарасова Альбина Владимировна</t>
  </si>
  <si>
    <t>Амеженко Людмила Николаевна</t>
  </si>
  <si>
    <t>Горнова Юлия Валентиновна</t>
  </si>
  <si>
    <t>Михайлова Любовь Сергеевна</t>
  </si>
  <si>
    <t>Измайлова Светлана Лаврентьевна</t>
  </si>
  <si>
    <t>Хугаева Мзия Григорьевна</t>
  </si>
  <si>
    <t>Радзиковская Людмила Николаевна</t>
  </si>
  <si>
    <t>Дещекина Асия Фазыловна</t>
  </si>
  <si>
    <t>Беденок Надежда Михайловна</t>
  </si>
  <si>
    <t>Турышева Елена Николаевна</t>
  </si>
  <si>
    <t>Соломина Галина Андреевна</t>
  </si>
  <si>
    <t>Сергутина Галина Викторовна</t>
  </si>
  <si>
    <t>Воронина Марина Викторовна</t>
  </si>
  <si>
    <t>Пунегова Елена Валерьевна</t>
  </si>
  <si>
    <t>Белова Надежда Анатольевна</t>
  </si>
  <si>
    <t>Ленкова Галина Леонидовна</t>
  </si>
  <si>
    <t>Овчинникова Марина Владимировна</t>
  </si>
  <si>
    <t>Косачева Алла Акзамовна</t>
  </si>
  <si>
    <t>Перушкина Вера Анатольевна</t>
  </si>
  <si>
    <t>Саулит Лигита Витальевна</t>
  </si>
  <si>
    <t>Лапшикова Алевтина Владимировна</t>
  </si>
  <si>
    <t>Мельникова Светлана Ивановна</t>
  </si>
  <si>
    <t>Ковган Ольга Васильевна</t>
  </si>
  <si>
    <t>6 FADI</t>
  </si>
  <si>
    <t>6 FAAM</t>
  </si>
  <si>
    <t>6 SEFAS</t>
  </si>
  <si>
    <t>12 FADI</t>
  </si>
  <si>
    <t>12 FAAM</t>
  </si>
  <si>
    <t>12 SEFAS</t>
  </si>
  <si>
    <t>24 FADI</t>
  </si>
  <si>
    <t>24 FAAM</t>
  </si>
  <si>
    <t>24 SEFAS</t>
  </si>
  <si>
    <t>12 TSP</t>
  </si>
  <si>
    <t>24 TSP</t>
  </si>
  <si>
    <t>0 TSP</t>
  </si>
  <si>
    <t>Удовлетворенность (6 месяцев)</t>
  </si>
  <si>
    <t>Удовлетворенность (12 месяцев)</t>
  </si>
  <si>
    <t>Удовлетворенность (24 месяцев)</t>
  </si>
  <si>
    <t>Тугоподвижность (0-нет, 1- да)</t>
  </si>
  <si>
    <t>Метатарзалгии (0-нет, 1-да)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</si>
</sst>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0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333333"/>
      <name val="Consolas"/>
      <family val="3"/>
      <charset val="204"/>
    </font>
    <font>
      <sz val="11"/>
      <color rgb="FF333333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rgb="FFCF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FE2F3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5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2" fontId="0" fillId="0" borderId="0" xfId="0" applyNumberFormat="1"/>
    <xf numFmtId="0" fontId="7" fillId="0" borderId="0" xfId="0" applyFont="1" applyAlignment="1">
      <alignment vertical="center"/>
    </xf>
    <xf numFmtId="0" fontId="8" fillId="2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/>
    </xf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4" borderId="10" xfId="0" applyFill="1" applyBorder="1"/>
    <xf numFmtId="0" fontId="5" fillId="2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5" fillId="6" borderId="9" xfId="0" applyFont="1" applyFill="1" applyBorder="1" applyAlignment="1">
      <alignment horizontal="left" vertical="top"/>
    </xf>
    <xf numFmtId="0" fontId="5" fillId="3" borderId="9" xfId="0" applyFont="1" applyFill="1" applyBorder="1" applyAlignment="1">
      <alignment horizontal="left" vertical="top"/>
    </xf>
    <xf numFmtId="0" fontId="5" fillId="4" borderId="9" xfId="0" applyFont="1" applyFill="1" applyBorder="1" applyAlignment="1">
      <alignment horizontal="left" vertical="top"/>
    </xf>
    <xf numFmtId="0" fontId="5" fillId="4" borderId="10" xfId="0" applyFont="1" applyFill="1" applyBorder="1" applyAlignment="1">
      <alignment horizontal="left" vertical="top"/>
    </xf>
    <xf numFmtId="1" fontId="5" fillId="0" borderId="0" xfId="0" applyNumberFormat="1" applyFont="1" applyAlignment="1">
      <alignment horizontal="left" vertical="top"/>
    </xf>
    <xf numFmtId="0" fontId="8" fillId="2" borderId="9" xfId="0" applyFont="1" applyFill="1" applyBorder="1"/>
    <xf numFmtId="0" fontId="8" fillId="2" borderId="9" xfId="0" applyFont="1" applyFill="1" applyBorder="1" applyAlignment="1">
      <alignment vertical="center" wrapText="1"/>
    </xf>
    <xf numFmtId="49" fontId="6" fillId="0" borderId="0" xfId="0" applyNumberFormat="1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0" fillId="2" borderId="8" xfId="0" applyFill="1" applyBorder="1"/>
    <xf numFmtId="0" fontId="0" fillId="6" borderId="9" xfId="0" applyFill="1" applyBorder="1"/>
    <xf numFmtId="2" fontId="0" fillId="2" borderId="8" xfId="0" applyNumberFormat="1" applyFill="1" applyBorder="1" applyAlignment="1">
      <alignment horizontal="right"/>
    </xf>
    <xf numFmtId="2" fontId="0" fillId="2" borderId="9" xfId="0" applyNumberFormat="1" applyFill="1" applyBorder="1" applyAlignment="1">
      <alignment horizontal="right"/>
    </xf>
    <xf numFmtId="0" fontId="0" fillId="2" borderId="0" xfId="0" applyFill="1"/>
    <xf numFmtId="2" fontId="0" fillId="2" borderId="9" xfId="0" applyNumberFormat="1" applyFill="1" applyBorder="1"/>
    <xf numFmtId="2" fontId="0" fillId="3" borderId="9" xfId="0" applyNumberFormat="1" applyFill="1" applyBorder="1"/>
    <xf numFmtId="2" fontId="0" fillId="2" borderId="8" xfId="0" applyNumberFormat="1" applyFill="1" applyBorder="1"/>
    <xf numFmtId="0" fontId="0" fillId="0" borderId="11" xfId="0" applyBorder="1"/>
    <xf numFmtId="2" fontId="0" fillId="6" borderId="9" xfId="0" applyNumberFormat="1" applyFill="1" applyBorder="1"/>
    <xf numFmtId="2" fontId="0" fillId="2" borderId="1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0" fontId="0" fillId="2" borderId="14" xfId="0" applyFill="1" applyBorder="1"/>
    <xf numFmtId="2" fontId="0" fillId="2" borderId="13" xfId="0" applyNumberFormat="1" applyFill="1" applyBorder="1"/>
    <xf numFmtId="0" fontId="0" fillId="3" borderId="13" xfId="0" applyFill="1" applyBorder="1"/>
    <xf numFmtId="0" fontId="0" fillId="4" borderId="13" xfId="0" applyFill="1" applyBorder="1"/>
    <xf numFmtId="0" fontId="0" fillId="4" borderId="15" xfId="0" applyFill="1" applyBorder="1"/>
    <xf numFmtId="2" fontId="0" fillId="2" borderId="12" xfId="0" applyNumberFormat="1" applyFill="1" applyBorder="1"/>
    <xf numFmtId="2" fontId="0" fillId="6" borderId="13" xfId="0" applyNumberFormat="1" applyFill="1" applyBorder="1"/>
    <xf numFmtId="0" fontId="5" fillId="3" borderId="13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top"/>
    </xf>
    <xf numFmtId="0" fontId="5" fillId="4" borderId="15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1" fillId="8" borderId="0" xfId="0" applyFont="1" applyFill="1" applyAlignment="1">
      <alignment horizontal="center" wrapText="1"/>
    </xf>
    <xf numFmtId="0" fontId="0" fillId="4" borderId="1" xfId="0" applyFill="1" applyBorder="1"/>
    <xf numFmtId="0" fontId="0" fillId="4" borderId="16" xfId="0" applyFill="1" applyBorder="1"/>
    <xf numFmtId="0" fontId="0" fillId="2" borderId="0" xfId="0" applyFill="1" applyBorder="1"/>
    <xf numFmtId="0" fontId="8" fillId="2" borderId="0" xfId="0" applyFont="1" applyFill="1" applyBorder="1" applyAlignment="1">
      <alignment vertical="center"/>
    </xf>
    <xf numFmtId="2" fontId="0" fillId="2" borderId="0" xfId="0" applyNumberFormat="1" applyFill="1" applyBorder="1"/>
    <xf numFmtId="2" fontId="0" fillId="2" borderId="1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0421-FBA3-5F46-9203-C3CA971899E7}">
  <dimension ref="A1:BF314"/>
  <sheetViews>
    <sheetView tabSelected="1" workbookViewId="0">
      <selection activeCell="J1" sqref="J1"/>
    </sheetView>
  </sheetViews>
  <sheetFormatPr baseColWidth="10" defaultRowHeight="16" x14ac:dyDescent="0.2"/>
  <sheetData>
    <row r="1" spans="1:58" s="45" customFormat="1" ht="170" x14ac:dyDescent="0.2">
      <c r="A1" s="46" t="s">
        <v>0</v>
      </c>
      <c r="B1" s="46" t="s">
        <v>1</v>
      </c>
      <c r="C1" s="47" t="s">
        <v>2</v>
      </c>
      <c r="D1" s="46" t="s">
        <v>3</v>
      </c>
      <c r="E1" s="46" t="s">
        <v>4</v>
      </c>
      <c r="F1" s="46" t="s">
        <v>364</v>
      </c>
      <c r="G1" s="46" t="s">
        <v>363</v>
      </c>
      <c r="H1" s="46" t="s">
        <v>5</v>
      </c>
      <c r="I1" s="46" t="s">
        <v>6</v>
      </c>
      <c r="J1" s="46" t="s">
        <v>7</v>
      </c>
      <c r="K1" s="46" t="s">
        <v>8</v>
      </c>
      <c r="L1" s="46" t="s">
        <v>9</v>
      </c>
      <c r="M1" s="48" t="s">
        <v>29</v>
      </c>
      <c r="N1" s="49" t="s">
        <v>30</v>
      </c>
      <c r="O1" s="49" t="s">
        <v>31</v>
      </c>
      <c r="P1" s="50" t="s">
        <v>11</v>
      </c>
      <c r="Q1" s="51" t="s">
        <v>12</v>
      </c>
      <c r="R1" s="51" t="s">
        <v>13</v>
      </c>
      <c r="S1" s="51" t="s">
        <v>14</v>
      </c>
      <c r="T1" s="51" t="s">
        <v>15</v>
      </c>
      <c r="U1" s="51" t="s">
        <v>16</v>
      </c>
      <c r="V1" s="51" t="s">
        <v>359</v>
      </c>
      <c r="W1" s="52" t="s">
        <v>10</v>
      </c>
      <c r="X1" s="53" t="s">
        <v>17</v>
      </c>
      <c r="Y1" s="53" t="s">
        <v>18</v>
      </c>
      <c r="Z1" s="53" t="s">
        <v>19</v>
      </c>
      <c r="AA1" s="53" t="s">
        <v>20</v>
      </c>
      <c r="AB1" s="53" t="s">
        <v>21</v>
      </c>
      <c r="AC1" s="53" t="s">
        <v>22</v>
      </c>
      <c r="AD1" s="53" t="s">
        <v>357</v>
      </c>
      <c r="AE1" s="53" t="s">
        <v>23</v>
      </c>
      <c r="AF1" s="53" t="s">
        <v>24</v>
      </c>
      <c r="AG1" s="53" t="s">
        <v>25</v>
      </c>
      <c r="AH1" s="53" t="s">
        <v>26</v>
      </c>
      <c r="AI1" s="53" t="s">
        <v>27</v>
      </c>
      <c r="AJ1" s="54" t="s">
        <v>28</v>
      </c>
      <c r="AK1" s="53" t="s">
        <v>358</v>
      </c>
      <c r="AL1" s="55" t="s">
        <v>32</v>
      </c>
      <c r="AM1" s="55" t="s">
        <v>33</v>
      </c>
      <c r="AN1" s="55" t="s">
        <v>34</v>
      </c>
      <c r="AO1" s="56" t="s">
        <v>348</v>
      </c>
      <c r="AP1" s="56" t="s">
        <v>349</v>
      </c>
      <c r="AQ1" s="56" t="s">
        <v>350</v>
      </c>
      <c r="AR1" s="55" t="s">
        <v>35</v>
      </c>
      <c r="AS1" s="55" t="s">
        <v>36</v>
      </c>
      <c r="AT1" s="55" t="s">
        <v>37</v>
      </c>
      <c r="AU1" s="56" t="s">
        <v>351</v>
      </c>
      <c r="AV1" s="56" t="s">
        <v>352</v>
      </c>
      <c r="AW1" s="56" t="s">
        <v>353</v>
      </c>
      <c r="AX1" s="55" t="s">
        <v>38</v>
      </c>
      <c r="AY1" s="55" t="s">
        <v>39</v>
      </c>
      <c r="AZ1" s="57" t="s">
        <v>40</v>
      </c>
      <c r="BA1" s="56" t="s">
        <v>354</v>
      </c>
      <c r="BB1" s="56" t="s">
        <v>355</v>
      </c>
      <c r="BC1" s="56" t="s">
        <v>356</v>
      </c>
      <c r="BD1" s="58" t="s">
        <v>360</v>
      </c>
      <c r="BE1" s="58" t="s">
        <v>361</v>
      </c>
      <c r="BF1" s="58" t="s">
        <v>362</v>
      </c>
    </row>
    <row r="2" spans="1:58" x14ac:dyDescent="0.2">
      <c r="A2" s="1" t="s">
        <v>41</v>
      </c>
      <c r="B2" s="1" t="s">
        <v>42</v>
      </c>
      <c r="C2" s="2">
        <v>38</v>
      </c>
      <c r="D2" s="3">
        <v>21.06</v>
      </c>
      <c r="E2" s="1" t="str">
        <f>IF(D2&lt;25," Норма", "Предожирение")</f>
        <v xml:space="preserve"> Норма</v>
      </c>
      <c r="F2" s="1">
        <v>0</v>
      </c>
      <c r="G2" s="1">
        <v>0</v>
      </c>
      <c r="H2" s="1">
        <v>0</v>
      </c>
      <c r="I2" s="4" t="s">
        <v>43</v>
      </c>
      <c r="J2" s="4">
        <v>0</v>
      </c>
      <c r="K2" s="4" t="str">
        <f>IF(Q2 &lt;20, "легкая", "средняя")</f>
        <v>средняя</v>
      </c>
      <c r="L2" s="1" t="str">
        <f>IF(M2&lt;51,"1",IF(M2&lt;75,"2",IF(M2&lt;90,"3","4")))</f>
        <v>1</v>
      </c>
      <c r="M2" s="11">
        <v>50</v>
      </c>
      <c r="N2" s="12">
        <v>87.5</v>
      </c>
      <c r="O2" s="12">
        <v>40</v>
      </c>
      <c r="P2" s="5">
        <v>18.239999999999998</v>
      </c>
      <c r="Q2" s="6">
        <v>35.520000000000003</v>
      </c>
      <c r="R2" s="6">
        <v>12.51</v>
      </c>
      <c r="S2" s="6">
        <v>32.340000000000003</v>
      </c>
      <c r="T2" s="7">
        <v>3.9</v>
      </c>
      <c r="U2" s="7">
        <v>15.76</v>
      </c>
      <c r="V2" s="61"/>
      <c r="W2">
        <v>30</v>
      </c>
      <c r="X2" s="8">
        <v>12.03</v>
      </c>
      <c r="Y2" s="8">
        <v>3</v>
      </c>
      <c r="Z2" s="8">
        <v>8.24</v>
      </c>
      <c r="AA2" s="8">
        <v>15.12</v>
      </c>
      <c r="AB2" s="8">
        <v>5.83</v>
      </c>
      <c r="AC2" s="8">
        <v>5.38</v>
      </c>
      <c r="AD2" s="8"/>
      <c r="AE2" s="9">
        <v>11.5</v>
      </c>
      <c r="AF2" s="9">
        <v>5.88</v>
      </c>
      <c r="AG2" s="9">
        <v>11.66</v>
      </c>
      <c r="AH2" s="9">
        <v>14.72</v>
      </c>
      <c r="AI2" s="9">
        <v>7.58</v>
      </c>
      <c r="AJ2" s="10">
        <v>7.62</v>
      </c>
      <c r="AK2" s="59"/>
      <c r="AL2" s="13">
        <v>73</v>
      </c>
      <c r="AM2" s="13">
        <v>74.5</v>
      </c>
      <c r="AN2" s="13">
        <v>75</v>
      </c>
      <c r="AR2" s="14">
        <v>100</v>
      </c>
      <c r="AS2" s="14">
        <v>100</v>
      </c>
      <c r="AT2" s="14">
        <v>20</v>
      </c>
      <c r="AX2" s="15">
        <v>96</v>
      </c>
      <c r="AY2" s="15">
        <v>98</v>
      </c>
      <c r="AZ2" s="16">
        <v>18</v>
      </c>
      <c r="BD2" s="1"/>
      <c r="BE2" s="1"/>
      <c r="BF2" s="1"/>
    </row>
    <row r="3" spans="1:58" x14ac:dyDescent="0.2">
      <c r="A3" s="1" t="s">
        <v>44</v>
      </c>
      <c r="B3" s="1" t="s">
        <v>42</v>
      </c>
      <c r="C3" s="17">
        <v>57</v>
      </c>
      <c r="D3" s="3">
        <v>25.06</v>
      </c>
      <c r="E3" s="1" t="str">
        <f t="shared" ref="E3:E66" si="0">IF(D3&lt;25," Норма", "Предожирение")</f>
        <v>Предожирение</v>
      </c>
      <c r="F3" s="1">
        <v>1</v>
      </c>
      <c r="G3" s="1">
        <v>0</v>
      </c>
      <c r="H3" s="1">
        <v>0</v>
      </c>
      <c r="I3" s="4" t="s">
        <v>43</v>
      </c>
      <c r="J3" s="4">
        <v>1</v>
      </c>
      <c r="K3" s="4" t="str">
        <f t="shared" ref="K3:K66" si="1">IF(Q3 &lt;20, "легкая", "средняя")</f>
        <v>средняя</v>
      </c>
      <c r="L3" s="1" t="str">
        <f>IF(M3&lt;51,"1",IF(M3&lt;75,"2",IF(M3&lt;90,"3","4")))</f>
        <v>3</v>
      </c>
      <c r="M3" s="11">
        <v>75</v>
      </c>
      <c r="N3" s="12">
        <v>65.5</v>
      </c>
      <c r="O3" s="12">
        <v>52.5</v>
      </c>
      <c r="P3" s="5">
        <v>7.6</v>
      </c>
      <c r="Q3" s="6">
        <v>36.630000000000003</v>
      </c>
      <c r="R3" s="6">
        <v>14.62</v>
      </c>
      <c r="S3" s="6">
        <v>30.7</v>
      </c>
      <c r="T3" s="7">
        <v>2.86</v>
      </c>
      <c r="U3" s="7">
        <v>3.46</v>
      </c>
      <c r="V3" s="61"/>
      <c r="W3">
        <v>25</v>
      </c>
      <c r="X3" s="8">
        <v>12.55</v>
      </c>
      <c r="Y3" s="8">
        <v>9.8000000000000007</v>
      </c>
      <c r="Z3" s="8">
        <v>9.379999999999999</v>
      </c>
      <c r="AA3" s="8">
        <v>17.84</v>
      </c>
      <c r="AB3" s="8">
        <v>3.32</v>
      </c>
      <c r="AC3" s="8">
        <v>4.1399999999999997</v>
      </c>
      <c r="AD3" s="8"/>
      <c r="AE3" s="9">
        <v>12.86</v>
      </c>
      <c r="AF3" s="9">
        <v>10.52</v>
      </c>
      <c r="AG3" s="9">
        <v>10.48</v>
      </c>
      <c r="AH3" s="9">
        <v>18.940000000000001</v>
      </c>
      <c r="AI3" s="9">
        <v>3.68</v>
      </c>
      <c r="AJ3" s="10">
        <v>5.92</v>
      </c>
      <c r="AK3" s="59"/>
      <c r="AL3" s="13">
        <v>80</v>
      </c>
      <c r="AM3" s="13">
        <v>84</v>
      </c>
      <c r="AN3" s="13">
        <v>37.5</v>
      </c>
      <c r="AR3" s="14">
        <v>85</v>
      </c>
      <c r="AS3" s="14">
        <v>92.5</v>
      </c>
      <c r="AT3" s="14">
        <v>26.25</v>
      </c>
      <c r="AX3" s="15">
        <v>83</v>
      </c>
      <c r="AY3" s="15">
        <v>90.5</v>
      </c>
      <c r="AZ3" s="16">
        <v>22.25</v>
      </c>
      <c r="BD3" s="1"/>
      <c r="BE3" s="1"/>
      <c r="BF3" s="1"/>
    </row>
    <row r="4" spans="1:58" x14ac:dyDescent="0.2">
      <c r="A4" s="1" t="s">
        <v>45</v>
      </c>
      <c r="B4" s="1" t="s">
        <v>42</v>
      </c>
      <c r="C4" s="2">
        <v>42</v>
      </c>
      <c r="D4" s="3">
        <v>24.83</v>
      </c>
      <c r="E4" s="1" t="str">
        <f t="shared" si="0"/>
        <v xml:space="preserve"> Норма</v>
      </c>
      <c r="F4" s="1">
        <v>0</v>
      </c>
      <c r="G4" s="1">
        <v>0</v>
      </c>
      <c r="H4" s="1">
        <v>0</v>
      </c>
      <c r="I4" s="4" t="s">
        <v>43</v>
      </c>
      <c r="J4" s="4">
        <v>0</v>
      </c>
      <c r="K4" s="4" t="str">
        <f t="shared" si="1"/>
        <v>средняя</v>
      </c>
      <c r="L4" s="1" t="str">
        <f>IF(M4&lt;51,"1",IF(M4&lt;75,"2",IF(M4&lt;90,"3","4")))</f>
        <v>1</v>
      </c>
      <c r="M4" s="11">
        <v>50</v>
      </c>
      <c r="N4" s="12">
        <v>88</v>
      </c>
      <c r="O4" s="12">
        <v>57.5</v>
      </c>
      <c r="P4" s="5">
        <v>18.559999999999999</v>
      </c>
      <c r="Q4" s="6">
        <v>27.97</v>
      </c>
      <c r="R4" s="6">
        <v>13.78</v>
      </c>
      <c r="S4" s="6">
        <v>45.39</v>
      </c>
      <c r="T4" s="7">
        <v>2.64</v>
      </c>
      <c r="U4" s="7">
        <v>1.72</v>
      </c>
      <c r="V4" s="61"/>
      <c r="W4">
        <v>25</v>
      </c>
      <c r="X4" s="8">
        <v>20.9</v>
      </c>
      <c r="Y4" s="8">
        <v>8.86</v>
      </c>
      <c r="Z4" s="8">
        <v>6.43</v>
      </c>
      <c r="AA4" s="8">
        <v>12.98</v>
      </c>
      <c r="AB4" s="8">
        <v>6.62</v>
      </c>
      <c r="AC4" s="8">
        <v>9.36</v>
      </c>
      <c r="AD4" s="8"/>
      <c r="AE4" s="9">
        <v>19.86</v>
      </c>
      <c r="AF4" s="9">
        <v>9.56</v>
      </c>
      <c r="AG4" s="9">
        <v>8.7799999999999994</v>
      </c>
      <c r="AH4" s="9">
        <v>13.36</v>
      </c>
      <c r="AI4" s="9">
        <v>7.44</v>
      </c>
      <c r="AJ4" s="10">
        <v>9.14</v>
      </c>
      <c r="AK4" s="59"/>
      <c r="AL4" s="13">
        <v>85</v>
      </c>
      <c r="AM4" s="13">
        <v>90.5</v>
      </c>
      <c r="AN4" s="13">
        <v>37.5</v>
      </c>
      <c r="AR4" s="14">
        <v>95</v>
      </c>
      <c r="AS4" s="14">
        <v>98</v>
      </c>
      <c r="AT4" s="14">
        <v>20</v>
      </c>
      <c r="AX4" s="15">
        <v>100</v>
      </c>
      <c r="AY4" s="15">
        <v>100</v>
      </c>
      <c r="AZ4" s="16">
        <v>16</v>
      </c>
      <c r="BD4" s="1"/>
      <c r="BE4" s="1"/>
      <c r="BF4" s="1"/>
    </row>
    <row r="5" spans="1:58" x14ac:dyDescent="0.2">
      <c r="A5" s="1" t="s">
        <v>46</v>
      </c>
      <c r="B5" s="1" t="s">
        <v>42</v>
      </c>
      <c r="C5" s="2">
        <v>62</v>
      </c>
      <c r="D5" s="3">
        <v>27.05</v>
      </c>
      <c r="E5" s="1" t="str">
        <f t="shared" si="0"/>
        <v>Предожирение</v>
      </c>
      <c r="F5" s="1">
        <v>1</v>
      </c>
      <c r="G5" s="1">
        <v>0</v>
      </c>
      <c r="H5" s="1">
        <v>0</v>
      </c>
      <c r="I5" s="4" t="s">
        <v>47</v>
      </c>
      <c r="J5" s="4">
        <v>1</v>
      </c>
      <c r="K5" s="4" t="str">
        <f t="shared" si="1"/>
        <v>легкая</v>
      </c>
      <c r="L5" s="1" t="str">
        <f>IF(M5&lt;51,"1",IF(M5&lt;75,"2",IF(M5&lt;90,"3","4")))</f>
        <v>2</v>
      </c>
      <c r="M5" s="11">
        <v>57</v>
      </c>
      <c r="N5" s="12">
        <v>59</v>
      </c>
      <c r="O5" s="12">
        <v>73.75</v>
      </c>
      <c r="P5" s="5">
        <v>22.38</v>
      </c>
      <c r="Q5" s="6">
        <v>15.49</v>
      </c>
      <c r="R5" s="6">
        <v>16.88</v>
      </c>
      <c r="S5" s="6">
        <v>46.75</v>
      </c>
      <c r="T5" s="7">
        <v>5.45</v>
      </c>
      <c r="U5" s="7">
        <v>2.62</v>
      </c>
      <c r="V5" s="61"/>
      <c r="W5">
        <v>35</v>
      </c>
      <c r="X5" s="8">
        <v>7.26</v>
      </c>
      <c r="Y5" s="8">
        <v>4.8100000000000005</v>
      </c>
      <c r="Z5" s="8">
        <v>4.43</v>
      </c>
      <c r="AA5" s="8">
        <v>14.29</v>
      </c>
      <c r="AB5" s="8">
        <v>2.42</v>
      </c>
      <c r="AC5" s="8">
        <v>9.01</v>
      </c>
      <c r="AD5" s="8"/>
      <c r="AE5" s="9">
        <v>9.2799999999999994</v>
      </c>
      <c r="AF5" s="9">
        <v>5.28</v>
      </c>
      <c r="AG5" s="9">
        <v>6.42</v>
      </c>
      <c r="AH5" s="9">
        <v>14.22</v>
      </c>
      <c r="AI5" s="9">
        <v>2.98</v>
      </c>
      <c r="AJ5" s="10">
        <v>9.8000000000000007</v>
      </c>
      <c r="AK5" s="59"/>
      <c r="AL5" s="13">
        <v>70</v>
      </c>
      <c r="AM5" s="13">
        <v>80</v>
      </c>
      <c r="AN5" s="13">
        <v>46.25</v>
      </c>
      <c r="AR5" s="14">
        <v>80</v>
      </c>
      <c r="AS5" s="14">
        <v>74</v>
      </c>
      <c r="AT5" s="14">
        <v>55</v>
      </c>
      <c r="AX5" s="15">
        <v>84</v>
      </c>
      <c r="AY5" s="15">
        <v>80</v>
      </c>
      <c r="AZ5" s="16">
        <v>49</v>
      </c>
      <c r="BD5" s="1"/>
      <c r="BE5" s="1"/>
      <c r="BF5" s="1"/>
    </row>
    <row r="6" spans="1:58" x14ac:dyDescent="0.2">
      <c r="A6" s="1" t="s">
        <v>48</v>
      </c>
      <c r="B6" s="1" t="s">
        <v>42</v>
      </c>
      <c r="C6" s="2">
        <v>65</v>
      </c>
      <c r="D6" s="3">
        <v>28.97</v>
      </c>
      <c r="E6" s="1" t="str">
        <f t="shared" si="0"/>
        <v>Предожирение</v>
      </c>
      <c r="F6" s="1">
        <v>0</v>
      </c>
      <c r="G6" s="1">
        <v>0</v>
      </c>
      <c r="H6" s="1">
        <v>0</v>
      </c>
      <c r="I6" s="4" t="s">
        <v>47</v>
      </c>
      <c r="J6" s="4">
        <v>0</v>
      </c>
      <c r="K6" s="4" t="str">
        <f t="shared" si="1"/>
        <v>средняя</v>
      </c>
      <c r="L6" s="1" t="str">
        <f>IF(M6&lt;51,"1",IF(M6&lt;75,"2",IF(M6&lt;90,"3","4")))</f>
        <v>2</v>
      </c>
      <c r="M6" s="11">
        <v>68</v>
      </c>
      <c r="N6" s="12">
        <v>74</v>
      </c>
      <c r="O6" s="12">
        <v>73.75</v>
      </c>
      <c r="P6" s="5">
        <v>6.82</v>
      </c>
      <c r="Q6" s="6">
        <v>24.34</v>
      </c>
      <c r="R6" s="6">
        <v>18.88</v>
      </c>
      <c r="S6" s="6">
        <v>36.17</v>
      </c>
      <c r="T6" s="7">
        <v>8.64</v>
      </c>
      <c r="U6" s="7">
        <v>4.1100000000000003</v>
      </c>
      <c r="V6" s="61"/>
      <c r="W6">
        <v>30</v>
      </c>
      <c r="X6" s="8">
        <v>7.55</v>
      </c>
      <c r="Y6" s="8">
        <v>4.6500000000000004</v>
      </c>
      <c r="Z6" s="8">
        <v>7.6899999999999995</v>
      </c>
      <c r="AA6" s="8">
        <v>12.74</v>
      </c>
      <c r="AB6" s="8">
        <v>2.59</v>
      </c>
      <c r="AC6" s="8">
        <v>10.68</v>
      </c>
      <c r="AD6" s="8"/>
      <c r="AE6" s="9">
        <v>10.6</v>
      </c>
      <c r="AF6" s="9">
        <v>5.14</v>
      </c>
      <c r="AG6" s="9">
        <v>9.7200000000000006</v>
      </c>
      <c r="AH6" s="9">
        <v>13.54</v>
      </c>
      <c r="AI6" s="9">
        <v>3.5</v>
      </c>
      <c r="AJ6" s="10">
        <v>12.86</v>
      </c>
      <c r="AK6" s="59"/>
      <c r="AL6" s="13">
        <v>90</v>
      </c>
      <c r="AM6" s="13">
        <v>80</v>
      </c>
      <c r="AN6" s="13">
        <v>31.25</v>
      </c>
      <c r="AR6" s="14">
        <v>73</v>
      </c>
      <c r="AS6" s="14">
        <v>86</v>
      </c>
      <c r="AT6" s="14">
        <v>36.25</v>
      </c>
      <c r="AX6" s="15">
        <v>75</v>
      </c>
      <c r="AY6" s="15">
        <v>92</v>
      </c>
      <c r="AZ6" s="16">
        <v>34.25</v>
      </c>
      <c r="BD6" s="1"/>
      <c r="BE6" s="1"/>
      <c r="BF6" s="1"/>
    </row>
    <row r="7" spans="1:58" x14ac:dyDescent="0.2">
      <c r="A7" s="1" t="s">
        <v>49</v>
      </c>
      <c r="B7" s="1" t="s">
        <v>42</v>
      </c>
      <c r="C7" s="2">
        <v>60</v>
      </c>
      <c r="D7" s="3">
        <v>19.29</v>
      </c>
      <c r="E7" s="1" t="str">
        <f t="shared" si="0"/>
        <v xml:space="preserve"> Норма</v>
      </c>
      <c r="F7" s="1">
        <v>0</v>
      </c>
      <c r="G7" s="1">
        <v>0</v>
      </c>
      <c r="H7" s="1">
        <v>0</v>
      </c>
      <c r="I7" s="4" t="s">
        <v>43</v>
      </c>
      <c r="J7" s="4">
        <v>2</v>
      </c>
      <c r="K7" s="4" t="str">
        <f t="shared" si="1"/>
        <v>средняя</v>
      </c>
      <c r="L7" s="1" t="str">
        <f>IF(M7&lt;51,"1",IF(M7&lt;75,"2",IF(M7&lt;90,"3","4")))</f>
        <v>2</v>
      </c>
      <c r="M7" s="11">
        <v>73</v>
      </c>
      <c r="N7" s="12">
        <v>65</v>
      </c>
      <c r="O7" s="12">
        <v>37.5</v>
      </c>
      <c r="P7" s="5">
        <v>12.88</v>
      </c>
      <c r="Q7" s="6">
        <v>20.22</v>
      </c>
      <c r="R7" s="6">
        <v>18.11</v>
      </c>
      <c r="S7" s="6">
        <v>25.48</v>
      </c>
      <c r="T7" s="7">
        <v>14.42</v>
      </c>
      <c r="U7" s="7">
        <v>6.17</v>
      </c>
      <c r="V7" s="61"/>
      <c r="W7">
        <v>25</v>
      </c>
      <c r="X7" s="8">
        <v>6.64</v>
      </c>
      <c r="Y7" s="8">
        <v>3.27</v>
      </c>
      <c r="Z7" s="8">
        <v>12</v>
      </c>
      <c r="AA7" s="8">
        <v>17.66</v>
      </c>
      <c r="AB7" s="8">
        <v>1.65</v>
      </c>
      <c r="AC7" s="8">
        <v>7.3900000000000006</v>
      </c>
      <c r="AD7" s="8"/>
      <c r="AE7" s="9">
        <v>9.3000000000000007</v>
      </c>
      <c r="AF7" s="9">
        <v>3.56</v>
      </c>
      <c r="AG7" s="9">
        <v>11.78</v>
      </c>
      <c r="AH7" s="9">
        <v>18.2</v>
      </c>
      <c r="AI7" s="9">
        <v>2.9</v>
      </c>
      <c r="AJ7" s="10">
        <v>8.5</v>
      </c>
      <c r="AK7" s="59"/>
      <c r="AL7" s="13">
        <v>90</v>
      </c>
      <c r="AM7" s="13">
        <v>84</v>
      </c>
      <c r="AN7" s="13">
        <v>32.5</v>
      </c>
      <c r="AR7" s="14">
        <v>85</v>
      </c>
      <c r="AS7" s="14">
        <v>69</v>
      </c>
      <c r="AT7" s="14">
        <v>51.25</v>
      </c>
      <c r="AX7" s="15">
        <v>91</v>
      </c>
      <c r="AY7" s="15">
        <v>71</v>
      </c>
      <c r="AZ7" s="16">
        <v>45.25</v>
      </c>
      <c r="BD7" s="1"/>
      <c r="BE7" s="1"/>
      <c r="BF7" s="1"/>
    </row>
    <row r="8" spans="1:58" x14ac:dyDescent="0.2">
      <c r="A8" s="1" t="s">
        <v>50</v>
      </c>
      <c r="B8" s="1" t="s">
        <v>42</v>
      </c>
      <c r="C8" s="2">
        <v>51</v>
      </c>
      <c r="D8" s="3">
        <v>26.69</v>
      </c>
      <c r="E8" s="1" t="str">
        <f t="shared" si="0"/>
        <v>Предожирение</v>
      </c>
      <c r="F8" s="1">
        <v>0</v>
      </c>
      <c r="G8" s="1">
        <v>1</v>
      </c>
      <c r="H8" s="1">
        <v>0</v>
      </c>
      <c r="I8" s="4" t="s">
        <v>43</v>
      </c>
      <c r="J8" s="4">
        <v>4</v>
      </c>
      <c r="K8" s="4" t="str">
        <f t="shared" si="1"/>
        <v>средняя</v>
      </c>
      <c r="L8" s="1" t="str">
        <f>IF(M8&lt;51,"1",IF(M8&lt;75,"2",IF(M8&lt;90,"3","4")))</f>
        <v>2</v>
      </c>
      <c r="M8" s="11">
        <v>58</v>
      </c>
      <c r="N8" s="12">
        <v>57.5</v>
      </c>
      <c r="O8" s="12">
        <v>46.25</v>
      </c>
      <c r="P8" s="5">
        <v>6.29</v>
      </c>
      <c r="Q8" s="6">
        <v>32.479999999999997</v>
      </c>
      <c r="R8" s="6">
        <v>10.4</v>
      </c>
      <c r="S8" s="6">
        <v>47.3</v>
      </c>
      <c r="T8" s="7">
        <v>11.88</v>
      </c>
      <c r="U8" s="7">
        <v>9.27</v>
      </c>
      <c r="V8" s="61"/>
      <c r="W8">
        <v>35</v>
      </c>
      <c r="X8" s="8">
        <v>14.37</v>
      </c>
      <c r="Y8" s="8">
        <v>7.57</v>
      </c>
      <c r="Z8" s="8">
        <v>5.38</v>
      </c>
      <c r="AA8" s="8">
        <v>12.69</v>
      </c>
      <c r="AB8" s="8">
        <v>3.07</v>
      </c>
      <c r="AC8" s="8">
        <v>7.7799999999999994</v>
      </c>
      <c r="AD8" s="8"/>
      <c r="AE8" s="9">
        <v>13.82</v>
      </c>
      <c r="AF8" s="9">
        <v>8.7200000000000006</v>
      </c>
      <c r="AG8" s="9">
        <v>5.74</v>
      </c>
      <c r="AH8" s="9">
        <v>13.58</v>
      </c>
      <c r="AI8" s="9">
        <v>3.7</v>
      </c>
      <c r="AJ8" s="10">
        <v>9.74</v>
      </c>
      <c r="AK8" s="59"/>
      <c r="AL8" s="13">
        <v>67</v>
      </c>
      <c r="AM8" s="13">
        <v>76.5</v>
      </c>
      <c r="AN8" s="13">
        <v>68.75</v>
      </c>
      <c r="AR8" s="14">
        <v>85</v>
      </c>
      <c r="AS8" s="14">
        <v>78.5</v>
      </c>
      <c r="AT8" s="14">
        <v>48.75</v>
      </c>
      <c r="AX8" s="15">
        <v>91</v>
      </c>
      <c r="AY8" s="15">
        <v>80.5</v>
      </c>
      <c r="AZ8" s="16">
        <v>44.75</v>
      </c>
      <c r="BD8" s="1"/>
      <c r="BE8" s="1"/>
      <c r="BF8" s="1"/>
    </row>
    <row r="9" spans="1:58" x14ac:dyDescent="0.2">
      <c r="A9" s="1" t="s">
        <v>51</v>
      </c>
      <c r="B9" s="1" t="s">
        <v>42</v>
      </c>
      <c r="C9" s="2">
        <v>61</v>
      </c>
      <c r="D9" s="3">
        <v>19.829999999999998</v>
      </c>
      <c r="E9" s="1" t="str">
        <f t="shared" si="0"/>
        <v xml:space="preserve"> Норма</v>
      </c>
      <c r="F9" s="1">
        <v>0</v>
      </c>
      <c r="G9" s="1">
        <v>0</v>
      </c>
      <c r="H9" s="1">
        <v>0</v>
      </c>
      <c r="I9" s="4" t="s">
        <v>43</v>
      </c>
      <c r="J9" s="4">
        <v>3</v>
      </c>
      <c r="K9" s="4" t="str">
        <f t="shared" si="1"/>
        <v>средняя</v>
      </c>
      <c r="L9" s="1" t="str">
        <f>IF(M9&lt;51,"1",IF(M9&lt;75,"2",IF(M9&lt;90,"3","4")))</f>
        <v>2</v>
      </c>
      <c r="M9" s="11">
        <v>55</v>
      </c>
      <c r="N9" s="12">
        <v>84</v>
      </c>
      <c r="O9" s="12">
        <v>53.75</v>
      </c>
      <c r="P9" s="5">
        <v>19.809999999999999</v>
      </c>
      <c r="Q9" s="6">
        <v>30.14</v>
      </c>
      <c r="R9" s="6">
        <v>17.66</v>
      </c>
      <c r="S9" s="6">
        <v>45.78</v>
      </c>
      <c r="T9" s="7">
        <v>7.88</v>
      </c>
      <c r="U9" s="7">
        <v>3.52</v>
      </c>
      <c r="V9" s="61"/>
      <c r="W9">
        <v>40</v>
      </c>
      <c r="X9" s="8">
        <v>2.71</v>
      </c>
      <c r="Y9" s="8">
        <v>4.95</v>
      </c>
      <c r="Z9" s="8">
        <v>4.1399999999999997</v>
      </c>
      <c r="AA9" s="8">
        <v>14.81</v>
      </c>
      <c r="AB9" s="8">
        <v>5</v>
      </c>
      <c r="AC9" s="8">
        <v>6.48</v>
      </c>
      <c r="AD9" s="8"/>
      <c r="AE9" s="9">
        <v>6.12</v>
      </c>
      <c r="AF9" s="9">
        <v>5.46</v>
      </c>
      <c r="AG9" s="9">
        <v>5.9</v>
      </c>
      <c r="AH9" s="9">
        <v>15.74</v>
      </c>
      <c r="AI9" s="9">
        <v>5.58</v>
      </c>
      <c r="AJ9" s="10">
        <v>6.6</v>
      </c>
      <c r="AK9" s="59"/>
      <c r="AL9" s="13">
        <v>85</v>
      </c>
      <c r="AM9" s="13">
        <v>65</v>
      </c>
      <c r="AN9" s="13">
        <v>58.75</v>
      </c>
      <c r="AR9" s="14">
        <v>98</v>
      </c>
      <c r="AS9" s="14">
        <v>92.5</v>
      </c>
      <c r="AT9" s="14">
        <v>26.25</v>
      </c>
      <c r="AX9" s="15">
        <v>100</v>
      </c>
      <c r="AY9" s="15">
        <v>96.5</v>
      </c>
      <c r="AZ9" s="16">
        <v>22.25</v>
      </c>
      <c r="BD9" s="1"/>
      <c r="BE9" s="1"/>
      <c r="BF9" s="1"/>
    </row>
    <row r="10" spans="1:58" x14ac:dyDescent="0.2">
      <c r="A10" s="1" t="s">
        <v>52</v>
      </c>
      <c r="B10" s="1" t="s">
        <v>42</v>
      </c>
      <c r="C10" s="2">
        <v>71</v>
      </c>
      <c r="D10" s="3">
        <v>21.97</v>
      </c>
      <c r="E10" s="1" t="str">
        <f t="shared" si="0"/>
        <v xml:space="preserve"> Норма</v>
      </c>
      <c r="F10" s="1">
        <v>0</v>
      </c>
      <c r="G10" s="1">
        <v>0</v>
      </c>
      <c r="H10" s="1">
        <v>0</v>
      </c>
      <c r="I10" s="4" t="s">
        <v>47</v>
      </c>
      <c r="J10" s="4">
        <v>4</v>
      </c>
      <c r="K10" s="4" t="str">
        <f t="shared" si="1"/>
        <v>средняя</v>
      </c>
      <c r="L10" s="1" t="str">
        <f>IF(M10&lt;51,"1",IF(M10&lt;75,"2",IF(M10&lt;90,"3","4")))</f>
        <v>1</v>
      </c>
      <c r="M10" s="11">
        <v>32</v>
      </c>
      <c r="N10" s="12">
        <v>80.5</v>
      </c>
      <c r="O10" s="12">
        <v>87.5</v>
      </c>
      <c r="P10" s="5">
        <v>8.35</v>
      </c>
      <c r="Q10" s="6">
        <v>37.5</v>
      </c>
      <c r="R10" s="6">
        <v>18.309999999999999</v>
      </c>
      <c r="S10" s="6">
        <v>34.979999999999997</v>
      </c>
      <c r="T10" s="7">
        <v>11.38</v>
      </c>
      <c r="U10" s="7">
        <v>2.5</v>
      </c>
      <c r="V10" s="61"/>
      <c r="W10">
        <v>40</v>
      </c>
      <c r="X10" s="8">
        <v>12.24</v>
      </c>
      <c r="Y10" s="8">
        <v>10.24</v>
      </c>
      <c r="Z10" s="8">
        <v>9.36</v>
      </c>
      <c r="AA10" s="8">
        <v>11.84</v>
      </c>
      <c r="AB10" s="8">
        <v>3.98</v>
      </c>
      <c r="AC10" s="8">
        <v>4.72</v>
      </c>
      <c r="AD10" s="8"/>
      <c r="AE10" s="9">
        <v>12.18</v>
      </c>
      <c r="AF10" s="9">
        <v>10.74</v>
      </c>
      <c r="AG10" s="9">
        <v>9.2799999999999994</v>
      </c>
      <c r="AH10" s="9">
        <v>12.78</v>
      </c>
      <c r="AI10" s="9">
        <v>4.5</v>
      </c>
      <c r="AJ10" s="10">
        <v>5.9</v>
      </c>
      <c r="AK10" s="59"/>
      <c r="AL10" s="13">
        <v>95</v>
      </c>
      <c r="AM10" s="13">
        <v>90</v>
      </c>
      <c r="AN10" s="13">
        <v>22.5</v>
      </c>
      <c r="AR10" s="14">
        <v>58</v>
      </c>
      <c r="AS10" s="14">
        <v>80.5</v>
      </c>
      <c r="AT10" s="14">
        <v>66.25</v>
      </c>
      <c r="AX10" s="15">
        <v>62</v>
      </c>
      <c r="AY10" s="15">
        <v>86.5</v>
      </c>
      <c r="AZ10" s="16">
        <v>64.25</v>
      </c>
      <c r="BD10" s="1"/>
      <c r="BE10" s="1"/>
      <c r="BF10" s="1"/>
    </row>
    <row r="11" spans="1:58" x14ac:dyDescent="0.2">
      <c r="A11" s="1" t="s">
        <v>53</v>
      </c>
      <c r="B11" s="1" t="s">
        <v>42</v>
      </c>
      <c r="C11" s="2">
        <v>66</v>
      </c>
      <c r="D11" s="3">
        <v>20.71</v>
      </c>
      <c r="E11" s="1" t="str">
        <f t="shared" si="0"/>
        <v xml:space="preserve"> Норма</v>
      </c>
      <c r="F11" s="1">
        <v>0</v>
      </c>
      <c r="G11" s="1">
        <v>0</v>
      </c>
      <c r="H11" s="1">
        <v>0</v>
      </c>
      <c r="I11" s="4" t="s">
        <v>47</v>
      </c>
      <c r="J11" s="4">
        <v>2</v>
      </c>
      <c r="K11" s="4" t="str">
        <f t="shared" si="1"/>
        <v>средняя</v>
      </c>
      <c r="L11" s="1" t="str">
        <f>IF(M11&lt;51,"1",IF(M11&lt;75,"2",IF(M11&lt;90,"3","4")))</f>
        <v>3</v>
      </c>
      <c r="M11" s="11">
        <v>77</v>
      </c>
      <c r="N11" s="12">
        <v>72.5</v>
      </c>
      <c r="O11" s="12">
        <v>36.25</v>
      </c>
      <c r="P11" s="5">
        <v>5.57</v>
      </c>
      <c r="Q11" s="6">
        <v>30.4</v>
      </c>
      <c r="R11" s="6">
        <v>21.1</v>
      </c>
      <c r="S11" s="6">
        <v>42.98</v>
      </c>
      <c r="T11" s="7">
        <v>12.27</v>
      </c>
      <c r="U11" s="7">
        <v>1.1599999999999999</v>
      </c>
      <c r="V11" s="61"/>
      <c r="W11">
        <v>30</v>
      </c>
      <c r="X11" s="8">
        <v>2.83</v>
      </c>
      <c r="Y11" s="8">
        <v>8.42</v>
      </c>
      <c r="Z11" s="8">
        <v>9.01</v>
      </c>
      <c r="AA11" s="8">
        <v>13.96</v>
      </c>
      <c r="AB11" s="8">
        <v>2.14</v>
      </c>
      <c r="AC11" s="8">
        <v>10.68</v>
      </c>
      <c r="AD11" s="8"/>
      <c r="AE11" s="9">
        <v>7.2</v>
      </c>
      <c r="AF11" s="9">
        <v>8.16</v>
      </c>
      <c r="AG11" s="9">
        <v>10.98</v>
      </c>
      <c r="AH11" s="9">
        <v>14.4</v>
      </c>
      <c r="AI11" s="9">
        <v>2.86</v>
      </c>
      <c r="AJ11" s="10">
        <v>11.42</v>
      </c>
      <c r="AK11" s="59"/>
      <c r="AL11" s="13">
        <v>28</v>
      </c>
      <c r="AM11" s="13">
        <v>34.5</v>
      </c>
      <c r="AN11" s="13">
        <v>70</v>
      </c>
      <c r="AR11" s="14">
        <v>83</v>
      </c>
      <c r="AS11" s="14">
        <v>83.5</v>
      </c>
      <c r="AT11" s="14">
        <v>48.75</v>
      </c>
      <c r="AX11" s="15">
        <v>87</v>
      </c>
      <c r="AY11" s="15">
        <v>85.5</v>
      </c>
      <c r="AZ11" s="16">
        <v>44.75</v>
      </c>
      <c r="BD11" s="1"/>
      <c r="BE11" s="1"/>
      <c r="BF11" s="1"/>
    </row>
    <row r="12" spans="1:58" x14ac:dyDescent="0.2">
      <c r="A12" s="1" t="s">
        <v>54</v>
      </c>
      <c r="B12" s="1" t="s">
        <v>42</v>
      </c>
      <c r="C12" s="2">
        <v>48</v>
      </c>
      <c r="D12" s="3">
        <v>19.39</v>
      </c>
      <c r="E12" s="1" t="str">
        <f t="shared" si="0"/>
        <v xml:space="preserve"> Норма</v>
      </c>
      <c r="F12" s="1">
        <v>1</v>
      </c>
      <c r="G12" s="1">
        <v>0</v>
      </c>
      <c r="H12" s="1">
        <v>0</v>
      </c>
      <c r="I12" s="4" t="s">
        <v>47</v>
      </c>
      <c r="J12" s="4">
        <v>0</v>
      </c>
      <c r="K12" s="4" t="str">
        <f t="shared" si="1"/>
        <v>средняя</v>
      </c>
      <c r="L12" s="1" t="str">
        <f>IF(M12&lt;51,"1",IF(M12&lt;75,"2",IF(M12&lt;90,"3","4")))</f>
        <v>3</v>
      </c>
      <c r="M12" s="11">
        <v>78</v>
      </c>
      <c r="N12" s="12">
        <v>79.5</v>
      </c>
      <c r="O12" s="12">
        <v>62.5</v>
      </c>
      <c r="P12" s="5">
        <v>9.73</v>
      </c>
      <c r="Q12" s="6">
        <v>38.14</v>
      </c>
      <c r="R12" s="6">
        <v>11.98</v>
      </c>
      <c r="S12" s="6">
        <v>33.22</v>
      </c>
      <c r="T12" s="7">
        <v>1.3</v>
      </c>
      <c r="U12" s="7">
        <v>14.9</v>
      </c>
      <c r="V12" s="61"/>
      <c r="W12">
        <v>30</v>
      </c>
      <c r="X12" s="8">
        <v>1.1000000000000001</v>
      </c>
      <c r="Y12" s="8">
        <v>3.21</v>
      </c>
      <c r="Z12" s="8">
        <v>10.68</v>
      </c>
      <c r="AA12" s="8">
        <v>6.72</v>
      </c>
      <c r="AB12" s="8">
        <v>0.43</v>
      </c>
      <c r="AC12" s="8">
        <v>6.6099999999999994</v>
      </c>
      <c r="AD12" s="8"/>
      <c r="AE12" s="9">
        <v>7.2</v>
      </c>
      <c r="AF12" s="9">
        <v>3.26</v>
      </c>
      <c r="AG12" s="9">
        <v>11.54</v>
      </c>
      <c r="AH12" s="9">
        <v>7.64</v>
      </c>
      <c r="AI12" s="9">
        <v>0.72</v>
      </c>
      <c r="AJ12" s="10">
        <v>7.66</v>
      </c>
      <c r="AK12" s="59"/>
      <c r="AL12" s="13">
        <v>97</v>
      </c>
      <c r="AM12" s="13">
        <v>91</v>
      </c>
      <c r="AN12" s="13">
        <v>46.25</v>
      </c>
      <c r="AR12" s="14">
        <v>98</v>
      </c>
      <c r="AS12" s="14">
        <v>96</v>
      </c>
      <c r="AT12" s="14">
        <v>21.25</v>
      </c>
      <c r="AX12" s="15">
        <v>100</v>
      </c>
      <c r="AY12" s="15">
        <v>100</v>
      </c>
      <c r="AZ12" s="16">
        <v>15.25</v>
      </c>
      <c r="BD12" s="1"/>
      <c r="BE12" s="1"/>
      <c r="BF12" s="1"/>
    </row>
    <row r="13" spans="1:58" x14ac:dyDescent="0.2">
      <c r="A13" s="1" t="s">
        <v>55</v>
      </c>
      <c r="B13" s="1" t="s">
        <v>42</v>
      </c>
      <c r="C13" s="2">
        <v>51</v>
      </c>
      <c r="D13" s="3">
        <v>28.12</v>
      </c>
      <c r="E13" s="1" t="str">
        <f t="shared" si="0"/>
        <v>Предожирение</v>
      </c>
      <c r="F13" s="1">
        <v>0</v>
      </c>
      <c r="G13" s="1">
        <v>0</v>
      </c>
      <c r="H13" s="1">
        <v>0</v>
      </c>
      <c r="I13" s="4" t="s">
        <v>43</v>
      </c>
      <c r="J13" s="4">
        <v>0</v>
      </c>
      <c r="K13" s="4" t="str">
        <f t="shared" si="1"/>
        <v>средняя</v>
      </c>
      <c r="L13" s="1" t="str">
        <f>IF(M13&lt;51,"1",IF(M13&lt;75,"2",IF(M13&lt;90,"3","4")))</f>
        <v>2</v>
      </c>
      <c r="M13" s="11">
        <v>51</v>
      </c>
      <c r="N13" s="12">
        <v>82.5</v>
      </c>
      <c r="O13" s="12">
        <v>67.5</v>
      </c>
      <c r="P13" s="5">
        <v>10.6</v>
      </c>
      <c r="Q13" s="6">
        <v>32.83</v>
      </c>
      <c r="R13" s="6">
        <v>17.84</v>
      </c>
      <c r="S13" s="6">
        <v>26.56</v>
      </c>
      <c r="T13" s="7">
        <v>9.69</v>
      </c>
      <c r="U13" s="7">
        <v>13.32</v>
      </c>
      <c r="V13" s="61"/>
      <c r="W13">
        <v>25</v>
      </c>
      <c r="X13" s="8">
        <v>14.97</v>
      </c>
      <c r="Y13" s="8">
        <v>3.42</v>
      </c>
      <c r="Z13" s="8">
        <v>7.3900000000000006</v>
      </c>
      <c r="AA13" s="8">
        <v>18.36</v>
      </c>
      <c r="AB13" s="8">
        <v>2.1</v>
      </c>
      <c r="AC13" s="8">
        <v>7.5</v>
      </c>
      <c r="AD13" s="8"/>
      <c r="AE13" s="9">
        <v>15.54</v>
      </c>
      <c r="AF13" s="9">
        <v>3.72</v>
      </c>
      <c r="AG13" s="9">
        <v>8.34</v>
      </c>
      <c r="AH13" s="9">
        <v>18.8</v>
      </c>
      <c r="AI13" s="9">
        <v>2.76</v>
      </c>
      <c r="AJ13" s="10">
        <v>8.86</v>
      </c>
      <c r="AK13" s="59"/>
      <c r="AL13" s="13">
        <v>87</v>
      </c>
      <c r="AM13" s="13">
        <v>85</v>
      </c>
      <c r="AN13" s="13">
        <v>52.5</v>
      </c>
      <c r="AR13" s="14">
        <v>88</v>
      </c>
      <c r="AS13" s="14">
        <v>97</v>
      </c>
      <c r="AT13" s="14">
        <v>22.5</v>
      </c>
      <c r="AX13" s="15">
        <v>94</v>
      </c>
      <c r="AY13" s="15">
        <v>100</v>
      </c>
      <c r="AZ13" s="16">
        <v>20.5</v>
      </c>
      <c r="BD13" s="1"/>
      <c r="BE13" s="1"/>
      <c r="BF13" s="1"/>
    </row>
    <row r="14" spans="1:58" x14ac:dyDescent="0.2">
      <c r="A14" s="1" t="s">
        <v>56</v>
      </c>
      <c r="B14" s="1" t="s">
        <v>42</v>
      </c>
      <c r="C14" s="2">
        <v>54</v>
      </c>
      <c r="D14" s="3">
        <v>19.63</v>
      </c>
      <c r="E14" s="1" t="str">
        <f t="shared" si="0"/>
        <v xml:space="preserve"> Норма</v>
      </c>
      <c r="F14" s="1">
        <v>0</v>
      </c>
      <c r="G14" s="1">
        <v>0</v>
      </c>
      <c r="H14" s="1">
        <v>0</v>
      </c>
      <c r="I14" s="4" t="s">
        <v>47</v>
      </c>
      <c r="J14" s="4">
        <v>4</v>
      </c>
      <c r="K14" s="4" t="str">
        <f t="shared" si="1"/>
        <v>средняя</v>
      </c>
      <c r="L14" s="1" t="str">
        <f>IF(M14&lt;51,"1",IF(M14&lt;75,"2",IF(M14&lt;90,"3","4")))</f>
        <v>1</v>
      </c>
      <c r="M14" s="11">
        <v>35</v>
      </c>
      <c r="N14" s="12">
        <v>62.5</v>
      </c>
      <c r="O14" s="12">
        <v>87.5</v>
      </c>
      <c r="P14" s="5">
        <v>25.84</v>
      </c>
      <c r="Q14" s="6">
        <v>36.700000000000003</v>
      </c>
      <c r="R14" s="6">
        <v>15.22</v>
      </c>
      <c r="S14" s="6">
        <v>31.32</v>
      </c>
      <c r="T14" s="7">
        <v>2.78</v>
      </c>
      <c r="U14" s="7">
        <v>1.45</v>
      </c>
      <c r="V14" s="61"/>
      <c r="W14">
        <v>25</v>
      </c>
      <c r="X14" s="8">
        <v>4.72</v>
      </c>
      <c r="Y14" s="8">
        <v>5.8100000000000005</v>
      </c>
      <c r="Z14" s="8">
        <v>7.7799999999999994</v>
      </c>
      <c r="AA14" s="8">
        <v>10.98</v>
      </c>
      <c r="AB14" s="8">
        <v>1.29</v>
      </c>
      <c r="AC14" s="8">
        <v>6.4</v>
      </c>
      <c r="AD14" s="8"/>
      <c r="AE14" s="9">
        <v>5.68</v>
      </c>
      <c r="AF14" s="9">
        <v>6.3</v>
      </c>
      <c r="AG14" s="9">
        <v>10.220000000000001</v>
      </c>
      <c r="AH14" s="9">
        <v>11.8</v>
      </c>
      <c r="AI14" s="9">
        <v>1.86</v>
      </c>
      <c r="AJ14" s="10">
        <v>7.4</v>
      </c>
      <c r="AK14" s="59"/>
      <c r="AL14" s="13">
        <v>75</v>
      </c>
      <c r="AM14" s="13">
        <v>71</v>
      </c>
      <c r="AN14" s="13">
        <v>36.25</v>
      </c>
      <c r="AR14" s="14">
        <v>98</v>
      </c>
      <c r="AS14" s="14">
        <v>100</v>
      </c>
      <c r="AT14" s="14">
        <v>20</v>
      </c>
      <c r="AX14" s="15">
        <v>100</v>
      </c>
      <c r="AY14" s="15">
        <v>100</v>
      </c>
      <c r="AZ14" s="16">
        <v>16</v>
      </c>
      <c r="BD14" s="1"/>
      <c r="BE14" s="1"/>
      <c r="BF14" s="1"/>
    </row>
    <row r="15" spans="1:58" x14ac:dyDescent="0.2">
      <c r="A15" s="1" t="s">
        <v>57</v>
      </c>
      <c r="B15" s="1" t="s">
        <v>42</v>
      </c>
      <c r="C15" s="2">
        <v>61</v>
      </c>
      <c r="D15" s="3">
        <v>19.97</v>
      </c>
      <c r="E15" s="1" t="str">
        <f t="shared" si="0"/>
        <v xml:space="preserve"> Норма</v>
      </c>
      <c r="F15" s="1">
        <v>0</v>
      </c>
      <c r="G15" s="1">
        <v>0</v>
      </c>
      <c r="H15" s="1">
        <v>0</v>
      </c>
      <c r="I15" s="4" t="s">
        <v>47</v>
      </c>
      <c r="J15" s="4">
        <v>4</v>
      </c>
      <c r="K15" s="4" t="str">
        <f t="shared" si="1"/>
        <v>средняя</v>
      </c>
      <c r="L15" s="1" t="str">
        <f>IF(M15&lt;51,"1",IF(M15&lt;75,"2",IF(M15&lt;90,"3","4")))</f>
        <v>1</v>
      </c>
      <c r="M15" s="11">
        <v>35</v>
      </c>
      <c r="N15" s="12">
        <v>29.5</v>
      </c>
      <c r="O15" s="12">
        <v>91.25</v>
      </c>
      <c r="P15" s="5">
        <v>10.210000000000001</v>
      </c>
      <c r="Q15" s="6">
        <v>34.64</v>
      </c>
      <c r="R15" s="6">
        <v>13.68</v>
      </c>
      <c r="S15" s="6">
        <v>38.22</v>
      </c>
      <c r="T15" s="7">
        <v>4.8499999999999996</v>
      </c>
      <c r="U15" s="7">
        <v>7.6</v>
      </c>
      <c r="V15" s="61"/>
      <c r="W15">
        <v>20</v>
      </c>
      <c r="X15" s="8">
        <v>1.88</v>
      </c>
      <c r="Y15" s="8">
        <v>3.81</v>
      </c>
      <c r="Z15" s="8">
        <v>6.48</v>
      </c>
      <c r="AA15" s="8">
        <v>14.93</v>
      </c>
      <c r="AB15" s="8">
        <v>4.32</v>
      </c>
      <c r="AC15" s="8">
        <v>6.62</v>
      </c>
      <c r="AD15" s="8"/>
      <c r="AE15" s="9">
        <v>2.96</v>
      </c>
      <c r="AF15" s="9">
        <v>4.54</v>
      </c>
      <c r="AG15" s="9">
        <v>6.92</v>
      </c>
      <c r="AH15" s="9">
        <v>15.72</v>
      </c>
      <c r="AI15" s="9">
        <v>4.8</v>
      </c>
      <c r="AJ15" s="10">
        <v>7.2</v>
      </c>
      <c r="AK15" s="59"/>
      <c r="AL15" s="13">
        <v>85</v>
      </c>
      <c r="AM15" s="13">
        <v>65</v>
      </c>
      <c r="AN15" s="13">
        <v>58.75</v>
      </c>
      <c r="AR15" s="14">
        <v>93</v>
      </c>
      <c r="AS15" s="14">
        <v>94.5</v>
      </c>
      <c r="AT15" s="14">
        <v>26.25</v>
      </c>
      <c r="AX15" s="15">
        <v>95</v>
      </c>
      <c r="AY15" s="15">
        <v>100</v>
      </c>
      <c r="AZ15" s="16">
        <v>22.25</v>
      </c>
      <c r="BD15" s="1"/>
      <c r="BE15" s="1"/>
      <c r="BF15" s="1"/>
    </row>
    <row r="16" spans="1:58" x14ac:dyDescent="0.2">
      <c r="A16" s="1" t="s">
        <v>58</v>
      </c>
      <c r="B16" s="1" t="s">
        <v>42</v>
      </c>
      <c r="C16" s="2">
        <v>54</v>
      </c>
      <c r="D16" s="3">
        <v>26.57</v>
      </c>
      <c r="E16" s="1" t="str">
        <f t="shared" si="0"/>
        <v>Предожирение</v>
      </c>
      <c r="F16" s="1">
        <v>0</v>
      </c>
      <c r="G16" s="1">
        <v>0</v>
      </c>
      <c r="H16" s="1">
        <v>0</v>
      </c>
      <c r="I16" s="4" t="s">
        <v>47</v>
      </c>
      <c r="J16" s="4">
        <v>0</v>
      </c>
      <c r="K16" s="4" t="str">
        <f t="shared" si="1"/>
        <v>средняя</v>
      </c>
      <c r="L16" s="1" t="str">
        <f>IF(M16&lt;51,"1",IF(M16&lt;75,"2",IF(M16&lt;90,"3","4")))</f>
        <v>2</v>
      </c>
      <c r="M16" s="11">
        <v>70</v>
      </c>
      <c r="N16" s="12">
        <v>81.5</v>
      </c>
      <c r="O16" s="12">
        <v>51.25</v>
      </c>
      <c r="P16" s="5">
        <v>11.46</v>
      </c>
      <c r="Q16" s="6">
        <v>37.56</v>
      </c>
      <c r="R16" s="6">
        <v>16.98</v>
      </c>
      <c r="S16" s="6">
        <v>34.130000000000003</v>
      </c>
      <c r="T16" s="7">
        <v>15.1</v>
      </c>
      <c r="U16" s="7">
        <v>15.11</v>
      </c>
      <c r="V16" s="61"/>
      <c r="W16">
        <v>45</v>
      </c>
      <c r="X16" s="8">
        <v>7.67</v>
      </c>
      <c r="Y16" s="8">
        <v>8.129999999999999</v>
      </c>
      <c r="Z16" s="8">
        <v>4.72</v>
      </c>
      <c r="AA16" s="8">
        <v>11.11</v>
      </c>
      <c r="AB16" s="8">
        <v>2.73</v>
      </c>
      <c r="AC16" s="8">
        <v>2.42</v>
      </c>
      <c r="AD16" s="8"/>
      <c r="AE16" s="9">
        <v>8.52</v>
      </c>
      <c r="AF16" s="9">
        <v>8.9</v>
      </c>
      <c r="AG16" s="9">
        <v>6.62</v>
      </c>
      <c r="AH16" s="9">
        <v>11.2</v>
      </c>
      <c r="AI16" s="9">
        <v>3.62</v>
      </c>
      <c r="AJ16" s="10">
        <v>2.9</v>
      </c>
      <c r="AK16" s="59"/>
      <c r="AL16" s="13">
        <v>95</v>
      </c>
      <c r="AM16" s="13">
        <v>78</v>
      </c>
      <c r="AN16" s="13">
        <v>47.5</v>
      </c>
      <c r="AR16" s="14">
        <v>100</v>
      </c>
      <c r="AS16" s="14">
        <v>95.5</v>
      </c>
      <c r="AT16" s="14">
        <v>22.5</v>
      </c>
      <c r="AX16" s="15">
        <v>100</v>
      </c>
      <c r="AY16" s="15">
        <v>97.5</v>
      </c>
      <c r="AZ16" s="16">
        <v>18.5</v>
      </c>
      <c r="BD16" s="1"/>
      <c r="BE16" s="1"/>
      <c r="BF16" s="1"/>
    </row>
    <row r="17" spans="1:58" x14ac:dyDescent="0.2">
      <c r="A17" s="1" t="s">
        <v>59</v>
      </c>
      <c r="B17" s="1" t="s">
        <v>42</v>
      </c>
      <c r="C17" s="2">
        <v>57</v>
      </c>
      <c r="D17" s="3">
        <v>29.8</v>
      </c>
      <c r="E17" s="1" t="str">
        <f t="shared" si="0"/>
        <v>Предожирение</v>
      </c>
      <c r="F17" s="1">
        <v>0</v>
      </c>
      <c r="G17" s="1">
        <v>0</v>
      </c>
      <c r="H17" s="1">
        <v>0</v>
      </c>
      <c r="I17" s="4" t="s">
        <v>47</v>
      </c>
      <c r="J17" s="4">
        <v>0</v>
      </c>
      <c r="K17" s="4" t="str">
        <f t="shared" si="1"/>
        <v>средняя</v>
      </c>
      <c r="L17" s="1" t="str">
        <f>IF(M17&lt;51,"1",IF(M17&lt;75,"2",IF(M17&lt;90,"3","4")))</f>
        <v>2</v>
      </c>
      <c r="M17" s="11">
        <v>56</v>
      </c>
      <c r="N17" s="12">
        <v>71.5</v>
      </c>
      <c r="O17" s="12">
        <v>77.5</v>
      </c>
      <c r="P17" s="5">
        <v>11.5</v>
      </c>
      <c r="Q17" s="6">
        <v>26.98</v>
      </c>
      <c r="R17" s="6">
        <v>15.56</v>
      </c>
      <c r="S17" s="6">
        <v>38.28</v>
      </c>
      <c r="T17" s="7">
        <v>5.1100000000000003</v>
      </c>
      <c r="U17" s="7">
        <v>5.31</v>
      </c>
      <c r="V17" s="61"/>
      <c r="W17">
        <v>30</v>
      </c>
      <c r="X17" s="8">
        <v>10.3</v>
      </c>
      <c r="Y17" s="8">
        <v>3.02</v>
      </c>
      <c r="Z17" s="8">
        <v>10.68</v>
      </c>
      <c r="AA17" s="8">
        <v>18.600000000000001</v>
      </c>
      <c r="AB17" s="8">
        <v>2.83</v>
      </c>
      <c r="AC17" s="8">
        <v>6.24</v>
      </c>
      <c r="AD17" s="8"/>
      <c r="AE17" s="9">
        <v>10.9</v>
      </c>
      <c r="AF17" s="9">
        <v>3.34</v>
      </c>
      <c r="AG17" s="9">
        <v>11.44</v>
      </c>
      <c r="AH17" s="9">
        <v>19.760000000000002</v>
      </c>
      <c r="AI17" s="9">
        <v>3.3</v>
      </c>
      <c r="AJ17" s="10">
        <v>6.8</v>
      </c>
      <c r="AK17" s="59"/>
      <c r="AL17" s="13">
        <v>70</v>
      </c>
      <c r="AM17" s="13">
        <v>78.5</v>
      </c>
      <c r="AN17" s="13">
        <v>43.75</v>
      </c>
      <c r="AR17" s="14">
        <v>85</v>
      </c>
      <c r="AS17" s="14">
        <v>88.5</v>
      </c>
      <c r="AT17" s="14">
        <v>31.25</v>
      </c>
      <c r="AX17" s="15">
        <v>81</v>
      </c>
      <c r="AY17" s="15">
        <v>92.5</v>
      </c>
      <c r="AZ17" s="16">
        <v>25.25</v>
      </c>
      <c r="BD17" s="1"/>
      <c r="BE17" s="1"/>
      <c r="BF17" s="1"/>
    </row>
    <row r="18" spans="1:58" x14ac:dyDescent="0.2">
      <c r="A18" s="1" t="s">
        <v>60</v>
      </c>
      <c r="B18" s="1" t="s">
        <v>42</v>
      </c>
      <c r="C18" s="2">
        <v>64</v>
      </c>
      <c r="D18" s="3">
        <v>23.02</v>
      </c>
      <c r="E18" s="1" t="str">
        <f t="shared" si="0"/>
        <v xml:space="preserve"> Норма</v>
      </c>
      <c r="F18" s="1">
        <v>0</v>
      </c>
      <c r="G18" s="1">
        <v>1</v>
      </c>
      <c r="H18" s="1">
        <v>0</v>
      </c>
      <c r="I18" s="4" t="s">
        <v>43</v>
      </c>
      <c r="J18" s="4">
        <v>4</v>
      </c>
      <c r="K18" s="4" t="str">
        <f t="shared" si="1"/>
        <v>средняя</v>
      </c>
      <c r="L18" s="1" t="str">
        <f>IF(M18&lt;51,"1",IF(M18&lt;75,"2",IF(M18&lt;90,"3","4")))</f>
        <v>2</v>
      </c>
      <c r="M18" s="11">
        <v>73</v>
      </c>
      <c r="N18" s="12">
        <v>65.5</v>
      </c>
      <c r="O18" s="12">
        <v>52.5</v>
      </c>
      <c r="P18" s="5">
        <v>13.84</v>
      </c>
      <c r="Q18" s="6">
        <v>28.62</v>
      </c>
      <c r="R18" s="6">
        <v>15.83</v>
      </c>
      <c r="S18" s="6">
        <v>28.9</v>
      </c>
      <c r="T18" s="7">
        <v>8.5299999999999994</v>
      </c>
      <c r="U18" s="7">
        <v>7.6</v>
      </c>
      <c r="V18" s="61"/>
      <c r="W18">
        <v>30</v>
      </c>
      <c r="X18" s="8">
        <v>7.5</v>
      </c>
      <c r="Y18" s="8">
        <v>7.16</v>
      </c>
      <c r="Z18" s="8">
        <v>6.6099999999999994</v>
      </c>
      <c r="AA18" s="8">
        <v>12.89</v>
      </c>
      <c r="AB18" s="8">
        <v>2.41</v>
      </c>
      <c r="AC18" s="8">
        <v>4.93</v>
      </c>
      <c r="AD18" s="8"/>
      <c r="AE18" s="9">
        <v>8.24</v>
      </c>
      <c r="AF18" s="9">
        <v>7.12</v>
      </c>
      <c r="AG18" s="9">
        <v>7.84</v>
      </c>
      <c r="AH18" s="9">
        <v>13.1</v>
      </c>
      <c r="AI18" s="9">
        <v>2.98</v>
      </c>
      <c r="AJ18" s="10">
        <v>5.2</v>
      </c>
      <c r="AK18" s="59"/>
      <c r="AL18" s="13">
        <v>85</v>
      </c>
      <c r="AM18" s="13">
        <v>76</v>
      </c>
      <c r="AN18" s="13">
        <v>48.75</v>
      </c>
      <c r="AR18" s="14">
        <v>83</v>
      </c>
      <c r="AS18" s="14">
        <v>94.5</v>
      </c>
      <c r="AT18" s="14">
        <v>30</v>
      </c>
      <c r="AX18" s="15">
        <v>79</v>
      </c>
      <c r="AY18" s="15">
        <v>96.5</v>
      </c>
      <c r="AZ18" s="16">
        <v>24</v>
      </c>
      <c r="BD18" s="1"/>
      <c r="BE18" s="1"/>
      <c r="BF18" s="1"/>
    </row>
    <row r="19" spans="1:58" x14ac:dyDescent="0.2">
      <c r="A19" s="1" t="s">
        <v>61</v>
      </c>
      <c r="B19" s="1" t="s">
        <v>42</v>
      </c>
      <c r="C19" s="2">
        <v>59</v>
      </c>
      <c r="D19" s="3">
        <v>28.77</v>
      </c>
      <c r="E19" s="1" t="str">
        <f t="shared" si="0"/>
        <v>Предожирение</v>
      </c>
      <c r="F19" s="1">
        <v>0</v>
      </c>
      <c r="G19" s="1">
        <v>0</v>
      </c>
      <c r="H19" s="1">
        <v>0</v>
      </c>
      <c r="I19" s="4" t="s">
        <v>47</v>
      </c>
      <c r="J19" s="4">
        <v>2</v>
      </c>
      <c r="K19" s="4" t="str">
        <f t="shared" si="1"/>
        <v>средняя</v>
      </c>
      <c r="L19" s="1" t="str">
        <f>IF(M19&lt;51,"1",IF(M19&lt;75,"2",IF(M19&lt;90,"3","4")))</f>
        <v>2</v>
      </c>
      <c r="M19" s="11">
        <v>68</v>
      </c>
      <c r="N19" s="12">
        <v>58.5</v>
      </c>
      <c r="O19" s="12">
        <v>71.25</v>
      </c>
      <c r="P19" s="5">
        <v>19.809999999999999</v>
      </c>
      <c r="Q19" s="6">
        <v>29.87</v>
      </c>
      <c r="R19" s="6">
        <v>16.3</v>
      </c>
      <c r="S19" s="6">
        <v>28.74</v>
      </c>
      <c r="T19" s="7">
        <v>1.21</v>
      </c>
      <c r="U19" s="7">
        <v>5.21</v>
      </c>
      <c r="V19" s="61"/>
      <c r="W19">
        <v>40</v>
      </c>
      <c r="X19" s="8">
        <v>3.45</v>
      </c>
      <c r="Y19" s="8">
        <v>5.5299999999999994</v>
      </c>
      <c r="Z19" s="8">
        <v>7.5</v>
      </c>
      <c r="AA19" s="8">
        <v>14.62</v>
      </c>
      <c r="AB19" s="8">
        <v>2.98</v>
      </c>
      <c r="AC19" s="8">
        <v>6.71</v>
      </c>
      <c r="AD19" s="8"/>
      <c r="AE19" s="9">
        <v>3.52</v>
      </c>
      <c r="AF19" s="9">
        <v>6.42</v>
      </c>
      <c r="AG19" s="9">
        <v>8.26</v>
      </c>
      <c r="AH19" s="9">
        <v>15.42</v>
      </c>
      <c r="AI19" s="9">
        <v>3.6</v>
      </c>
      <c r="AJ19" s="10">
        <v>7.66</v>
      </c>
      <c r="AK19" s="59"/>
      <c r="AL19" s="13">
        <v>85</v>
      </c>
      <c r="AM19" s="13">
        <v>93</v>
      </c>
      <c r="AN19" s="13">
        <v>48.75</v>
      </c>
      <c r="AR19" s="14">
        <v>88</v>
      </c>
      <c r="AS19" s="14">
        <v>97.5</v>
      </c>
      <c r="AT19" s="14">
        <v>33.75</v>
      </c>
      <c r="AX19" s="15">
        <v>84</v>
      </c>
      <c r="AY19" s="15">
        <v>100</v>
      </c>
      <c r="AZ19" s="16">
        <v>27.75</v>
      </c>
      <c r="BD19" s="1"/>
      <c r="BE19" s="1"/>
      <c r="BF19" s="1"/>
    </row>
    <row r="20" spans="1:58" x14ac:dyDescent="0.2">
      <c r="A20" s="1" t="s">
        <v>62</v>
      </c>
      <c r="B20" s="1" t="s">
        <v>42</v>
      </c>
      <c r="C20" s="2">
        <v>62</v>
      </c>
      <c r="D20" s="3">
        <v>25.78</v>
      </c>
      <c r="E20" s="1" t="str">
        <f t="shared" si="0"/>
        <v>Предожирение</v>
      </c>
      <c r="F20" s="1">
        <v>0</v>
      </c>
      <c r="G20" s="1">
        <v>1</v>
      </c>
      <c r="H20" s="1">
        <v>0</v>
      </c>
      <c r="I20" s="4" t="s">
        <v>47</v>
      </c>
      <c r="J20" s="4">
        <v>0</v>
      </c>
      <c r="K20" s="4" t="str">
        <f t="shared" si="1"/>
        <v>средняя</v>
      </c>
      <c r="L20" s="1" t="str">
        <f>IF(M20&lt;51,"1",IF(M20&lt;75,"2",IF(M20&lt;90,"3","4")))</f>
        <v>1</v>
      </c>
      <c r="M20" s="11">
        <v>45</v>
      </c>
      <c r="N20" s="12">
        <v>75.5</v>
      </c>
      <c r="O20" s="12">
        <v>82.5</v>
      </c>
      <c r="P20" s="5">
        <v>20.27</v>
      </c>
      <c r="Q20" s="6">
        <v>24.2</v>
      </c>
      <c r="R20" s="6">
        <v>13.37</v>
      </c>
      <c r="S20" s="6">
        <v>27.91</v>
      </c>
      <c r="T20" s="7">
        <v>8.17</v>
      </c>
      <c r="U20" s="7">
        <v>13.83</v>
      </c>
      <c r="V20" s="61"/>
      <c r="W20">
        <v>25</v>
      </c>
      <c r="X20" s="8">
        <v>11.29</v>
      </c>
      <c r="Y20" s="8">
        <v>2.9699999999999998</v>
      </c>
      <c r="Z20" s="8">
        <v>6.4</v>
      </c>
      <c r="AA20" s="8">
        <v>9.19</v>
      </c>
      <c r="AB20" s="8">
        <v>1.35</v>
      </c>
      <c r="AC20" s="8">
        <v>11.09</v>
      </c>
      <c r="AD20" s="8"/>
      <c r="AE20" s="9">
        <v>11.92</v>
      </c>
      <c r="AF20" s="9">
        <v>3.64</v>
      </c>
      <c r="AG20" s="9">
        <v>6.46</v>
      </c>
      <c r="AH20" s="9">
        <v>9.3800000000000008</v>
      </c>
      <c r="AI20" s="9">
        <v>1.5</v>
      </c>
      <c r="AJ20" s="10">
        <v>10.4</v>
      </c>
      <c r="AK20" s="59"/>
      <c r="AL20" s="13">
        <v>83</v>
      </c>
      <c r="AM20" s="13">
        <v>88</v>
      </c>
      <c r="AN20" s="13">
        <v>35</v>
      </c>
      <c r="AR20" s="14">
        <v>73</v>
      </c>
      <c r="AS20" s="14">
        <v>94.5</v>
      </c>
      <c r="AT20" s="14">
        <v>36.25</v>
      </c>
      <c r="AX20" s="15">
        <v>67</v>
      </c>
      <c r="AY20" s="15">
        <v>96.5</v>
      </c>
      <c r="AZ20" s="16">
        <v>32.25</v>
      </c>
      <c r="BD20" s="1"/>
      <c r="BE20" s="1"/>
      <c r="BF20" s="1"/>
    </row>
    <row r="21" spans="1:58" x14ac:dyDescent="0.2">
      <c r="A21" s="1" t="s">
        <v>63</v>
      </c>
      <c r="B21" s="1" t="s">
        <v>42</v>
      </c>
      <c r="C21" s="2">
        <v>60</v>
      </c>
      <c r="D21" s="3">
        <v>27.2</v>
      </c>
      <c r="E21" s="1" t="str">
        <f t="shared" si="0"/>
        <v>Предожирение</v>
      </c>
      <c r="F21" s="1">
        <v>0</v>
      </c>
      <c r="G21" s="1">
        <v>0</v>
      </c>
      <c r="H21" s="1">
        <v>0</v>
      </c>
      <c r="I21" s="4" t="s">
        <v>43</v>
      </c>
      <c r="J21" s="4">
        <v>3</v>
      </c>
      <c r="K21" s="4" t="str">
        <f t="shared" si="1"/>
        <v>средняя</v>
      </c>
      <c r="L21" s="1" t="str">
        <f>IF(M21&lt;51,"1",IF(M21&lt;75,"2",IF(M21&lt;90,"3","4")))</f>
        <v>2</v>
      </c>
      <c r="M21" s="11">
        <v>60</v>
      </c>
      <c r="N21" s="12">
        <v>65</v>
      </c>
      <c r="O21" s="12">
        <v>45</v>
      </c>
      <c r="P21" s="5">
        <v>11.5</v>
      </c>
      <c r="Q21" s="6">
        <v>24.67</v>
      </c>
      <c r="R21" s="6">
        <v>14.51</v>
      </c>
      <c r="S21" s="6">
        <v>33.22</v>
      </c>
      <c r="T21" s="7">
        <v>12.7</v>
      </c>
      <c r="U21" s="7">
        <v>7.8</v>
      </c>
      <c r="V21" s="61"/>
      <c r="W21">
        <v>40</v>
      </c>
      <c r="X21" s="8">
        <v>7.05</v>
      </c>
      <c r="Y21" s="8">
        <v>3.55</v>
      </c>
      <c r="Z21" s="8">
        <v>4.2300000000000004</v>
      </c>
      <c r="AA21" s="8">
        <v>14.29</v>
      </c>
      <c r="AB21" s="8">
        <v>6.22</v>
      </c>
      <c r="AC21" s="8">
        <v>5.25</v>
      </c>
      <c r="AD21" s="8"/>
      <c r="AE21" s="9">
        <v>7.78</v>
      </c>
      <c r="AF21" s="9">
        <v>4.74</v>
      </c>
      <c r="AG21" s="9">
        <v>5.8</v>
      </c>
      <c r="AH21" s="9">
        <v>14.7</v>
      </c>
      <c r="AI21" s="9">
        <v>6.3</v>
      </c>
      <c r="AJ21" s="10">
        <v>6.1</v>
      </c>
      <c r="AK21" s="59"/>
      <c r="AL21" s="13">
        <v>80</v>
      </c>
      <c r="AM21" s="13">
        <v>72</v>
      </c>
      <c r="AN21" s="13">
        <v>47.5</v>
      </c>
      <c r="AR21" s="14">
        <v>81</v>
      </c>
      <c r="AS21" s="14">
        <v>86.5</v>
      </c>
      <c r="AT21" s="14">
        <v>36.25</v>
      </c>
      <c r="AX21" s="15">
        <v>75</v>
      </c>
      <c r="AY21" s="15">
        <v>90.5</v>
      </c>
      <c r="AZ21" s="16">
        <v>32.25</v>
      </c>
      <c r="BD21" s="1"/>
      <c r="BE21" s="1"/>
      <c r="BF21" s="1"/>
    </row>
    <row r="22" spans="1:58" x14ac:dyDescent="0.2">
      <c r="A22" s="1" t="s">
        <v>64</v>
      </c>
      <c r="B22" s="1" t="s">
        <v>42</v>
      </c>
      <c r="C22" s="2">
        <v>58</v>
      </c>
      <c r="D22" s="3">
        <v>19.62</v>
      </c>
      <c r="E22" s="1" t="str">
        <f t="shared" si="0"/>
        <v xml:space="preserve"> Норма</v>
      </c>
      <c r="F22" s="1">
        <v>0</v>
      </c>
      <c r="G22" s="1">
        <v>0</v>
      </c>
      <c r="H22" s="1">
        <v>0</v>
      </c>
      <c r="I22" s="4" t="s">
        <v>47</v>
      </c>
      <c r="J22" s="4">
        <v>3</v>
      </c>
      <c r="K22" s="4" t="str">
        <f t="shared" si="1"/>
        <v>средняя</v>
      </c>
      <c r="L22" s="1" t="str">
        <f>IF(M22&lt;51,"1",IF(M22&lt;75,"2",IF(M22&lt;90,"3","4")))</f>
        <v>2</v>
      </c>
      <c r="M22" s="11">
        <v>65</v>
      </c>
      <c r="N22" s="12">
        <v>73.5</v>
      </c>
      <c r="O22" s="12">
        <v>71.25</v>
      </c>
      <c r="P22" s="5">
        <v>18.39</v>
      </c>
      <c r="Q22" s="6">
        <v>36.25</v>
      </c>
      <c r="R22" s="6">
        <v>21.65</v>
      </c>
      <c r="S22" s="6">
        <v>41.79</v>
      </c>
      <c r="T22" s="7">
        <v>5.6</v>
      </c>
      <c r="U22" s="7">
        <v>12.37</v>
      </c>
      <c r="V22" s="61"/>
      <c r="W22">
        <v>25</v>
      </c>
      <c r="X22" s="8">
        <v>12.74</v>
      </c>
      <c r="Y22" s="8">
        <v>10.29</v>
      </c>
      <c r="Z22" s="8">
        <v>12.67</v>
      </c>
      <c r="AA22" s="8">
        <v>18</v>
      </c>
      <c r="AB22" s="8">
        <v>3.67</v>
      </c>
      <c r="AC22" s="8">
        <v>8.65</v>
      </c>
      <c r="AD22" s="8"/>
      <c r="AE22" s="9">
        <v>13.32</v>
      </c>
      <c r="AF22" s="9">
        <v>10.68</v>
      </c>
      <c r="AG22" s="9">
        <v>12.9</v>
      </c>
      <c r="AH22" s="9">
        <v>18.260000000000002</v>
      </c>
      <c r="AI22" s="9">
        <v>4.9800000000000004</v>
      </c>
      <c r="AJ22" s="10">
        <v>8.4600000000000009</v>
      </c>
      <c r="AK22" s="59"/>
      <c r="AL22" s="13">
        <v>87</v>
      </c>
      <c r="AM22" s="13">
        <v>93</v>
      </c>
      <c r="AN22" s="13">
        <v>48.75</v>
      </c>
      <c r="AR22" s="14">
        <v>77</v>
      </c>
      <c r="AS22" s="14">
        <v>93.5</v>
      </c>
      <c r="AT22" s="14">
        <v>40</v>
      </c>
      <c r="AX22" s="15">
        <v>71</v>
      </c>
      <c r="AY22" s="15">
        <v>99.5</v>
      </c>
      <c r="AZ22" s="16">
        <v>34</v>
      </c>
      <c r="BD22" s="1"/>
      <c r="BE22" s="1"/>
      <c r="BF22" s="1"/>
    </row>
    <row r="23" spans="1:58" x14ac:dyDescent="0.2">
      <c r="A23" s="1" t="s">
        <v>65</v>
      </c>
      <c r="B23" s="1" t="s">
        <v>42</v>
      </c>
      <c r="C23" s="2">
        <v>65</v>
      </c>
      <c r="D23" s="3">
        <v>21.8</v>
      </c>
      <c r="E23" s="1" t="str">
        <f t="shared" si="0"/>
        <v xml:space="preserve"> Норма</v>
      </c>
      <c r="F23" s="1">
        <v>0</v>
      </c>
      <c r="G23" s="1">
        <v>0</v>
      </c>
      <c r="H23" s="1">
        <v>0</v>
      </c>
      <c r="I23" s="4" t="s">
        <v>47</v>
      </c>
      <c r="J23" s="4">
        <v>1</v>
      </c>
      <c r="K23" s="4" t="str">
        <f t="shared" si="1"/>
        <v>средняя</v>
      </c>
      <c r="L23" s="1" t="str">
        <f>IF(M23&lt;51,"1",IF(M23&lt;75,"2",IF(M23&lt;90,"3","4")))</f>
        <v>1</v>
      </c>
      <c r="M23" s="11">
        <v>42</v>
      </c>
      <c r="N23" s="12">
        <v>61</v>
      </c>
      <c r="O23" s="12">
        <v>82.5</v>
      </c>
      <c r="P23" s="5">
        <v>9.5500000000000007</v>
      </c>
      <c r="Q23" s="6">
        <v>39.44</v>
      </c>
      <c r="R23" s="6">
        <v>15.28</v>
      </c>
      <c r="S23" s="6">
        <v>40.29</v>
      </c>
      <c r="T23" s="7">
        <v>14.73</v>
      </c>
      <c r="U23" s="7">
        <v>9.9</v>
      </c>
      <c r="V23" s="61"/>
      <c r="W23">
        <v>35</v>
      </c>
      <c r="X23" s="8">
        <v>2.79</v>
      </c>
      <c r="Y23" s="8">
        <v>4</v>
      </c>
      <c r="Z23" s="8">
        <v>6.24</v>
      </c>
      <c r="AA23" s="8">
        <v>10.02</v>
      </c>
      <c r="AB23" s="8">
        <v>3.49</v>
      </c>
      <c r="AC23" s="8">
        <v>9.35</v>
      </c>
      <c r="AD23" s="8"/>
      <c r="AE23" s="9">
        <v>3.28</v>
      </c>
      <c r="AF23" s="9">
        <v>4.54</v>
      </c>
      <c r="AG23" s="9">
        <v>7.14</v>
      </c>
      <c r="AH23" s="9">
        <v>10.76</v>
      </c>
      <c r="AI23" s="9">
        <v>3.14</v>
      </c>
      <c r="AJ23" s="10">
        <v>9.86</v>
      </c>
      <c r="AK23" s="59"/>
      <c r="AL23" s="13">
        <v>88</v>
      </c>
      <c r="AM23" s="13">
        <v>80.5</v>
      </c>
      <c r="AN23" s="13">
        <v>51.25</v>
      </c>
      <c r="AR23" s="14">
        <v>88</v>
      </c>
      <c r="AS23" s="14">
        <v>75.5</v>
      </c>
      <c r="AT23" s="14">
        <v>37.5</v>
      </c>
      <c r="AX23" s="15">
        <v>82</v>
      </c>
      <c r="AY23" s="15">
        <v>77.5</v>
      </c>
      <c r="AZ23" s="16">
        <v>35.5</v>
      </c>
      <c r="BD23" s="1"/>
      <c r="BE23" s="1"/>
      <c r="BF23" s="1"/>
    </row>
    <row r="24" spans="1:58" x14ac:dyDescent="0.2">
      <c r="A24" s="1" t="s">
        <v>66</v>
      </c>
      <c r="B24" s="1" t="s">
        <v>42</v>
      </c>
      <c r="C24" s="2">
        <v>67</v>
      </c>
      <c r="D24" s="3">
        <v>23.22</v>
      </c>
      <c r="E24" s="1" t="str">
        <f t="shared" si="0"/>
        <v xml:space="preserve"> Норма</v>
      </c>
      <c r="F24" s="1">
        <v>0</v>
      </c>
      <c r="G24" s="1">
        <v>0</v>
      </c>
      <c r="H24" s="1">
        <v>0</v>
      </c>
      <c r="I24" s="4" t="s">
        <v>47</v>
      </c>
      <c r="J24" s="4">
        <v>3</v>
      </c>
      <c r="K24" s="4" t="str">
        <f t="shared" si="1"/>
        <v>средняя</v>
      </c>
      <c r="L24" s="1" t="str">
        <f>IF(M24&lt;51,"1",IF(M24&lt;75,"2",IF(M24&lt;90,"3","4")))</f>
        <v>2</v>
      </c>
      <c r="M24" s="11">
        <v>68</v>
      </c>
      <c r="N24" s="12">
        <v>93</v>
      </c>
      <c r="O24" s="12">
        <v>43.75</v>
      </c>
      <c r="P24" s="5">
        <v>16.600000000000001</v>
      </c>
      <c r="Q24" s="6">
        <v>25.73</v>
      </c>
      <c r="R24" s="6">
        <v>16.64</v>
      </c>
      <c r="S24" s="6">
        <v>32.590000000000003</v>
      </c>
      <c r="T24" s="7">
        <v>3.64</v>
      </c>
      <c r="U24" s="7">
        <v>11.86</v>
      </c>
      <c r="V24" s="61"/>
      <c r="W24">
        <v>25</v>
      </c>
      <c r="X24" s="8">
        <v>6.75</v>
      </c>
      <c r="Y24" s="8">
        <v>5.63</v>
      </c>
      <c r="Z24" s="8">
        <v>4.93</v>
      </c>
      <c r="AA24" s="8">
        <v>11.48</v>
      </c>
      <c r="AB24" s="8">
        <v>2.5099999999999998</v>
      </c>
      <c r="AC24" s="8">
        <v>6.63</v>
      </c>
      <c r="AD24" s="8"/>
      <c r="AE24" s="9">
        <v>7.86</v>
      </c>
      <c r="AF24" s="9">
        <v>6.94</v>
      </c>
      <c r="AG24" s="9">
        <v>5.86</v>
      </c>
      <c r="AH24" s="9">
        <v>11.58</v>
      </c>
      <c r="AI24" s="9">
        <v>3.3</v>
      </c>
      <c r="AJ24" s="10">
        <v>8.6</v>
      </c>
      <c r="AK24" s="59"/>
      <c r="AL24" s="13">
        <v>80</v>
      </c>
      <c r="AM24" s="13">
        <v>84</v>
      </c>
      <c r="AN24" s="13">
        <v>43.75</v>
      </c>
      <c r="AR24" s="14">
        <v>82</v>
      </c>
      <c r="AS24" s="14">
        <v>79</v>
      </c>
      <c r="AT24" s="14">
        <v>41.25</v>
      </c>
      <c r="AX24" s="15">
        <v>76</v>
      </c>
      <c r="AY24" s="15">
        <v>81</v>
      </c>
      <c r="AZ24" s="16">
        <v>35.25</v>
      </c>
      <c r="BD24" s="1"/>
      <c r="BE24" s="1"/>
      <c r="BF24" s="1"/>
    </row>
    <row r="25" spans="1:58" x14ac:dyDescent="0.2">
      <c r="A25" s="1" t="s">
        <v>67</v>
      </c>
      <c r="B25" s="1" t="s">
        <v>42</v>
      </c>
      <c r="C25" s="2">
        <v>71</v>
      </c>
      <c r="D25" s="3">
        <v>23.44</v>
      </c>
      <c r="E25" s="1" t="str">
        <f t="shared" si="0"/>
        <v xml:space="preserve"> Норма</v>
      </c>
      <c r="F25" s="1">
        <v>0</v>
      </c>
      <c r="G25" s="1">
        <v>0</v>
      </c>
      <c r="H25" s="1">
        <v>0</v>
      </c>
      <c r="I25" s="4" t="s">
        <v>47</v>
      </c>
      <c r="J25" s="4">
        <v>4</v>
      </c>
      <c r="K25" s="4" t="str">
        <f t="shared" si="1"/>
        <v>средняя</v>
      </c>
      <c r="L25" s="1" t="str">
        <f>IF(M25&lt;51,"1",IF(M25&lt;75,"2",IF(M25&lt;90,"3","4")))</f>
        <v>1</v>
      </c>
      <c r="M25" s="11">
        <v>50</v>
      </c>
      <c r="N25" s="12">
        <v>29</v>
      </c>
      <c r="O25" s="12">
        <v>47.5</v>
      </c>
      <c r="P25" s="5">
        <v>9.2200000000000006</v>
      </c>
      <c r="Q25" s="6">
        <v>29.23</v>
      </c>
      <c r="R25" s="6">
        <v>18.97</v>
      </c>
      <c r="S25" s="6">
        <v>25.67</v>
      </c>
      <c r="T25" s="7">
        <v>10.75</v>
      </c>
      <c r="U25" s="7">
        <v>10.11</v>
      </c>
      <c r="V25" s="61"/>
      <c r="W25">
        <v>25</v>
      </c>
      <c r="X25" s="8">
        <v>0.47</v>
      </c>
      <c r="Y25" s="8">
        <v>2.89</v>
      </c>
      <c r="Z25" s="8">
        <v>6.71</v>
      </c>
      <c r="AA25" s="8">
        <v>6.31</v>
      </c>
      <c r="AB25" s="8">
        <v>1.21</v>
      </c>
      <c r="AC25" s="8">
        <v>3.21</v>
      </c>
      <c r="AD25" s="8"/>
      <c r="AE25" s="9">
        <v>0.84</v>
      </c>
      <c r="AF25" s="9">
        <v>3.28</v>
      </c>
      <c r="AG25" s="9">
        <v>7.54</v>
      </c>
      <c r="AH25" s="9">
        <v>6.12</v>
      </c>
      <c r="AI25" s="9">
        <v>1.1399999999999999</v>
      </c>
      <c r="AJ25" s="10">
        <v>3.36</v>
      </c>
      <c r="AK25" s="59"/>
      <c r="AL25" s="13">
        <v>92</v>
      </c>
      <c r="AM25" s="13">
        <v>86</v>
      </c>
      <c r="AN25" s="13">
        <v>45</v>
      </c>
      <c r="AR25" s="14">
        <v>98</v>
      </c>
      <c r="AS25" s="14">
        <v>88</v>
      </c>
      <c r="AT25" s="14">
        <v>51.25</v>
      </c>
      <c r="AX25" s="15">
        <v>100</v>
      </c>
      <c r="AY25" s="15">
        <v>84</v>
      </c>
      <c r="AZ25" s="16">
        <v>49.25</v>
      </c>
      <c r="BD25" s="1"/>
      <c r="BE25" s="1"/>
      <c r="BF25" s="1"/>
    </row>
    <row r="26" spans="1:58" x14ac:dyDescent="0.2">
      <c r="A26" s="1" t="s">
        <v>68</v>
      </c>
      <c r="B26" s="1" t="s">
        <v>42</v>
      </c>
      <c r="C26" s="2">
        <v>46</v>
      </c>
      <c r="D26" s="3">
        <v>27.17</v>
      </c>
      <c r="E26" s="1" t="str">
        <f t="shared" si="0"/>
        <v>Предожирение</v>
      </c>
      <c r="F26" s="1">
        <v>0</v>
      </c>
      <c r="G26" s="1">
        <v>0</v>
      </c>
      <c r="H26" s="1">
        <v>0</v>
      </c>
      <c r="I26" s="4" t="s">
        <v>43</v>
      </c>
      <c r="J26" s="4">
        <v>2</v>
      </c>
      <c r="K26" s="4" t="str">
        <f t="shared" si="1"/>
        <v>средняя</v>
      </c>
      <c r="L26" s="1" t="str">
        <f>IF(M26&lt;51,"1",IF(M26&lt;75,"2",IF(M26&lt;90,"3","4")))</f>
        <v>2</v>
      </c>
      <c r="M26" s="11">
        <v>58</v>
      </c>
      <c r="N26" s="12">
        <v>57</v>
      </c>
      <c r="O26" s="12">
        <v>71.25</v>
      </c>
      <c r="P26" s="5">
        <v>7</v>
      </c>
      <c r="Q26" s="6">
        <v>28.83</v>
      </c>
      <c r="R26" s="6">
        <v>16.68</v>
      </c>
      <c r="S26" s="6">
        <v>36.369999999999997</v>
      </c>
      <c r="T26" s="7">
        <v>14.95</v>
      </c>
      <c r="U26" s="7">
        <v>12.54</v>
      </c>
      <c r="V26" s="61"/>
      <c r="W26">
        <v>30</v>
      </c>
      <c r="X26" s="8">
        <v>7.56</v>
      </c>
      <c r="Y26" s="8">
        <v>9.52</v>
      </c>
      <c r="Z26" s="8">
        <v>11.09</v>
      </c>
      <c r="AA26" s="8">
        <v>13.92</v>
      </c>
      <c r="AB26" s="8">
        <v>1.69</v>
      </c>
      <c r="AC26" s="8">
        <v>3.42</v>
      </c>
      <c r="AD26" s="8"/>
      <c r="AE26" s="9">
        <v>8.68</v>
      </c>
      <c r="AF26" s="9">
        <v>10.220000000000001</v>
      </c>
      <c r="AG26" s="9">
        <v>11.6</v>
      </c>
      <c r="AH26" s="9">
        <v>14.6</v>
      </c>
      <c r="AI26" s="9">
        <v>2.76</v>
      </c>
      <c r="AJ26" s="10">
        <v>4.5</v>
      </c>
      <c r="AK26" s="59"/>
      <c r="AL26" s="13">
        <v>100</v>
      </c>
      <c r="AM26" s="13">
        <v>98</v>
      </c>
      <c r="AN26" s="13">
        <v>25</v>
      </c>
      <c r="AR26" s="14">
        <v>98</v>
      </c>
      <c r="AS26" s="14">
        <v>99</v>
      </c>
      <c r="AT26" s="14">
        <v>21.25</v>
      </c>
      <c r="AX26" s="15">
        <v>100</v>
      </c>
      <c r="AY26" s="15">
        <v>95</v>
      </c>
      <c r="AZ26" s="16">
        <v>15.25</v>
      </c>
      <c r="BD26" s="1"/>
      <c r="BE26" s="1"/>
      <c r="BF26" s="1"/>
    </row>
    <row r="27" spans="1:58" x14ac:dyDescent="0.2">
      <c r="A27" s="1" t="s">
        <v>69</v>
      </c>
      <c r="B27" s="1" t="s">
        <v>42</v>
      </c>
      <c r="C27" s="2">
        <v>48</v>
      </c>
      <c r="D27" s="3">
        <v>28.53</v>
      </c>
      <c r="E27" s="1" t="str">
        <f t="shared" si="0"/>
        <v>Предожирение</v>
      </c>
      <c r="F27" s="1">
        <v>1</v>
      </c>
      <c r="G27" s="1">
        <v>0</v>
      </c>
      <c r="H27" s="1">
        <v>0</v>
      </c>
      <c r="I27" s="4" t="s">
        <v>47</v>
      </c>
      <c r="J27" s="4">
        <v>1</v>
      </c>
      <c r="K27" s="4" t="str">
        <f t="shared" si="1"/>
        <v>средняя</v>
      </c>
      <c r="L27" s="1" t="str">
        <f>IF(M27&lt;51,"1",IF(M27&lt;75,"2",IF(M27&lt;90,"3","4")))</f>
        <v>1</v>
      </c>
      <c r="M27" s="11">
        <v>40</v>
      </c>
      <c r="N27" s="12">
        <v>50.5</v>
      </c>
      <c r="O27" s="12">
        <v>72.5</v>
      </c>
      <c r="P27" s="5">
        <v>14.68</v>
      </c>
      <c r="Q27" s="6">
        <v>32.700000000000003</v>
      </c>
      <c r="R27" s="6">
        <v>18.34</v>
      </c>
      <c r="S27" s="6">
        <v>27.46</v>
      </c>
      <c r="T27" s="7">
        <v>11.9</v>
      </c>
      <c r="U27" s="7">
        <v>5.61</v>
      </c>
      <c r="V27" s="61"/>
      <c r="W27">
        <v>30</v>
      </c>
      <c r="X27" s="8">
        <v>18.7</v>
      </c>
      <c r="Y27" s="8">
        <v>3.95</v>
      </c>
      <c r="Z27" s="8">
        <v>5.25</v>
      </c>
      <c r="AA27" s="8">
        <v>7.86</v>
      </c>
      <c r="AB27" s="8">
        <v>3.24</v>
      </c>
      <c r="AC27" s="8">
        <v>5.8100000000000005</v>
      </c>
      <c r="AD27" s="8"/>
      <c r="AE27" s="9">
        <v>19.260000000000002</v>
      </c>
      <c r="AF27" s="9">
        <v>4.1399999999999997</v>
      </c>
      <c r="AG27" s="9">
        <v>6.18</v>
      </c>
      <c r="AH27" s="9">
        <v>8.14</v>
      </c>
      <c r="AI27" s="9">
        <v>3.72</v>
      </c>
      <c r="AJ27" s="10">
        <v>6.36</v>
      </c>
      <c r="AK27" s="59"/>
      <c r="AL27" s="13">
        <v>73</v>
      </c>
      <c r="AM27" s="13">
        <v>84.5</v>
      </c>
      <c r="AN27" s="13">
        <v>27.5</v>
      </c>
      <c r="AR27" s="14">
        <v>73</v>
      </c>
      <c r="AS27" s="14">
        <v>90.5</v>
      </c>
      <c r="AT27" s="14">
        <v>25</v>
      </c>
      <c r="AX27" s="15">
        <v>77</v>
      </c>
      <c r="AY27" s="15">
        <v>84.5</v>
      </c>
      <c r="AZ27" s="16">
        <v>21</v>
      </c>
      <c r="BD27" s="1"/>
      <c r="BE27" s="1"/>
      <c r="BF27" s="1"/>
    </row>
    <row r="28" spans="1:58" x14ac:dyDescent="0.2">
      <c r="A28" s="1" t="s">
        <v>70</v>
      </c>
      <c r="B28" s="1" t="s">
        <v>42</v>
      </c>
      <c r="C28" s="2">
        <v>37</v>
      </c>
      <c r="D28" s="3">
        <v>27.98</v>
      </c>
      <c r="E28" s="1" t="str">
        <f t="shared" si="0"/>
        <v>Предожирение</v>
      </c>
      <c r="F28" s="1">
        <v>0</v>
      </c>
      <c r="G28" s="1">
        <v>0</v>
      </c>
      <c r="H28" s="1">
        <v>0</v>
      </c>
      <c r="I28" s="4" t="s">
        <v>47</v>
      </c>
      <c r="J28" s="4">
        <v>2</v>
      </c>
      <c r="K28" s="4" t="str">
        <f t="shared" si="1"/>
        <v>средняя</v>
      </c>
      <c r="L28" s="1" t="str">
        <f>IF(M28&lt;51,"1",IF(M28&lt;75,"2",IF(M28&lt;90,"3","4")))</f>
        <v>2</v>
      </c>
      <c r="M28" s="11">
        <v>60</v>
      </c>
      <c r="N28" s="12">
        <v>58</v>
      </c>
      <c r="O28" s="12">
        <v>65</v>
      </c>
      <c r="P28" s="5">
        <v>10.81</v>
      </c>
      <c r="Q28" s="6">
        <v>23.5</v>
      </c>
      <c r="R28" s="6">
        <v>18.75</v>
      </c>
      <c r="S28" s="6">
        <v>41.97</v>
      </c>
      <c r="T28" s="7">
        <v>8.6300000000000008</v>
      </c>
      <c r="U28" s="7">
        <v>8.6</v>
      </c>
      <c r="V28" s="61"/>
      <c r="W28">
        <v>40</v>
      </c>
      <c r="X28" s="8">
        <v>7.8</v>
      </c>
      <c r="Y28" s="8">
        <v>4.6500000000000004</v>
      </c>
      <c r="Z28" s="8">
        <v>8.65</v>
      </c>
      <c r="AA28" s="8">
        <v>14.2</v>
      </c>
      <c r="AB28" s="8">
        <v>3.25</v>
      </c>
      <c r="AC28" s="8">
        <v>3.81</v>
      </c>
      <c r="AD28" s="8"/>
      <c r="AE28" s="9">
        <v>8.16</v>
      </c>
      <c r="AF28" s="9">
        <v>5.32</v>
      </c>
      <c r="AG28" s="9">
        <v>9.3000000000000007</v>
      </c>
      <c r="AH28" s="9">
        <v>14.66</v>
      </c>
      <c r="AI28" s="9">
        <v>3.38</v>
      </c>
      <c r="AJ28" s="10">
        <v>5.8</v>
      </c>
      <c r="AK28" s="59"/>
      <c r="AL28" s="13">
        <v>63</v>
      </c>
      <c r="AM28" s="13">
        <v>59.5</v>
      </c>
      <c r="AN28" s="13">
        <v>60</v>
      </c>
      <c r="AR28" s="14">
        <v>100</v>
      </c>
      <c r="AS28" s="14">
        <v>82</v>
      </c>
      <c r="AT28" s="14">
        <v>26.25</v>
      </c>
      <c r="AX28" s="15">
        <v>100</v>
      </c>
      <c r="AY28" s="15">
        <v>78</v>
      </c>
      <c r="AZ28" s="16">
        <v>24.25</v>
      </c>
      <c r="BD28" s="1"/>
      <c r="BE28" s="1"/>
      <c r="BF28" s="1"/>
    </row>
    <row r="29" spans="1:58" x14ac:dyDescent="0.2">
      <c r="A29" s="1" t="s">
        <v>71</v>
      </c>
      <c r="B29" s="1" t="s">
        <v>42</v>
      </c>
      <c r="C29" s="2">
        <v>60</v>
      </c>
      <c r="D29" s="3">
        <v>25.3</v>
      </c>
      <c r="E29" s="1" t="str">
        <f t="shared" si="0"/>
        <v>Предожирение</v>
      </c>
      <c r="F29" s="1">
        <v>0</v>
      </c>
      <c r="G29" s="1">
        <v>0</v>
      </c>
      <c r="H29" s="1">
        <v>0</v>
      </c>
      <c r="I29" s="4" t="s">
        <v>47</v>
      </c>
      <c r="J29" s="4">
        <v>1</v>
      </c>
      <c r="K29" s="4" t="str">
        <f t="shared" si="1"/>
        <v>средняя</v>
      </c>
      <c r="L29" s="1" t="str">
        <f>IF(M29&lt;51,"1",IF(M29&lt;75,"2",IF(M29&lt;90,"3","4")))</f>
        <v>1</v>
      </c>
      <c r="M29" s="11">
        <v>50</v>
      </c>
      <c r="N29" s="12">
        <v>57</v>
      </c>
      <c r="O29" s="12">
        <v>80</v>
      </c>
      <c r="P29" s="5">
        <v>21.4</v>
      </c>
      <c r="Q29" s="6">
        <v>28.41</v>
      </c>
      <c r="R29" s="6">
        <v>18.63</v>
      </c>
      <c r="S29" s="6">
        <v>48.4</v>
      </c>
      <c r="T29" s="7">
        <v>13.26</v>
      </c>
      <c r="U29" s="7">
        <v>8.6300000000000008</v>
      </c>
      <c r="V29" s="61"/>
      <c r="W29">
        <v>30</v>
      </c>
      <c r="X29" s="8">
        <v>5.75</v>
      </c>
      <c r="Y29" s="8">
        <v>8.48</v>
      </c>
      <c r="Z29" s="8">
        <v>9.35</v>
      </c>
      <c r="AA29" s="8">
        <v>16.03</v>
      </c>
      <c r="AB29" s="8">
        <v>4.7300000000000004</v>
      </c>
      <c r="AC29" s="8">
        <v>8.1300000000000008</v>
      </c>
      <c r="AD29" s="8"/>
      <c r="AE29" s="9">
        <v>6.52</v>
      </c>
      <c r="AF29" s="9">
        <v>8.82</v>
      </c>
      <c r="AG29" s="9">
        <v>9.1999999999999993</v>
      </c>
      <c r="AH29" s="9">
        <v>16.260000000000002</v>
      </c>
      <c r="AI29" s="9">
        <v>5.74</v>
      </c>
      <c r="AJ29" s="10">
        <v>8.3800000000000008</v>
      </c>
      <c r="AK29" s="59"/>
      <c r="AL29" s="13">
        <v>80</v>
      </c>
      <c r="AM29" s="13">
        <v>64</v>
      </c>
      <c r="AN29" s="13">
        <v>75</v>
      </c>
      <c r="AR29" s="14">
        <v>95</v>
      </c>
      <c r="AS29" s="14">
        <v>94</v>
      </c>
      <c r="AT29" s="14">
        <v>30</v>
      </c>
      <c r="AX29" s="15">
        <v>100</v>
      </c>
      <c r="AY29" s="15">
        <v>92</v>
      </c>
      <c r="AZ29" s="16">
        <v>26</v>
      </c>
      <c r="BD29" s="1"/>
      <c r="BE29" s="1"/>
      <c r="BF29" s="1"/>
    </row>
    <row r="30" spans="1:58" x14ac:dyDescent="0.2">
      <c r="A30" s="1" t="s">
        <v>72</v>
      </c>
      <c r="B30" s="1" t="s">
        <v>42</v>
      </c>
      <c r="C30" s="2">
        <v>56</v>
      </c>
      <c r="D30" s="3">
        <v>29.32</v>
      </c>
      <c r="E30" s="1" t="str">
        <f t="shared" si="0"/>
        <v>Предожирение</v>
      </c>
      <c r="F30" s="1">
        <v>0</v>
      </c>
      <c r="G30" s="1">
        <v>0</v>
      </c>
      <c r="H30" s="1">
        <v>0</v>
      </c>
      <c r="I30" s="4" t="s">
        <v>47</v>
      </c>
      <c r="J30" s="4">
        <v>0</v>
      </c>
      <c r="K30" s="4" t="str">
        <f t="shared" si="1"/>
        <v>средняя</v>
      </c>
      <c r="L30" s="1" t="str">
        <f>IF(M30&lt;51,"1",IF(M30&lt;75,"2",IF(M30&lt;90,"3","4")))</f>
        <v>2</v>
      </c>
      <c r="M30" s="11">
        <v>55</v>
      </c>
      <c r="N30" s="12">
        <v>21</v>
      </c>
      <c r="O30" s="12">
        <v>36.25</v>
      </c>
      <c r="P30" s="5">
        <v>19.68</v>
      </c>
      <c r="Q30" s="6">
        <v>28.58</v>
      </c>
      <c r="R30" s="6">
        <v>10.99</v>
      </c>
      <c r="S30" s="18">
        <v>25.75</v>
      </c>
      <c r="T30" s="7">
        <v>13.63</v>
      </c>
      <c r="U30" s="7">
        <v>12.24</v>
      </c>
      <c r="V30" s="61"/>
      <c r="W30">
        <v>40</v>
      </c>
      <c r="X30" s="8">
        <v>8.49</v>
      </c>
      <c r="Y30" s="8">
        <v>2.4900000000000002</v>
      </c>
      <c r="Z30" s="8">
        <v>6.63</v>
      </c>
      <c r="AA30" s="8">
        <v>6.87</v>
      </c>
      <c r="AB30" s="8">
        <v>1.89</v>
      </c>
      <c r="AC30" s="8">
        <v>2.14</v>
      </c>
      <c r="AD30" s="8"/>
      <c r="AE30" s="9">
        <v>8.82</v>
      </c>
      <c r="AF30" s="9">
        <v>2.44</v>
      </c>
      <c r="AG30" s="9">
        <v>7.52</v>
      </c>
      <c r="AH30" s="9">
        <v>7.96</v>
      </c>
      <c r="AI30" s="9">
        <v>2.6</v>
      </c>
      <c r="AJ30" s="10">
        <v>4.8</v>
      </c>
      <c r="AK30" s="59"/>
      <c r="AL30" s="13">
        <v>85</v>
      </c>
      <c r="AM30" s="13">
        <v>62</v>
      </c>
      <c r="AN30" s="13">
        <v>42.5</v>
      </c>
      <c r="AR30" s="14">
        <v>85</v>
      </c>
      <c r="AS30" s="14">
        <v>77.5</v>
      </c>
      <c r="AT30" s="14">
        <v>45</v>
      </c>
      <c r="AX30" s="15">
        <v>87</v>
      </c>
      <c r="AY30" s="15">
        <v>71.5</v>
      </c>
      <c r="AZ30" s="16">
        <v>39</v>
      </c>
      <c r="BD30" s="1"/>
      <c r="BE30" s="1"/>
      <c r="BF30" s="1"/>
    </row>
    <row r="31" spans="1:58" x14ac:dyDescent="0.2">
      <c r="A31" s="1" t="s">
        <v>73</v>
      </c>
      <c r="B31" s="1" t="s">
        <v>42</v>
      </c>
      <c r="C31" s="2">
        <v>48</v>
      </c>
      <c r="D31" s="3">
        <v>19.53</v>
      </c>
      <c r="E31" s="1" t="str">
        <f t="shared" si="0"/>
        <v xml:space="preserve"> Норма</v>
      </c>
      <c r="F31" s="1">
        <v>0</v>
      </c>
      <c r="G31" s="1">
        <v>0</v>
      </c>
      <c r="H31" s="1">
        <v>0</v>
      </c>
      <c r="I31" s="4" t="s">
        <v>47</v>
      </c>
      <c r="J31" s="4">
        <v>0</v>
      </c>
      <c r="K31" s="4" t="str">
        <f t="shared" si="1"/>
        <v>средняя</v>
      </c>
      <c r="L31" s="1" t="str">
        <f>IF(M31&lt;51,"1",IF(M31&lt;75,"2",IF(M31&lt;90,"3","4")))</f>
        <v>1</v>
      </c>
      <c r="M31" s="11">
        <v>37</v>
      </c>
      <c r="N31" s="12">
        <v>47.5</v>
      </c>
      <c r="O31" s="12">
        <v>61.25</v>
      </c>
      <c r="P31" s="5">
        <v>12.07</v>
      </c>
      <c r="Q31" s="19">
        <v>37.49</v>
      </c>
      <c r="R31" s="6">
        <v>17.53</v>
      </c>
      <c r="S31" s="6">
        <v>28.6</v>
      </c>
      <c r="T31" s="7">
        <v>15.18</v>
      </c>
      <c r="U31" s="6">
        <v>9.44</v>
      </c>
      <c r="V31" s="62"/>
      <c r="W31">
        <v>40</v>
      </c>
      <c r="X31" s="8">
        <v>1.01</v>
      </c>
      <c r="Y31" s="8">
        <v>3.6799999999999997</v>
      </c>
      <c r="Z31" s="8">
        <v>9.3099999999999987</v>
      </c>
      <c r="AA31" s="8">
        <v>10.47</v>
      </c>
      <c r="AB31" s="8">
        <v>0.03</v>
      </c>
      <c r="AC31" s="8">
        <v>9.61</v>
      </c>
      <c r="AD31" s="8"/>
      <c r="AE31" s="9">
        <v>2.62</v>
      </c>
      <c r="AF31" s="9">
        <v>4.66</v>
      </c>
      <c r="AG31" s="9">
        <v>9.1999999999999993</v>
      </c>
      <c r="AH31" s="9">
        <v>10.4</v>
      </c>
      <c r="AI31" s="9">
        <v>0.78</v>
      </c>
      <c r="AJ31" s="10">
        <v>9.34</v>
      </c>
      <c r="AK31" s="59"/>
      <c r="AL31" s="13">
        <v>75</v>
      </c>
      <c r="AM31" s="13">
        <v>81.5</v>
      </c>
      <c r="AN31" s="13">
        <v>76.25</v>
      </c>
      <c r="AR31" s="14">
        <v>82</v>
      </c>
      <c r="AS31" s="14">
        <v>94.5</v>
      </c>
      <c r="AT31" s="14">
        <v>33.75</v>
      </c>
      <c r="AX31" s="15">
        <v>88</v>
      </c>
      <c r="AY31" s="15">
        <v>88.5</v>
      </c>
      <c r="AZ31" s="16">
        <v>31.75</v>
      </c>
      <c r="BD31" s="1"/>
      <c r="BE31" s="1"/>
      <c r="BF31" s="1"/>
    </row>
    <row r="32" spans="1:58" x14ac:dyDescent="0.2">
      <c r="A32" s="1" t="s">
        <v>74</v>
      </c>
      <c r="B32" s="1" t="s">
        <v>42</v>
      </c>
      <c r="C32" s="2">
        <v>37</v>
      </c>
      <c r="D32" s="3">
        <v>28.46</v>
      </c>
      <c r="E32" s="1" t="str">
        <f t="shared" si="0"/>
        <v>Предожирение</v>
      </c>
      <c r="F32" s="1">
        <v>0</v>
      </c>
      <c r="G32" s="1">
        <v>0</v>
      </c>
      <c r="H32" s="1">
        <v>0</v>
      </c>
      <c r="I32" s="4" t="s">
        <v>43</v>
      </c>
      <c r="J32" s="4">
        <v>2</v>
      </c>
      <c r="K32" s="4" t="str">
        <f t="shared" si="1"/>
        <v>средняя</v>
      </c>
      <c r="L32" s="1" t="str">
        <f>IF(M32&lt;51,"1",IF(M32&lt;75,"2",IF(M32&lt;90,"3","4")))</f>
        <v>1</v>
      </c>
      <c r="M32" s="11">
        <v>37</v>
      </c>
      <c r="N32" s="12">
        <v>46</v>
      </c>
      <c r="O32" s="12">
        <v>65</v>
      </c>
      <c r="P32" s="5">
        <v>8.1300000000000008</v>
      </c>
      <c r="Q32" s="19">
        <v>39.97</v>
      </c>
      <c r="R32" s="6">
        <v>19.36</v>
      </c>
      <c r="S32" s="6">
        <v>39.4</v>
      </c>
      <c r="T32" s="7">
        <v>12.2</v>
      </c>
      <c r="U32" s="6">
        <v>13.85</v>
      </c>
      <c r="V32" s="62"/>
      <c r="W32">
        <v>30</v>
      </c>
      <c r="X32" s="8">
        <v>1</v>
      </c>
      <c r="Y32" s="8">
        <v>2.4699999999999998</v>
      </c>
      <c r="Z32" s="8">
        <v>7.07</v>
      </c>
      <c r="AA32" s="8">
        <v>12.08</v>
      </c>
      <c r="AB32" s="8">
        <v>5.18</v>
      </c>
      <c r="AC32" s="8">
        <v>1.97</v>
      </c>
      <c r="AD32" s="8"/>
      <c r="AE32" s="9">
        <v>1.46</v>
      </c>
      <c r="AF32" s="9">
        <v>2.8</v>
      </c>
      <c r="AG32" s="9">
        <v>7.84</v>
      </c>
      <c r="AH32" s="9">
        <v>12.88</v>
      </c>
      <c r="AI32" s="9">
        <v>5.16</v>
      </c>
      <c r="AJ32" s="10">
        <v>4.1399999999999997</v>
      </c>
      <c r="AK32" s="59"/>
      <c r="AL32" s="13">
        <v>65</v>
      </c>
      <c r="AM32" s="13">
        <v>87.5</v>
      </c>
      <c r="AN32" s="13">
        <v>71.25</v>
      </c>
      <c r="AR32" s="14">
        <v>73</v>
      </c>
      <c r="AS32" s="14">
        <v>85.5</v>
      </c>
      <c r="AT32" s="14">
        <v>46.25</v>
      </c>
      <c r="AX32" s="15">
        <v>79</v>
      </c>
      <c r="AY32" s="15">
        <v>81.5</v>
      </c>
      <c r="AZ32" s="16">
        <v>42.25</v>
      </c>
      <c r="BD32" s="1"/>
      <c r="BE32" s="1"/>
      <c r="BF32" s="1"/>
    </row>
    <row r="33" spans="1:58" x14ac:dyDescent="0.2">
      <c r="A33" s="1" t="s">
        <v>75</v>
      </c>
      <c r="B33" s="1" t="s">
        <v>42</v>
      </c>
      <c r="C33" s="2">
        <v>56</v>
      </c>
      <c r="D33" s="3">
        <v>26.78</v>
      </c>
      <c r="E33" s="1" t="str">
        <f t="shared" si="0"/>
        <v>Предожирение</v>
      </c>
      <c r="F33" s="1">
        <v>0</v>
      </c>
      <c r="G33" s="1">
        <v>1</v>
      </c>
      <c r="H33" s="1">
        <v>0</v>
      </c>
      <c r="I33" s="4" t="s">
        <v>47</v>
      </c>
      <c r="J33" s="4">
        <v>3</v>
      </c>
      <c r="K33" s="4" t="str">
        <f t="shared" si="1"/>
        <v>средняя</v>
      </c>
      <c r="L33" s="1" t="str">
        <f>IF(M33&lt;51,"1",IF(M33&lt;75,"2",IF(M33&lt;90,"3","4")))</f>
        <v>2</v>
      </c>
      <c r="M33" s="11">
        <v>65</v>
      </c>
      <c r="N33" s="12">
        <v>89.5</v>
      </c>
      <c r="O33" s="12">
        <v>86.25</v>
      </c>
      <c r="P33" s="5">
        <v>5.76</v>
      </c>
      <c r="Q33" s="19">
        <v>36.71</v>
      </c>
      <c r="R33" s="6">
        <v>13.25</v>
      </c>
      <c r="S33" s="6">
        <v>30.9</v>
      </c>
      <c r="T33" s="7">
        <v>11.9</v>
      </c>
      <c r="U33" s="6">
        <v>2.77</v>
      </c>
      <c r="V33" s="62"/>
      <c r="W33">
        <v>40</v>
      </c>
      <c r="X33" s="8">
        <v>11.61</v>
      </c>
      <c r="Y33" s="8">
        <v>2.95</v>
      </c>
      <c r="Z33" s="8">
        <v>7.9399999999999995</v>
      </c>
      <c r="AA33" s="8">
        <v>19.13</v>
      </c>
      <c r="AB33" s="8">
        <v>8.4600000000000009</v>
      </c>
      <c r="AC33" s="8">
        <v>5.56</v>
      </c>
      <c r="AD33" s="8"/>
      <c r="AE33" s="9">
        <v>12.36</v>
      </c>
      <c r="AF33" s="9">
        <v>3.78</v>
      </c>
      <c r="AG33" s="9">
        <v>8.34</v>
      </c>
      <c r="AH33" s="9">
        <v>19.46</v>
      </c>
      <c r="AI33" s="9">
        <v>8.8000000000000007</v>
      </c>
      <c r="AJ33" s="10">
        <v>5.24</v>
      </c>
      <c r="AK33" s="59"/>
      <c r="AL33" s="13">
        <v>100</v>
      </c>
      <c r="AM33" s="13">
        <v>80.5</v>
      </c>
      <c r="AN33" s="13">
        <v>50</v>
      </c>
      <c r="AR33" s="14">
        <v>70</v>
      </c>
      <c r="AS33" s="14">
        <v>85</v>
      </c>
      <c r="AT33" s="14">
        <v>33.75</v>
      </c>
      <c r="AX33" s="15">
        <v>74</v>
      </c>
      <c r="AY33" s="15">
        <v>83</v>
      </c>
      <c r="AZ33" s="16">
        <v>27.75</v>
      </c>
      <c r="BD33" s="1"/>
      <c r="BE33" s="1"/>
      <c r="BF33" s="1"/>
    </row>
    <row r="34" spans="1:58" x14ac:dyDescent="0.2">
      <c r="A34" s="1" t="s">
        <v>76</v>
      </c>
      <c r="B34" s="1" t="s">
        <v>42</v>
      </c>
      <c r="C34" s="2">
        <v>39</v>
      </c>
      <c r="D34" s="3">
        <v>28.54</v>
      </c>
      <c r="E34" s="1" t="str">
        <f t="shared" si="0"/>
        <v>Предожирение</v>
      </c>
      <c r="F34" s="1">
        <v>0</v>
      </c>
      <c r="G34" s="1">
        <v>0</v>
      </c>
      <c r="H34" s="1">
        <v>0</v>
      </c>
      <c r="I34" s="4" t="s">
        <v>43</v>
      </c>
      <c r="J34" s="4">
        <v>1</v>
      </c>
      <c r="K34" s="4" t="str">
        <f t="shared" si="1"/>
        <v>средняя</v>
      </c>
      <c r="L34" s="1" t="str">
        <f>IF(M34&lt;51,"1",IF(M34&lt;75,"2",IF(M34&lt;90,"3","4")))</f>
        <v>1</v>
      </c>
      <c r="M34" s="11">
        <v>27</v>
      </c>
      <c r="N34" s="12">
        <v>58.5</v>
      </c>
      <c r="O34" s="12">
        <v>87.5</v>
      </c>
      <c r="P34" s="5">
        <v>19.309999999999999</v>
      </c>
      <c r="Q34" s="19">
        <v>29.24</v>
      </c>
      <c r="R34" s="6">
        <v>15.32</v>
      </c>
      <c r="S34" s="6">
        <v>30.9</v>
      </c>
      <c r="T34" s="7">
        <v>9.27</v>
      </c>
      <c r="U34" s="6">
        <v>8.61</v>
      </c>
      <c r="V34" s="62"/>
      <c r="W34">
        <v>25</v>
      </c>
      <c r="X34" s="8">
        <v>5.88</v>
      </c>
      <c r="Y34" s="8">
        <v>8.4499999999999993</v>
      </c>
      <c r="Z34" s="8">
        <v>9.68</v>
      </c>
      <c r="AA34" s="8">
        <v>17.809999999999999</v>
      </c>
      <c r="AB34" s="8">
        <v>1.1100000000000001</v>
      </c>
      <c r="AC34" s="8">
        <v>7.07</v>
      </c>
      <c r="AD34" s="8"/>
      <c r="AE34" s="9">
        <v>6.32</v>
      </c>
      <c r="AF34" s="9">
        <v>8.7799999999999994</v>
      </c>
      <c r="AG34" s="9">
        <v>10.3</v>
      </c>
      <c r="AH34" s="9">
        <v>18.579999999999998</v>
      </c>
      <c r="AI34" s="9">
        <v>1.4</v>
      </c>
      <c r="AJ34" s="10">
        <v>7.28</v>
      </c>
      <c r="AK34" s="59"/>
      <c r="AL34" s="13">
        <v>68</v>
      </c>
      <c r="AM34" s="13">
        <v>54.5</v>
      </c>
      <c r="AN34" s="13">
        <v>41.25</v>
      </c>
      <c r="AR34" s="14">
        <v>77</v>
      </c>
      <c r="AS34" s="14">
        <v>93</v>
      </c>
      <c r="AT34" s="14">
        <v>62.5</v>
      </c>
      <c r="AX34" s="15">
        <v>83</v>
      </c>
      <c r="AY34" s="15">
        <v>87</v>
      </c>
      <c r="AZ34" s="16">
        <v>58.5</v>
      </c>
      <c r="BD34" s="1"/>
      <c r="BE34" s="1"/>
      <c r="BF34" s="1"/>
    </row>
    <row r="35" spans="1:58" x14ac:dyDescent="0.2">
      <c r="A35" s="1" t="s">
        <v>77</v>
      </c>
      <c r="B35" s="1" t="s">
        <v>42</v>
      </c>
      <c r="C35" s="2">
        <v>53</v>
      </c>
      <c r="D35" s="3">
        <v>20.07</v>
      </c>
      <c r="E35" s="1" t="str">
        <f t="shared" si="0"/>
        <v xml:space="preserve"> Норма</v>
      </c>
      <c r="F35" s="1">
        <v>0</v>
      </c>
      <c r="G35" s="1">
        <v>0</v>
      </c>
      <c r="H35" s="1">
        <v>0</v>
      </c>
      <c r="I35" s="4" t="s">
        <v>43</v>
      </c>
      <c r="J35" s="4">
        <v>3</v>
      </c>
      <c r="K35" s="4" t="str">
        <f t="shared" si="1"/>
        <v>средняя</v>
      </c>
      <c r="L35" s="1" t="str">
        <f>IF(M35&lt;51,"1",IF(M35&lt;75,"2",IF(M35&lt;90,"3","4")))</f>
        <v>1</v>
      </c>
      <c r="M35" s="11">
        <v>9</v>
      </c>
      <c r="N35" s="12">
        <v>25.5</v>
      </c>
      <c r="O35" s="12">
        <v>92.5</v>
      </c>
      <c r="P35" s="5">
        <v>10.9</v>
      </c>
      <c r="Q35" s="19">
        <v>32.979999999999997</v>
      </c>
      <c r="R35" s="6">
        <v>16.16</v>
      </c>
      <c r="S35" s="6">
        <v>25.54</v>
      </c>
      <c r="T35" s="7">
        <v>3.94</v>
      </c>
      <c r="U35" s="6">
        <v>10.5</v>
      </c>
      <c r="V35" s="62"/>
      <c r="W35">
        <v>35</v>
      </c>
      <c r="X35" s="8">
        <v>9.01</v>
      </c>
      <c r="Y35" s="8">
        <v>7.53</v>
      </c>
      <c r="Z35" s="8">
        <v>4.3600000000000003</v>
      </c>
      <c r="AA35" s="8">
        <v>10.24</v>
      </c>
      <c r="AB35" s="8">
        <v>1.66</v>
      </c>
      <c r="AC35" s="8">
        <v>7.9399999999999995</v>
      </c>
      <c r="AD35" s="8"/>
      <c r="AE35" s="9">
        <v>9.1199999999999992</v>
      </c>
      <c r="AF35" s="9">
        <v>8.9</v>
      </c>
      <c r="AG35" s="9">
        <v>5.56</v>
      </c>
      <c r="AH35" s="9">
        <v>10.98</v>
      </c>
      <c r="AI35" s="9">
        <v>2.98</v>
      </c>
      <c r="AJ35" s="10">
        <v>8.42</v>
      </c>
      <c r="AK35" s="59"/>
      <c r="AL35" s="13">
        <v>82</v>
      </c>
      <c r="AM35" s="13">
        <v>73.5</v>
      </c>
      <c r="AN35" s="13">
        <v>63.75</v>
      </c>
      <c r="AR35" s="14">
        <v>73</v>
      </c>
      <c r="AS35" s="14">
        <v>96.5</v>
      </c>
      <c r="AT35" s="14">
        <v>51.25</v>
      </c>
      <c r="AX35" s="15">
        <v>75</v>
      </c>
      <c r="AY35" s="15">
        <v>92.5</v>
      </c>
      <c r="AZ35" s="16">
        <v>49.25</v>
      </c>
      <c r="BD35" s="1"/>
      <c r="BE35" s="1"/>
      <c r="BF35" s="1"/>
    </row>
    <row r="36" spans="1:58" x14ac:dyDescent="0.2">
      <c r="A36" s="1" t="s">
        <v>78</v>
      </c>
      <c r="B36" s="1" t="s">
        <v>42</v>
      </c>
      <c r="C36" s="2">
        <v>61</v>
      </c>
      <c r="D36" s="3">
        <v>25.7</v>
      </c>
      <c r="E36" s="1" t="str">
        <f t="shared" si="0"/>
        <v>Предожирение</v>
      </c>
      <c r="F36" s="1">
        <v>0</v>
      </c>
      <c r="G36" s="1">
        <v>0</v>
      </c>
      <c r="H36" s="1">
        <v>0</v>
      </c>
      <c r="I36" s="4" t="s">
        <v>47</v>
      </c>
      <c r="J36" s="4">
        <v>0</v>
      </c>
      <c r="K36" s="4" t="str">
        <f t="shared" si="1"/>
        <v>средняя</v>
      </c>
      <c r="L36" s="1" t="str">
        <f>IF(M36&lt;51,"1",IF(M36&lt;75,"2",IF(M36&lt;90,"3","4")))</f>
        <v>1</v>
      </c>
      <c r="M36" s="11">
        <v>42</v>
      </c>
      <c r="N36" s="12">
        <v>67</v>
      </c>
      <c r="O36" s="12">
        <v>87.5</v>
      </c>
      <c r="P36" s="5">
        <v>17.989999999999998</v>
      </c>
      <c r="Q36" s="19">
        <v>33.79</v>
      </c>
      <c r="R36" s="6">
        <v>11.78</v>
      </c>
      <c r="S36" s="6">
        <v>33.6</v>
      </c>
      <c r="T36" s="7">
        <v>13.9</v>
      </c>
      <c r="U36" s="6">
        <v>13.67</v>
      </c>
      <c r="V36" s="62"/>
      <c r="W36">
        <v>30</v>
      </c>
      <c r="X36" s="8">
        <v>5.0599999999999996</v>
      </c>
      <c r="Y36" s="8">
        <v>8.18</v>
      </c>
      <c r="Z36" s="8">
        <v>8.2100000000000009</v>
      </c>
      <c r="AA36" s="8">
        <v>12.14</v>
      </c>
      <c r="AB36" s="8">
        <v>3.63</v>
      </c>
      <c r="AC36" s="8">
        <v>9.68</v>
      </c>
      <c r="AD36" s="8"/>
      <c r="AE36" s="9">
        <v>7.1</v>
      </c>
      <c r="AF36" s="9">
        <v>8.3000000000000007</v>
      </c>
      <c r="AG36" s="9">
        <v>8.58</v>
      </c>
      <c r="AH36" s="9">
        <v>12.7</v>
      </c>
      <c r="AI36" s="9">
        <v>4.6399999999999997</v>
      </c>
      <c r="AJ36" s="10">
        <v>9.1999999999999993</v>
      </c>
      <c r="AK36" s="59"/>
      <c r="AL36" s="13">
        <v>80</v>
      </c>
      <c r="AM36" s="13">
        <v>64.5</v>
      </c>
      <c r="AN36" s="13">
        <v>67.5</v>
      </c>
      <c r="AR36" s="14">
        <v>73</v>
      </c>
      <c r="AS36" s="14">
        <v>92.5</v>
      </c>
      <c r="AT36" s="14">
        <v>38.75</v>
      </c>
      <c r="AX36" s="15">
        <v>77</v>
      </c>
      <c r="AY36" s="15">
        <v>90.5</v>
      </c>
      <c r="AZ36" s="16">
        <v>34.75</v>
      </c>
      <c r="BD36" s="1"/>
      <c r="BE36" s="1"/>
      <c r="BF36" s="1"/>
    </row>
    <row r="37" spans="1:58" x14ac:dyDescent="0.2">
      <c r="A37" s="1" t="s">
        <v>79</v>
      </c>
      <c r="B37" s="1" t="s">
        <v>42</v>
      </c>
      <c r="C37" s="2">
        <v>58</v>
      </c>
      <c r="D37" s="3">
        <v>27.11</v>
      </c>
      <c r="E37" s="1" t="str">
        <f t="shared" si="0"/>
        <v>Предожирение</v>
      </c>
      <c r="F37" s="1">
        <v>1</v>
      </c>
      <c r="G37" s="1">
        <v>0</v>
      </c>
      <c r="H37" s="1">
        <v>0</v>
      </c>
      <c r="I37" s="4" t="s">
        <v>47</v>
      </c>
      <c r="J37" s="4">
        <v>2</v>
      </c>
      <c r="K37" s="4" t="str">
        <f t="shared" si="1"/>
        <v>средняя</v>
      </c>
      <c r="L37" s="1" t="str">
        <f>IF(M37&lt;51,"1",IF(M37&lt;75,"2",IF(M37&lt;90,"3","4")))</f>
        <v>2</v>
      </c>
      <c r="M37" s="11">
        <v>60</v>
      </c>
      <c r="N37" s="12">
        <v>62</v>
      </c>
      <c r="O37" s="12">
        <v>67.5</v>
      </c>
      <c r="P37" s="5">
        <v>11.47</v>
      </c>
      <c r="Q37" s="19">
        <v>29.28</v>
      </c>
      <c r="R37" s="6">
        <v>16.2</v>
      </c>
      <c r="S37" s="6">
        <v>33.5</v>
      </c>
      <c r="T37" s="7">
        <v>13.74</v>
      </c>
      <c r="U37" s="6">
        <v>1.88</v>
      </c>
      <c r="V37" s="62"/>
      <c r="W37">
        <v>25</v>
      </c>
      <c r="X37" s="8">
        <v>19.03</v>
      </c>
      <c r="Y37" s="8">
        <v>4.43</v>
      </c>
      <c r="Z37" s="8">
        <v>6.23</v>
      </c>
      <c r="AA37" s="8">
        <v>23.82</v>
      </c>
      <c r="AB37" s="8">
        <v>9.61</v>
      </c>
      <c r="AC37" s="8">
        <v>4.3600000000000003</v>
      </c>
      <c r="AD37" s="8"/>
      <c r="AE37" s="9">
        <v>19.48</v>
      </c>
      <c r="AF37" s="9">
        <v>4.28</v>
      </c>
      <c r="AG37" s="9">
        <v>7.3</v>
      </c>
      <c r="AH37" s="9">
        <v>24.28</v>
      </c>
      <c r="AI37" s="9">
        <v>8.34</v>
      </c>
      <c r="AJ37" s="10">
        <v>5.28</v>
      </c>
      <c r="AK37" s="59"/>
      <c r="AL37" s="13">
        <v>85</v>
      </c>
      <c r="AM37" s="13">
        <v>63.5</v>
      </c>
      <c r="AN37" s="13">
        <v>57.5</v>
      </c>
      <c r="AR37" s="14">
        <v>65</v>
      </c>
      <c r="AS37" s="14">
        <v>94</v>
      </c>
      <c r="AT37" s="14">
        <v>43.75</v>
      </c>
      <c r="AX37" s="15">
        <v>69</v>
      </c>
      <c r="AY37" s="15">
        <v>92</v>
      </c>
      <c r="AZ37" s="16">
        <v>41.75</v>
      </c>
      <c r="BD37" s="1"/>
      <c r="BE37" s="1"/>
      <c r="BF37" s="1"/>
    </row>
    <row r="38" spans="1:58" x14ac:dyDescent="0.2">
      <c r="A38" s="1" t="s">
        <v>80</v>
      </c>
      <c r="B38" s="1" t="s">
        <v>42</v>
      </c>
      <c r="C38" s="2">
        <v>49</v>
      </c>
      <c r="D38" s="3">
        <v>21.43</v>
      </c>
      <c r="E38" s="1" t="str">
        <f t="shared" si="0"/>
        <v xml:space="preserve"> Норма</v>
      </c>
      <c r="F38" s="1">
        <v>0</v>
      </c>
      <c r="G38" s="1">
        <v>0</v>
      </c>
      <c r="H38" s="1">
        <v>0</v>
      </c>
      <c r="I38" s="4" t="s">
        <v>43</v>
      </c>
      <c r="J38" s="4">
        <v>0</v>
      </c>
      <c r="K38" s="4" t="str">
        <f t="shared" si="1"/>
        <v>средняя</v>
      </c>
      <c r="L38" s="1" t="str">
        <f>IF(M38&lt;51,"1",IF(M38&lt;75,"2",IF(M38&lt;90,"3","4")))</f>
        <v>2</v>
      </c>
      <c r="M38" s="11">
        <v>58</v>
      </c>
      <c r="N38" s="12">
        <v>67</v>
      </c>
      <c r="O38" s="12">
        <v>38.75</v>
      </c>
      <c r="P38" s="5">
        <v>4.2699999999999996</v>
      </c>
      <c r="Q38" s="19">
        <v>29.92</v>
      </c>
      <c r="R38" s="6">
        <v>15.6</v>
      </c>
      <c r="S38" s="6">
        <v>46.68</v>
      </c>
      <c r="T38" s="7">
        <v>6.87</v>
      </c>
      <c r="U38" s="6">
        <v>12.99</v>
      </c>
      <c r="V38" s="62"/>
      <c r="W38">
        <v>35</v>
      </c>
      <c r="X38" s="8">
        <v>17.7</v>
      </c>
      <c r="Y38" s="8">
        <v>3.99</v>
      </c>
      <c r="Z38" s="8">
        <v>6.68</v>
      </c>
      <c r="AA38" s="8">
        <v>12.21</v>
      </c>
      <c r="AB38" s="8">
        <v>1.97</v>
      </c>
      <c r="AC38" s="8">
        <v>8.2100000000000009</v>
      </c>
      <c r="AD38" s="8"/>
      <c r="AE38" s="9">
        <v>18.260000000000002</v>
      </c>
      <c r="AF38" s="9">
        <v>4.78</v>
      </c>
      <c r="AG38" s="9">
        <v>8.56</v>
      </c>
      <c r="AH38" s="9">
        <v>12.68</v>
      </c>
      <c r="AI38" s="9">
        <v>2.52</v>
      </c>
      <c r="AJ38" s="10">
        <v>8.7200000000000006</v>
      </c>
      <c r="AK38" s="59"/>
      <c r="AL38" s="13">
        <v>73</v>
      </c>
      <c r="AM38" s="13">
        <v>58</v>
      </c>
      <c r="AN38" s="13">
        <v>63.75</v>
      </c>
      <c r="AR38" s="14">
        <v>82</v>
      </c>
      <c r="AS38" s="14">
        <v>91</v>
      </c>
      <c r="AT38" s="14">
        <v>40</v>
      </c>
      <c r="AX38" s="15">
        <v>84</v>
      </c>
      <c r="AY38" s="15">
        <v>85</v>
      </c>
      <c r="AZ38" s="16">
        <v>36</v>
      </c>
      <c r="BD38" s="1"/>
      <c r="BE38" s="1"/>
      <c r="BF38" s="1"/>
    </row>
    <row r="39" spans="1:58" x14ac:dyDescent="0.2">
      <c r="A39" s="1" t="s">
        <v>81</v>
      </c>
      <c r="B39" s="1" t="s">
        <v>42</v>
      </c>
      <c r="C39" s="2">
        <v>63</v>
      </c>
      <c r="D39" s="3">
        <v>25.42</v>
      </c>
      <c r="E39" s="1" t="str">
        <f t="shared" si="0"/>
        <v>Предожирение</v>
      </c>
      <c r="F39" s="1">
        <v>0</v>
      </c>
      <c r="G39" s="1">
        <v>0</v>
      </c>
      <c r="H39" s="1">
        <v>0</v>
      </c>
      <c r="I39" s="4" t="s">
        <v>47</v>
      </c>
      <c r="J39" s="4">
        <v>4</v>
      </c>
      <c r="K39" s="4" t="str">
        <f t="shared" si="1"/>
        <v>средняя</v>
      </c>
      <c r="L39" s="1" t="str">
        <f>IF(M39&lt;51,"1",IF(M39&lt;75,"2",IF(M39&lt;90,"3","4")))</f>
        <v>2</v>
      </c>
      <c r="M39" s="11">
        <v>65</v>
      </c>
      <c r="N39" s="12">
        <v>63.5</v>
      </c>
      <c r="O39" s="12">
        <v>68.75</v>
      </c>
      <c r="P39" s="5">
        <v>6.91</v>
      </c>
      <c r="Q39" s="19">
        <v>30.99</v>
      </c>
      <c r="R39" s="6">
        <v>17.309999999999999</v>
      </c>
      <c r="S39" s="6">
        <v>39.43</v>
      </c>
      <c r="T39" s="7">
        <v>5.42</v>
      </c>
      <c r="U39" s="6">
        <v>11.58</v>
      </c>
      <c r="V39" s="62"/>
      <c r="W39">
        <v>40</v>
      </c>
      <c r="X39" s="8">
        <v>9.14</v>
      </c>
      <c r="Y39" s="8">
        <v>5.01</v>
      </c>
      <c r="Z39" s="8">
        <v>6.6</v>
      </c>
      <c r="AA39" s="8">
        <v>17.98</v>
      </c>
      <c r="AB39" s="8">
        <v>5.56</v>
      </c>
      <c r="AC39" s="8">
        <v>3.63</v>
      </c>
      <c r="AD39" s="8"/>
      <c r="AE39" s="9">
        <v>9.1999999999999993</v>
      </c>
      <c r="AF39" s="9">
        <v>5.2</v>
      </c>
      <c r="AG39" s="9">
        <v>7.72</v>
      </c>
      <c r="AH39" s="9">
        <v>18.399999999999999</v>
      </c>
      <c r="AI39" s="9">
        <v>6.56</v>
      </c>
      <c r="AJ39" s="10">
        <v>6.2</v>
      </c>
      <c r="AK39" s="59"/>
      <c r="AL39" s="13">
        <v>92</v>
      </c>
      <c r="AM39" s="13">
        <v>85.5</v>
      </c>
      <c r="AN39" s="13">
        <v>45</v>
      </c>
      <c r="AR39" s="14">
        <v>65</v>
      </c>
      <c r="AS39" s="14">
        <v>90</v>
      </c>
      <c r="AT39" s="14">
        <v>52.5</v>
      </c>
      <c r="AX39" s="15">
        <v>67</v>
      </c>
      <c r="AY39" s="15">
        <v>86</v>
      </c>
      <c r="AZ39" s="16">
        <v>46.5</v>
      </c>
      <c r="BD39" s="1"/>
      <c r="BE39" s="1"/>
      <c r="BF39" s="1"/>
    </row>
    <row r="40" spans="1:58" x14ac:dyDescent="0.2">
      <c r="A40" s="1" t="s">
        <v>82</v>
      </c>
      <c r="B40" s="1" t="s">
        <v>42</v>
      </c>
      <c r="C40" s="2">
        <v>46</v>
      </c>
      <c r="D40" s="3">
        <v>27.77</v>
      </c>
      <c r="E40" s="1" t="str">
        <f t="shared" si="0"/>
        <v>Предожирение</v>
      </c>
      <c r="F40" s="1">
        <v>0</v>
      </c>
      <c r="G40" s="1">
        <v>0</v>
      </c>
      <c r="H40" s="1">
        <v>0</v>
      </c>
      <c r="I40" s="4" t="s">
        <v>47</v>
      </c>
      <c r="J40" s="4">
        <v>3</v>
      </c>
      <c r="K40" s="4" t="str">
        <f t="shared" si="1"/>
        <v>средняя</v>
      </c>
      <c r="L40" s="1" t="str">
        <f>IF(M40&lt;51,"1",IF(M40&lt;75,"2",IF(M40&lt;90,"3","4")))</f>
        <v>1</v>
      </c>
      <c r="M40" s="11">
        <v>35</v>
      </c>
      <c r="N40" s="12">
        <v>57</v>
      </c>
      <c r="O40" s="12">
        <v>80</v>
      </c>
      <c r="P40" s="5">
        <v>7.24</v>
      </c>
      <c r="Q40" s="19">
        <v>24.32</v>
      </c>
      <c r="R40" s="6">
        <v>12.53</v>
      </c>
      <c r="S40" s="6">
        <v>43.57</v>
      </c>
      <c r="T40" s="7">
        <v>6.1</v>
      </c>
      <c r="U40" s="6">
        <v>14.62</v>
      </c>
      <c r="V40" s="62"/>
      <c r="W40">
        <v>40</v>
      </c>
      <c r="X40" s="8">
        <v>7.89</v>
      </c>
      <c r="Y40" s="8">
        <v>9.0500000000000007</v>
      </c>
      <c r="Z40" s="8">
        <v>5.62</v>
      </c>
      <c r="AA40" s="8">
        <v>9.1199999999999992</v>
      </c>
      <c r="AB40" s="8">
        <v>0.88</v>
      </c>
      <c r="AC40" s="8">
        <v>9.61</v>
      </c>
      <c r="AD40" s="8"/>
      <c r="AE40" s="9">
        <v>8.1999999999999993</v>
      </c>
      <c r="AF40" s="9">
        <v>9.6</v>
      </c>
      <c r="AG40" s="9">
        <v>8.8000000000000007</v>
      </c>
      <c r="AH40" s="9">
        <v>9.64</v>
      </c>
      <c r="AI40" s="9">
        <v>2.4</v>
      </c>
      <c r="AJ40" s="10">
        <v>9.5</v>
      </c>
      <c r="AK40" s="59"/>
      <c r="AL40" s="13">
        <v>100</v>
      </c>
      <c r="AM40" s="13">
        <v>98</v>
      </c>
      <c r="AN40" s="13">
        <v>25</v>
      </c>
      <c r="AR40" s="14">
        <v>95</v>
      </c>
      <c r="AS40" s="14">
        <v>100</v>
      </c>
      <c r="AT40" s="14">
        <v>51.25</v>
      </c>
      <c r="AX40" s="15">
        <v>100</v>
      </c>
      <c r="AY40" s="15">
        <v>94</v>
      </c>
      <c r="AZ40" s="16">
        <v>45.25</v>
      </c>
      <c r="BD40" s="1"/>
      <c r="BE40" s="1"/>
      <c r="BF40" s="1"/>
    </row>
    <row r="41" spans="1:58" x14ac:dyDescent="0.2">
      <c r="A41" s="1" t="s">
        <v>83</v>
      </c>
      <c r="B41" s="1" t="s">
        <v>42</v>
      </c>
      <c r="C41" s="2">
        <v>44</v>
      </c>
      <c r="D41" s="3">
        <v>19.559999999999999</v>
      </c>
      <c r="E41" s="1" t="str">
        <f t="shared" si="0"/>
        <v xml:space="preserve"> Норма</v>
      </c>
      <c r="F41" s="1">
        <v>0</v>
      </c>
      <c r="G41" s="1">
        <v>0</v>
      </c>
      <c r="H41" s="1">
        <v>0</v>
      </c>
      <c r="I41" s="4" t="s">
        <v>43</v>
      </c>
      <c r="J41" s="4">
        <v>1</v>
      </c>
      <c r="K41" s="4" t="str">
        <f t="shared" si="1"/>
        <v>средняя</v>
      </c>
      <c r="L41" s="1" t="str">
        <f>IF(M41&lt;51,"1",IF(M41&lt;75,"2",IF(M41&lt;90,"3","4")))</f>
        <v>2</v>
      </c>
      <c r="M41" s="11">
        <v>65</v>
      </c>
      <c r="N41" s="12">
        <v>70.5</v>
      </c>
      <c r="O41" s="12">
        <v>41.25</v>
      </c>
      <c r="P41" s="5">
        <v>5.26</v>
      </c>
      <c r="Q41" s="19">
        <v>36.659999999999997</v>
      </c>
      <c r="R41" s="6">
        <v>18.11</v>
      </c>
      <c r="S41" s="6">
        <v>39.33</v>
      </c>
      <c r="T41" s="7">
        <v>7.29</v>
      </c>
      <c r="U41" s="6">
        <v>3.86</v>
      </c>
      <c r="V41" s="62"/>
      <c r="W41">
        <v>30</v>
      </c>
      <c r="X41" s="8">
        <v>2.68</v>
      </c>
      <c r="Y41" s="8">
        <v>5.57</v>
      </c>
      <c r="Z41" s="8">
        <v>7.43</v>
      </c>
      <c r="AA41" s="8">
        <v>13.74</v>
      </c>
      <c r="AB41" s="8">
        <v>0.85</v>
      </c>
      <c r="AC41" s="8">
        <v>1.97</v>
      </c>
      <c r="AD41" s="8"/>
      <c r="AE41" s="9">
        <v>3.56</v>
      </c>
      <c r="AF41" s="9">
        <v>6.16</v>
      </c>
      <c r="AG41" s="9">
        <v>7.68</v>
      </c>
      <c r="AH41" s="9">
        <v>14.12</v>
      </c>
      <c r="AI41" s="9">
        <v>1.68</v>
      </c>
      <c r="AJ41" s="10">
        <v>3.32</v>
      </c>
      <c r="AK41" s="59"/>
      <c r="AL41" s="13">
        <v>73</v>
      </c>
      <c r="AM41" s="13">
        <v>84.5</v>
      </c>
      <c r="AN41" s="13">
        <v>27.5</v>
      </c>
      <c r="AR41" s="14">
        <v>80</v>
      </c>
      <c r="AS41" s="14">
        <v>74</v>
      </c>
      <c r="AT41" s="14">
        <v>37.5</v>
      </c>
      <c r="AX41" s="15">
        <v>82</v>
      </c>
      <c r="AY41" s="15">
        <v>72</v>
      </c>
      <c r="AZ41" s="16">
        <v>31.5</v>
      </c>
      <c r="BD41" s="1"/>
      <c r="BE41" s="1"/>
      <c r="BF41" s="1"/>
    </row>
    <row r="42" spans="1:58" x14ac:dyDescent="0.2">
      <c r="A42" s="1" t="s">
        <v>84</v>
      </c>
      <c r="B42" s="1" t="s">
        <v>42</v>
      </c>
      <c r="C42" s="2">
        <v>59</v>
      </c>
      <c r="D42" s="3">
        <v>27.8</v>
      </c>
      <c r="E42" s="1" t="str">
        <f t="shared" si="0"/>
        <v>Предожирение</v>
      </c>
      <c r="F42" s="1">
        <v>1</v>
      </c>
      <c r="G42" s="1">
        <v>0</v>
      </c>
      <c r="H42" s="1">
        <v>0</v>
      </c>
      <c r="I42" s="4" t="s">
        <v>47</v>
      </c>
      <c r="J42" s="4">
        <v>0</v>
      </c>
      <c r="K42" s="4" t="str">
        <f t="shared" si="1"/>
        <v>средняя</v>
      </c>
      <c r="L42" s="1" t="str">
        <f>IF(M42&lt;51,"1",IF(M42&lt;75,"2",IF(M42&lt;90,"3","4")))</f>
        <v>2</v>
      </c>
      <c r="M42" s="11">
        <v>63</v>
      </c>
      <c r="N42" s="12">
        <v>72.5</v>
      </c>
      <c r="O42" s="12">
        <v>42.5</v>
      </c>
      <c r="P42" s="5">
        <v>6.47</v>
      </c>
      <c r="Q42" s="6">
        <v>36.5</v>
      </c>
      <c r="R42" s="6">
        <v>12.7</v>
      </c>
      <c r="S42" s="6">
        <v>30.99</v>
      </c>
      <c r="T42" s="7">
        <v>4.18</v>
      </c>
      <c r="U42" s="6">
        <v>1.99</v>
      </c>
      <c r="V42" s="62"/>
      <c r="W42">
        <v>30</v>
      </c>
      <c r="X42" s="8">
        <v>15.37</v>
      </c>
      <c r="Y42" s="8">
        <v>5.54</v>
      </c>
      <c r="Z42" s="8">
        <v>4.9399999999999995</v>
      </c>
      <c r="AA42" s="8">
        <v>11.45</v>
      </c>
      <c r="AB42" s="8">
        <v>4.09</v>
      </c>
      <c r="AC42" s="8">
        <v>5.56</v>
      </c>
      <c r="AD42" s="8"/>
      <c r="AE42" s="9">
        <v>15.2</v>
      </c>
      <c r="AF42" s="9">
        <v>6.68</v>
      </c>
      <c r="AG42" s="9">
        <v>5.44</v>
      </c>
      <c r="AH42" s="9">
        <v>11.94</v>
      </c>
      <c r="AI42" s="9">
        <v>4.7</v>
      </c>
      <c r="AJ42" s="10">
        <v>5.4</v>
      </c>
      <c r="AK42" s="59"/>
      <c r="AL42" s="13">
        <v>63</v>
      </c>
      <c r="AM42" s="13">
        <v>59.5</v>
      </c>
      <c r="AN42" s="13">
        <v>60</v>
      </c>
      <c r="AR42" s="14">
        <v>73</v>
      </c>
      <c r="AS42" s="14">
        <v>82.5</v>
      </c>
      <c r="AT42" s="14">
        <v>48.75</v>
      </c>
      <c r="AX42" s="15">
        <v>75</v>
      </c>
      <c r="AY42" s="15">
        <v>80.5</v>
      </c>
      <c r="AZ42" s="16">
        <v>42.75</v>
      </c>
      <c r="BD42" s="1"/>
      <c r="BE42" s="1"/>
      <c r="BF42" s="1"/>
    </row>
    <row r="43" spans="1:58" x14ac:dyDescent="0.2">
      <c r="A43" s="1" t="s">
        <v>85</v>
      </c>
      <c r="B43" s="1" t="s">
        <v>42</v>
      </c>
      <c r="C43" s="2">
        <v>54</v>
      </c>
      <c r="D43" s="3">
        <v>25.74</v>
      </c>
      <c r="E43" s="1" t="str">
        <f t="shared" si="0"/>
        <v>Предожирение</v>
      </c>
      <c r="F43" s="1">
        <v>0</v>
      </c>
      <c r="G43" s="1">
        <v>0</v>
      </c>
      <c r="H43" s="1">
        <v>0</v>
      </c>
      <c r="I43" s="4" t="s">
        <v>43</v>
      </c>
      <c r="J43" s="4">
        <v>0</v>
      </c>
      <c r="K43" s="4" t="str">
        <f t="shared" si="1"/>
        <v>средняя</v>
      </c>
      <c r="L43" s="1" t="str">
        <f>IF(M43&lt;51,"1",IF(M43&lt;75,"2",IF(M43&lt;90,"3","4")))</f>
        <v>2</v>
      </c>
      <c r="M43" s="11">
        <v>52</v>
      </c>
      <c r="N43" s="12">
        <v>72</v>
      </c>
      <c r="O43" s="12">
        <v>66.25</v>
      </c>
      <c r="P43" s="5">
        <v>5.85</v>
      </c>
      <c r="Q43" s="6">
        <v>26.73</v>
      </c>
      <c r="R43" s="6">
        <v>18.13</v>
      </c>
      <c r="S43" s="6">
        <v>33.57</v>
      </c>
      <c r="T43" s="7">
        <v>8.5299999999999994</v>
      </c>
      <c r="U43" s="6">
        <v>5.71</v>
      </c>
      <c r="V43" s="62"/>
      <c r="W43">
        <v>25</v>
      </c>
      <c r="X43" s="8">
        <v>8.5399999999999991</v>
      </c>
      <c r="Y43" s="8">
        <v>7.05</v>
      </c>
      <c r="Z43" s="8">
        <v>5.39</v>
      </c>
      <c r="AA43" s="8">
        <v>7.04</v>
      </c>
      <c r="AB43" s="8">
        <v>0.75</v>
      </c>
      <c r="AC43" s="8">
        <v>8.2100000000000009</v>
      </c>
      <c r="AD43" s="8"/>
      <c r="AE43" s="9">
        <v>9.86</v>
      </c>
      <c r="AF43" s="9">
        <v>7.4</v>
      </c>
      <c r="AG43" s="9">
        <v>6.2</v>
      </c>
      <c r="AH43" s="9">
        <v>10.6</v>
      </c>
      <c r="AI43" s="9">
        <v>1.98</v>
      </c>
      <c r="AJ43" s="10">
        <v>7.44</v>
      </c>
      <c r="AK43" s="59"/>
      <c r="AL43" s="13">
        <v>80</v>
      </c>
      <c r="AM43" s="13">
        <v>64</v>
      </c>
      <c r="AN43" s="13">
        <v>75</v>
      </c>
      <c r="AR43" s="14">
        <v>83</v>
      </c>
      <c r="AS43" s="14">
        <v>82</v>
      </c>
      <c r="AT43" s="14">
        <v>42.5</v>
      </c>
      <c r="AX43" s="15">
        <v>79</v>
      </c>
      <c r="AY43" s="15">
        <v>80</v>
      </c>
      <c r="AZ43" s="16">
        <v>36.5</v>
      </c>
      <c r="BD43" s="1"/>
      <c r="BE43" s="1"/>
      <c r="BF43" s="1"/>
    </row>
    <row r="44" spans="1:58" x14ac:dyDescent="0.2">
      <c r="A44" s="1" t="s">
        <v>86</v>
      </c>
      <c r="B44" s="1" t="s">
        <v>42</v>
      </c>
      <c r="C44" s="2">
        <v>47</v>
      </c>
      <c r="D44" s="3">
        <v>22.68</v>
      </c>
      <c r="E44" s="1" t="str">
        <f t="shared" si="0"/>
        <v xml:space="preserve"> Норма</v>
      </c>
      <c r="F44" s="1">
        <v>0</v>
      </c>
      <c r="G44" s="1">
        <v>0</v>
      </c>
      <c r="H44" s="1">
        <v>0</v>
      </c>
      <c r="I44" s="4" t="s">
        <v>43</v>
      </c>
      <c r="J44" s="4">
        <v>2</v>
      </c>
      <c r="K44" s="4" t="str">
        <f t="shared" si="1"/>
        <v>средняя</v>
      </c>
      <c r="L44" s="1" t="str">
        <f>IF(M44&lt;51,"1",IF(M44&lt;75,"2",IF(M44&lt;90,"3","4")))</f>
        <v>2</v>
      </c>
      <c r="M44" s="11">
        <v>52</v>
      </c>
      <c r="N44" s="12">
        <v>81</v>
      </c>
      <c r="O44" s="12">
        <v>67.5</v>
      </c>
      <c r="P44" s="5">
        <v>1.66</v>
      </c>
      <c r="Q44" s="6">
        <v>29.92</v>
      </c>
      <c r="R44" s="6">
        <v>14.33</v>
      </c>
      <c r="S44" s="6">
        <v>32.950000000000003</v>
      </c>
      <c r="T44" s="7">
        <v>10.81</v>
      </c>
      <c r="U44" s="6">
        <v>9.15</v>
      </c>
      <c r="V44" s="62"/>
      <c r="W44">
        <v>25</v>
      </c>
      <c r="X44" s="8">
        <v>0.99</v>
      </c>
      <c r="Y44" s="8">
        <v>5.87</v>
      </c>
      <c r="Z44" s="8">
        <v>5.76</v>
      </c>
      <c r="AA44" s="8">
        <v>21.26</v>
      </c>
      <c r="AB44" s="8">
        <v>6.72</v>
      </c>
      <c r="AC44" s="8">
        <v>6.23</v>
      </c>
      <c r="AD44" s="8"/>
      <c r="AE44" s="9">
        <v>1.4</v>
      </c>
      <c r="AF44" s="9">
        <v>6.1</v>
      </c>
      <c r="AG44" s="9">
        <v>7.22</v>
      </c>
      <c r="AH44" s="9">
        <v>21.88</v>
      </c>
      <c r="AI44" s="9">
        <v>7.26</v>
      </c>
      <c r="AJ44" s="10">
        <v>6.76</v>
      </c>
      <c r="AK44" s="59"/>
      <c r="AL44" s="13">
        <v>57</v>
      </c>
      <c r="AM44" s="13">
        <v>52.5</v>
      </c>
      <c r="AN44" s="13">
        <v>77.5</v>
      </c>
      <c r="AR44" s="14">
        <v>80</v>
      </c>
      <c r="AS44" s="14">
        <v>91</v>
      </c>
      <c r="AT44" s="14">
        <v>40</v>
      </c>
      <c r="AX44" s="15">
        <v>78</v>
      </c>
      <c r="AY44" s="15">
        <v>85</v>
      </c>
      <c r="AZ44" s="16">
        <v>36</v>
      </c>
      <c r="BD44" s="1"/>
      <c r="BE44" s="1"/>
      <c r="BF44" s="1"/>
    </row>
    <row r="45" spans="1:58" x14ac:dyDescent="0.2">
      <c r="A45" s="1" t="s">
        <v>87</v>
      </c>
      <c r="B45" s="1" t="s">
        <v>42</v>
      </c>
      <c r="C45" s="2">
        <v>60</v>
      </c>
      <c r="D45" s="3">
        <v>28.92</v>
      </c>
      <c r="E45" s="1" t="str">
        <f t="shared" si="0"/>
        <v>Предожирение</v>
      </c>
      <c r="F45" s="1">
        <v>0</v>
      </c>
      <c r="G45" s="1">
        <v>0</v>
      </c>
      <c r="H45" s="1">
        <v>0</v>
      </c>
      <c r="I45" s="4" t="s">
        <v>43</v>
      </c>
      <c r="J45" s="4">
        <v>3</v>
      </c>
      <c r="K45" s="4" t="str">
        <f t="shared" si="1"/>
        <v>средняя</v>
      </c>
      <c r="L45" s="1" t="str">
        <f>IF(M45&lt;51,"1",IF(M45&lt;75,"2",IF(M45&lt;90,"3","4")))</f>
        <v>1</v>
      </c>
      <c r="M45" s="11">
        <v>40</v>
      </c>
      <c r="N45" s="12">
        <v>79.5</v>
      </c>
      <c r="O45" s="12">
        <v>63.75</v>
      </c>
      <c r="P45" s="5">
        <v>7.63</v>
      </c>
      <c r="Q45" s="6">
        <v>35.979999999999997</v>
      </c>
      <c r="R45" s="6">
        <v>16.149999999999999</v>
      </c>
      <c r="S45" s="6">
        <v>40.869999999999997</v>
      </c>
      <c r="T45" s="7">
        <v>14.7</v>
      </c>
      <c r="U45" s="6">
        <v>4.17</v>
      </c>
      <c r="V45" s="62"/>
      <c r="W45">
        <v>20</v>
      </c>
      <c r="X45" s="8">
        <v>4.53</v>
      </c>
      <c r="Y45" s="8">
        <v>9.14</v>
      </c>
      <c r="Z45" s="8">
        <v>5.64</v>
      </c>
      <c r="AA45" s="8">
        <v>18.96</v>
      </c>
      <c r="AB45" s="8">
        <v>5.6</v>
      </c>
      <c r="AC45" s="8">
        <v>6.68</v>
      </c>
      <c r="AD45" s="8"/>
      <c r="AE45" s="9">
        <v>5.18</v>
      </c>
      <c r="AF45" s="9">
        <v>9.98</v>
      </c>
      <c r="AG45" s="9">
        <v>6.82</v>
      </c>
      <c r="AH45" s="9">
        <v>19.62</v>
      </c>
      <c r="AI45" s="9">
        <v>6.8</v>
      </c>
      <c r="AJ45" s="10">
        <v>7.48</v>
      </c>
      <c r="AK45" s="59"/>
      <c r="AL45" s="13">
        <v>80</v>
      </c>
      <c r="AM45" s="13">
        <v>85.5</v>
      </c>
      <c r="AN45" s="13">
        <v>65</v>
      </c>
      <c r="AR45" s="14">
        <v>87</v>
      </c>
      <c r="AS45" s="14">
        <v>95</v>
      </c>
      <c r="AT45" s="14">
        <v>32.5</v>
      </c>
      <c r="AX45" s="15">
        <v>81</v>
      </c>
      <c r="AY45" s="15">
        <v>93</v>
      </c>
      <c r="AZ45" s="16">
        <v>28.5</v>
      </c>
      <c r="BD45" s="1"/>
      <c r="BE45" s="1"/>
      <c r="BF45" s="1"/>
    </row>
    <row r="46" spans="1:58" x14ac:dyDescent="0.2">
      <c r="A46" s="1" t="s">
        <v>88</v>
      </c>
      <c r="B46" s="1" t="s">
        <v>42</v>
      </c>
      <c r="C46" s="2">
        <v>71</v>
      </c>
      <c r="D46" s="3">
        <v>20.399999999999999</v>
      </c>
      <c r="E46" s="1" t="str">
        <f t="shared" si="0"/>
        <v xml:space="preserve"> Норма</v>
      </c>
      <c r="F46" s="1">
        <v>0</v>
      </c>
      <c r="G46" s="1">
        <v>0</v>
      </c>
      <c r="H46" s="1">
        <v>0</v>
      </c>
      <c r="I46" s="4" t="s">
        <v>47</v>
      </c>
      <c r="J46" s="4">
        <v>3</v>
      </c>
      <c r="K46" s="4" t="str">
        <f t="shared" si="1"/>
        <v>средняя</v>
      </c>
      <c r="L46" s="1" t="str">
        <f>IF(M46&lt;51,"1",IF(M46&lt;75,"2",IF(M46&lt;90,"3","4")))</f>
        <v>2</v>
      </c>
      <c r="M46" s="11">
        <v>65</v>
      </c>
      <c r="N46" s="12">
        <v>73</v>
      </c>
      <c r="O46" s="12">
        <v>55</v>
      </c>
      <c r="P46" s="5">
        <v>13.35</v>
      </c>
      <c r="Q46" s="6">
        <v>27.31</v>
      </c>
      <c r="R46" s="6">
        <v>18.32</v>
      </c>
      <c r="S46" s="6">
        <v>44.6</v>
      </c>
      <c r="T46" s="7">
        <v>1.8</v>
      </c>
      <c r="U46" s="6">
        <v>12.25</v>
      </c>
      <c r="V46" s="62"/>
      <c r="W46">
        <v>45</v>
      </c>
      <c r="X46" s="8">
        <v>7.12</v>
      </c>
      <c r="Y46" s="8">
        <v>5.05</v>
      </c>
      <c r="Z46" s="8">
        <v>10.14</v>
      </c>
      <c r="AA46" s="8">
        <v>11.97</v>
      </c>
      <c r="AB46" s="8">
        <v>1.35</v>
      </c>
      <c r="AC46" s="8">
        <v>6.6</v>
      </c>
      <c r="AD46" s="8"/>
      <c r="AE46" s="9">
        <v>7.68</v>
      </c>
      <c r="AF46" s="9">
        <v>5.44</v>
      </c>
      <c r="AG46" s="9">
        <v>10.66</v>
      </c>
      <c r="AH46" s="9">
        <v>12.96</v>
      </c>
      <c r="AI46" s="9">
        <v>1.1000000000000001</v>
      </c>
      <c r="AJ46" s="10">
        <v>7.68</v>
      </c>
      <c r="AK46" s="59"/>
      <c r="AL46" s="13">
        <v>73</v>
      </c>
      <c r="AM46" s="13">
        <v>56</v>
      </c>
      <c r="AN46" s="13">
        <v>56.25</v>
      </c>
      <c r="AR46" s="14">
        <v>78</v>
      </c>
      <c r="AS46" s="14">
        <v>99.5</v>
      </c>
      <c r="AT46" s="14">
        <v>47.5</v>
      </c>
      <c r="AX46" s="15">
        <v>76</v>
      </c>
      <c r="AY46" s="15">
        <v>97.5</v>
      </c>
      <c r="AZ46" s="16">
        <v>43.5</v>
      </c>
      <c r="BD46" s="1"/>
      <c r="BE46" s="1"/>
      <c r="BF46" s="1"/>
    </row>
    <row r="47" spans="1:58" x14ac:dyDescent="0.2">
      <c r="A47" s="1" t="s">
        <v>89</v>
      </c>
      <c r="B47" s="1" t="s">
        <v>42</v>
      </c>
      <c r="C47" s="2">
        <v>54</v>
      </c>
      <c r="D47" s="3">
        <v>26.4</v>
      </c>
      <c r="E47" s="1" t="str">
        <f t="shared" si="0"/>
        <v>Предожирение</v>
      </c>
      <c r="F47" s="1">
        <v>0</v>
      </c>
      <c r="G47" s="1">
        <v>1</v>
      </c>
      <c r="H47" s="1">
        <v>0</v>
      </c>
      <c r="I47" s="4" t="s">
        <v>43</v>
      </c>
      <c r="J47" s="4">
        <v>2</v>
      </c>
      <c r="K47" s="4" t="str">
        <f t="shared" si="1"/>
        <v>средняя</v>
      </c>
      <c r="L47" s="1" t="str">
        <f>IF(M47&lt;51,"1",IF(M47&lt;75,"2",IF(M47&lt;90,"3","4")))</f>
        <v>3</v>
      </c>
      <c r="M47" s="11">
        <v>75</v>
      </c>
      <c r="N47" s="12">
        <v>85</v>
      </c>
      <c r="O47" s="12">
        <v>33.75</v>
      </c>
      <c r="P47" s="5">
        <v>13.76</v>
      </c>
      <c r="Q47" s="6">
        <v>28.2</v>
      </c>
      <c r="R47" s="6">
        <v>16.809999999999999</v>
      </c>
      <c r="S47" s="6">
        <v>39.630000000000003</v>
      </c>
      <c r="T47" s="7">
        <v>11.7</v>
      </c>
      <c r="U47" s="6">
        <v>4.95</v>
      </c>
      <c r="V47" s="62"/>
      <c r="W47">
        <v>25</v>
      </c>
      <c r="X47" s="8">
        <v>16.600000000000001</v>
      </c>
      <c r="Y47" s="8">
        <v>6.88</v>
      </c>
      <c r="Z47" s="8">
        <v>9.64</v>
      </c>
      <c r="AA47" s="8">
        <v>14.72</v>
      </c>
      <c r="AB47" s="8">
        <v>5.91</v>
      </c>
      <c r="AC47" s="8">
        <v>5.62</v>
      </c>
      <c r="AD47" s="8"/>
      <c r="AE47" s="9">
        <v>17.12</v>
      </c>
      <c r="AF47" s="9">
        <v>7.12</v>
      </c>
      <c r="AG47" s="9">
        <v>10.66</v>
      </c>
      <c r="AH47" s="9">
        <v>15.16</v>
      </c>
      <c r="AI47" s="9">
        <v>6.38</v>
      </c>
      <c r="AJ47" s="10">
        <v>6.94</v>
      </c>
      <c r="AK47" s="59"/>
      <c r="AL47" s="13">
        <v>77</v>
      </c>
      <c r="AM47" s="13">
        <v>52</v>
      </c>
      <c r="AN47" s="13">
        <v>66.25</v>
      </c>
      <c r="AR47" s="14">
        <v>63</v>
      </c>
      <c r="AS47" s="14">
        <v>84</v>
      </c>
      <c r="AT47" s="14">
        <v>50</v>
      </c>
      <c r="AX47" s="15">
        <v>59</v>
      </c>
      <c r="AY47" s="15">
        <v>82</v>
      </c>
      <c r="AZ47" s="16">
        <v>46</v>
      </c>
      <c r="BD47" s="1"/>
      <c r="BE47" s="1"/>
      <c r="BF47" s="1"/>
    </row>
    <row r="48" spans="1:58" x14ac:dyDescent="0.2">
      <c r="A48" s="1" t="s">
        <v>90</v>
      </c>
      <c r="B48" s="1" t="s">
        <v>42</v>
      </c>
      <c r="C48" s="2">
        <v>63</v>
      </c>
      <c r="D48" s="3">
        <v>21.79</v>
      </c>
      <c r="E48" s="1" t="str">
        <f t="shared" si="0"/>
        <v xml:space="preserve"> Норма</v>
      </c>
      <c r="F48" s="1">
        <v>0</v>
      </c>
      <c r="G48" s="1">
        <v>0</v>
      </c>
      <c r="H48" s="1">
        <v>1</v>
      </c>
      <c r="I48" s="4" t="s">
        <v>47</v>
      </c>
      <c r="J48" s="4">
        <v>4</v>
      </c>
      <c r="K48" s="4" t="str">
        <f t="shared" si="1"/>
        <v>средняя</v>
      </c>
      <c r="L48" s="1" t="str">
        <f>IF(M48&lt;51,"1",IF(M48&lt;75,"2",IF(M48&lt;90,"3","4")))</f>
        <v>2</v>
      </c>
      <c r="M48" s="11">
        <v>60</v>
      </c>
      <c r="N48" s="12">
        <v>56</v>
      </c>
      <c r="O48" s="12">
        <v>66.25</v>
      </c>
      <c r="P48" s="5">
        <v>3.21</v>
      </c>
      <c r="Q48" s="6">
        <v>27.5</v>
      </c>
      <c r="R48" s="6">
        <v>17.670000000000002</v>
      </c>
      <c r="S48" s="6">
        <v>30.13</v>
      </c>
      <c r="T48" s="7">
        <v>7.62</v>
      </c>
      <c r="U48" s="6">
        <v>3.87</v>
      </c>
      <c r="V48" s="62"/>
      <c r="W48">
        <v>30</v>
      </c>
      <c r="X48" s="8">
        <v>7.21</v>
      </c>
      <c r="Y48" s="8">
        <v>13.2</v>
      </c>
      <c r="Z48" s="8">
        <v>10.629999999999999</v>
      </c>
      <c r="AA48" s="8">
        <v>16.600000000000001</v>
      </c>
      <c r="AB48" s="8">
        <v>2.39</v>
      </c>
      <c r="AC48" s="8">
        <v>7.43</v>
      </c>
      <c r="AD48" s="8"/>
      <c r="AE48" s="9">
        <v>7.2</v>
      </c>
      <c r="AF48" s="9">
        <v>13.98</v>
      </c>
      <c r="AG48" s="9">
        <v>11.32</v>
      </c>
      <c r="AH48" s="9">
        <v>17.46</v>
      </c>
      <c r="AI48" s="9">
        <v>2.1800000000000002</v>
      </c>
      <c r="AJ48" s="10">
        <v>7.26</v>
      </c>
      <c r="AK48" s="59"/>
      <c r="AL48" s="13">
        <v>49</v>
      </c>
      <c r="AM48" s="13">
        <v>53</v>
      </c>
      <c r="AN48" s="13">
        <v>65</v>
      </c>
      <c r="AR48" s="14">
        <v>87</v>
      </c>
      <c r="AS48" s="14">
        <v>93.5</v>
      </c>
      <c r="AT48" s="14">
        <v>31.25</v>
      </c>
      <c r="AX48" s="15">
        <v>81</v>
      </c>
      <c r="AY48" s="15">
        <v>89.5</v>
      </c>
      <c r="AZ48" s="16">
        <v>29.25</v>
      </c>
      <c r="BD48" s="1"/>
      <c r="BE48" s="1"/>
      <c r="BF48" s="1"/>
    </row>
    <row r="49" spans="1:58" x14ac:dyDescent="0.2">
      <c r="A49" s="1" t="s">
        <v>91</v>
      </c>
      <c r="B49" s="1" t="s">
        <v>42</v>
      </c>
      <c r="C49" s="2">
        <v>35</v>
      </c>
      <c r="D49" s="3">
        <v>24.08</v>
      </c>
      <c r="E49" s="1" t="str">
        <f t="shared" si="0"/>
        <v xml:space="preserve"> Норма</v>
      </c>
      <c r="F49" s="1">
        <v>0</v>
      </c>
      <c r="G49" s="1">
        <v>0</v>
      </c>
      <c r="H49" s="1">
        <v>0</v>
      </c>
      <c r="I49" s="4" t="s">
        <v>47</v>
      </c>
      <c r="J49" s="4">
        <v>1</v>
      </c>
      <c r="K49" s="4" t="str">
        <f t="shared" si="1"/>
        <v>средняя</v>
      </c>
      <c r="L49" s="1" t="str">
        <f>IF(M49&lt;51,"1",IF(M49&lt;75,"2",IF(M49&lt;90,"3","4")))</f>
        <v>1</v>
      </c>
      <c r="M49" s="11">
        <v>45</v>
      </c>
      <c r="N49" s="12">
        <v>47.5</v>
      </c>
      <c r="O49" s="12">
        <v>86.25</v>
      </c>
      <c r="P49" s="5">
        <v>4.58</v>
      </c>
      <c r="Q49" s="6">
        <v>27.37</v>
      </c>
      <c r="R49" s="6">
        <v>16.350000000000001</v>
      </c>
      <c r="S49" s="6">
        <v>37.4</v>
      </c>
      <c r="T49" s="7">
        <v>13.1</v>
      </c>
      <c r="U49" s="6">
        <v>13.6</v>
      </c>
      <c r="V49" s="62"/>
      <c r="W49">
        <v>40</v>
      </c>
      <c r="X49" s="8">
        <v>4.07</v>
      </c>
      <c r="Y49" s="8">
        <v>4.2</v>
      </c>
      <c r="Z49" s="8">
        <v>7.2799999999999994</v>
      </c>
      <c r="AA49" s="8">
        <v>16.16</v>
      </c>
      <c r="AB49" s="8">
        <v>7.01</v>
      </c>
      <c r="AC49" s="8">
        <v>4.9399999999999995</v>
      </c>
      <c r="AD49" s="8"/>
      <c r="AE49" s="9">
        <v>4.78</v>
      </c>
      <c r="AF49" s="9">
        <v>4.54</v>
      </c>
      <c r="AG49" s="9">
        <v>7.62</v>
      </c>
      <c r="AH49" s="9">
        <v>16.22</v>
      </c>
      <c r="AI49" s="9">
        <v>7.4</v>
      </c>
      <c r="AJ49" s="10">
        <v>6.32</v>
      </c>
      <c r="AK49" s="59"/>
      <c r="AL49" s="13">
        <v>95</v>
      </c>
      <c r="AM49" s="13">
        <v>93.5</v>
      </c>
      <c r="AN49" s="13">
        <v>32.5</v>
      </c>
      <c r="AR49" s="14">
        <v>65</v>
      </c>
      <c r="AS49" s="14">
        <v>87</v>
      </c>
      <c r="AT49" s="14">
        <v>56.25</v>
      </c>
      <c r="AX49" s="15">
        <v>59</v>
      </c>
      <c r="AY49" s="15">
        <v>85</v>
      </c>
      <c r="AZ49" s="16">
        <v>52.25</v>
      </c>
      <c r="BD49" s="1"/>
      <c r="BE49" s="1"/>
      <c r="BF49" s="1"/>
    </row>
    <row r="50" spans="1:58" x14ac:dyDescent="0.2">
      <c r="A50" s="1" t="s">
        <v>92</v>
      </c>
      <c r="B50" s="1" t="s">
        <v>42</v>
      </c>
      <c r="C50" s="2">
        <v>58</v>
      </c>
      <c r="D50" s="3">
        <v>23.34</v>
      </c>
      <c r="E50" s="1" t="str">
        <f t="shared" si="0"/>
        <v xml:space="preserve"> Норма</v>
      </c>
      <c r="F50" s="1">
        <v>0</v>
      </c>
      <c r="G50" s="1">
        <v>1</v>
      </c>
      <c r="H50" s="1">
        <v>0</v>
      </c>
      <c r="I50" s="4" t="s">
        <v>43</v>
      </c>
      <c r="J50" s="4">
        <v>2</v>
      </c>
      <c r="K50" s="4" t="str">
        <f t="shared" si="1"/>
        <v>средняя</v>
      </c>
      <c r="L50" s="1" t="str">
        <f>IF(M50&lt;51,"1",IF(M50&lt;75,"2",IF(M50&lt;90,"3","4")))</f>
        <v>2</v>
      </c>
      <c r="M50" s="11">
        <v>60</v>
      </c>
      <c r="N50" s="12">
        <v>92.5</v>
      </c>
      <c r="O50" s="12">
        <v>27.5</v>
      </c>
      <c r="P50" s="5">
        <v>15.28</v>
      </c>
      <c r="Q50" s="6">
        <v>33.409999999999997</v>
      </c>
      <c r="R50" s="6">
        <v>15.91</v>
      </c>
      <c r="S50" s="6">
        <v>38.369999999999997</v>
      </c>
      <c r="T50" s="7">
        <v>13.21</v>
      </c>
      <c r="U50" s="6">
        <v>15.3</v>
      </c>
      <c r="V50" s="62"/>
      <c r="W50">
        <v>25</v>
      </c>
      <c r="X50" s="8">
        <v>3.14</v>
      </c>
      <c r="Y50" s="8">
        <v>3.4</v>
      </c>
      <c r="Z50" s="8">
        <v>12.71</v>
      </c>
      <c r="AA50" s="8">
        <v>12.95</v>
      </c>
      <c r="AB50" s="8">
        <v>0.4</v>
      </c>
      <c r="AC50" s="8">
        <v>5.39</v>
      </c>
      <c r="AD50" s="8"/>
      <c r="AE50" s="9">
        <v>3.2</v>
      </c>
      <c r="AF50" s="9">
        <v>3.8</v>
      </c>
      <c r="AG50" s="9">
        <v>11.8</v>
      </c>
      <c r="AH50" s="9">
        <v>13.74</v>
      </c>
      <c r="AI50" s="9">
        <v>2.14</v>
      </c>
      <c r="AJ50" s="10">
        <v>5.18</v>
      </c>
      <c r="AK50" s="59"/>
      <c r="AL50" s="13">
        <v>80</v>
      </c>
      <c r="AM50" s="13">
        <v>88</v>
      </c>
      <c r="AN50" s="13">
        <v>26.25</v>
      </c>
      <c r="AR50" s="14">
        <v>85</v>
      </c>
      <c r="AS50" s="14">
        <v>94</v>
      </c>
      <c r="AT50" s="14">
        <v>50</v>
      </c>
      <c r="AX50" s="15">
        <v>83</v>
      </c>
      <c r="AY50" s="15">
        <v>92</v>
      </c>
      <c r="AZ50" s="16">
        <v>44</v>
      </c>
      <c r="BD50" s="1"/>
      <c r="BE50" s="1"/>
      <c r="BF50" s="1"/>
    </row>
    <row r="51" spans="1:58" x14ac:dyDescent="0.2">
      <c r="A51" s="1" t="s">
        <v>93</v>
      </c>
      <c r="B51" s="1" t="s">
        <v>42</v>
      </c>
      <c r="C51" s="2">
        <v>57</v>
      </c>
      <c r="D51" s="3">
        <v>23.12</v>
      </c>
      <c r="E51" s="1" t="str">
        <f t="shared" si="0"/>
        <v xml:space="preserve"> Норма</v>
      </c>
      <c r="F51" s="1">
        <v>0</v>
      </c>
      <c r="G51" s="1">
        <v>0</v>
      </c>
      <c r="H51" s="1">
        <v>0</v>
      </c>
      <c r="I51" s="4" t="s">
        <v>47</v>
      </c>
      <c r="J51" s="4">
        <v>1</v>
      </c>
      <c r="K51" s="4" t="str">
        <f t="shared" si="1"/>
        <v>средняя</v>
      </c>
      <c r="L51" s="1" t="str">
        <f>IF(M51&lt;51,"1",IF(M51&lt;75,"2",IF(M51&lt;90,"3","4")))</f>
        <v>3</v>
      </c>
      <c r="M51" s="11">
        <v>82</v>
      </c>
      <c r="N51" s="12">
        <v>89</v>
      </c>
      <c r="O51" s="12">
        <v>58.75</v>
      </c>
      <c r="P51" s="5">
        <v>10.55</v>
      </c>
      <c r="Q51" s="6">
        <v>36.6</v>
      </c>
      <c r="R51" s="6">
        <v>12.13</v>
      </c>
      <c r="S51" s="6">
        <v>50.36</v>
      </c>
      <c r="T51" s="7">
        <v>7.53</v>
      </c>
      <c r="U51" s="6">
        <v>9.49</v>
      </c>
      <c r="V51" s="62"/>
      <c r="W51">
        <v>35</v>
      </c>
      <c r="X51" s="8">
        <v>3.19</v>
      </c>
      <c r="Y51" s="8">
        <v>7</v>
      </c>
      <c r="Z51" s="8">
        <v>8.68</v>
      </c>
      <c r="AA51" s="8">
        <v>10.79</v>
      </c>
      <c r="AB51" s="8">
        <v>0.96</v>
      </c>
      <c r="AC51" s="8">
        <v>12.71</v>
      </c>
      <c r="AD51" s="8"/>
      <c r="AE51" s="9">
        <v>3.14</v>
      </c>
      <c r="AF51" s="9">
        <v>7.7</v>
      </c>
      <c r="AG51" s="9">
        <v>9.64</v>
      </c>
      <c r="AH51" s="9">
        <v>11.36</v>
      </c>
      <c r="AI51" s="9">
        <v>1.98</v>
      </c>
      <c r="AJ51" s="10">
        <v>13.32</v>
      </c>
      <c r="AK51" s="59"/>
      <c r="AL51" s="13">
        <v>75</v>
      </c>
      <c r="AM51" s="13">
        <v>91.5</v>
      </c>
      <c r="AN51" s="13">
        <v>28.75</v>
      </c>
      <c r="AR51" s="14">
        <v>98</v>
      </c>
      <c r="AS51" s="14">
        <v>92.5</v>
      </c>
      <c r="AT51" s="14">
        <v>26.25</v>
      </c>
      <c r="AX51" s="15">
        <v>100</v>
      </c>
      <c r="AY51" s="15">
        <v>88.5</v>
      </c>
      <c r="AZ51" s="16">
        <v>22.25</v>
      </c>
      <c r="BD51" s="1"/>
      <c r="BE51" s="1"/>
      <c r="BF51" s="1"/>
    </row>
    <row r="52" spans="1:58" x14ac:dyDescent="0.2">
      <c r="A52" s="1" t="s">
        <v>94</v>
      </c>
      <c r="B52" s="1" t="s">
        <v>42</v>
      </c>
      <c r="C52" s="2">
        <v>62</v>
      </c>
      <c r="D52" s="3">
        <v>22.82</v>
      </c>
      <c r="E52" s="1" t="str">
        <f t="shared" si="0"/>
        <v xml:space="preserve"> Норма</v>
      </c>
      <c r="F52" s="1">
        <v>0</v>
      </c>
      <c r="G52" s="1">
        <v>0</v>
      </c>
      <c r="H52" s="1">
        <v>0</v>
      </c>
      <c r="I52" s="4" t="s">
        <v>47</v>
      </c>
      <c r="J52" s="4">
        <v>2</v>
      </c>
      <c r="K52" s="4" t="str">
        <f t="shared" si="1"/>
        <v>средняя</v>
      </c>
      <c r="L52" s="1" t="str">
        <f>IF(M52&lt;51,"1",IF(M52&lt;75,"2",IF(M52&lt;90,"3","4")))</f>
        <v>1</v>
      </c>
      <c r="M52" s="11">
        <v>37</v>
      </c>
      <c r="N52" s="12">
        <v>60.5</v>
      </c>
      <c r="O52" s="12">
        <v>68.75</v>
      </c>
      <c r="P52" s="5">
        <v>7.82</v>
      </c>
      <c r="Q52" s="6">
        <v>32.97</v>
      </c>
      <c r="R52" s="6">
        <v>16.309999999999999</v>
      </c>
      <c r="S52" s="6">
        <v>35.880000000000003</v>
      </c>
      <c r="T52" s="7">
        <v>14.13</v>
      </c>
      <c r="U52" s="6">
        <v>11.15</v>
      </c>
      <c r="V52" s="62"/>
      <c r="W52">
        <v>30</v>
      </c>
      <c r="X52" s="8">
        <v>1.47</v>
      </c>
      <c r="Y52" s="8">
        <v>9.0599999999999987</v>
      </c>
      <c r="Z52" s="8">
        <v>6.4</v>
      </c>
      <c r="AA52" s="8">
        <v>17.11</v>
      </c>
      <c r="AB52" s="8">
        <v>6.77</v>
      </c>
      <c r="AC52" s="8">
        <v>8.68</v>
      </c>
      <c r="AD52" s="8"/>
      <c r="AE52" s="9">
        <v>1.86</v>
      </c>
      <c r="AF52" s="9">
        <v>9.6999999999999993</v>
      </c>
      <c r="AG52" s="9">
        <v>7.8</v>
      </c>
      <c r="AH52" s="9">
        <v>17.98</v>
      </c>
      <c r="AI52" s="9">
        <v>7.48</v>
      </c>
      <c r="AJ52" s="10">
        <v>9.6199999999999992</v>
      </c>
      <c r="AK52" s="59"/>
      <c r="AL52" s="13">
        <v>65</v>
      </c>
      <c r="AM52" s="13">
        <v>70.5</v>
      </c>
      <c r="AN52" s="13">
        <v>53.75</v>
      </c>
      <c r="AR52" s="14">
        <v>58</v>
      </c>
      <c r="AS52" s="14">
        <v>80</v>
      </c>
      <c r="AT52" s="14">
        <v>66.25</v>
      </c>
      <c r="AX52" s="15">
        <v>64</v>
      </c>
      <c r="AY52" s="15">
        <v>74</v>
      </c>
      <c r="AZ52" s="16">
        <v>64.25</v>
      </c>
      <c r="BD52" s="1"/>
      <c r="BE52" s="1"/>
      <c r="BF52" s="1"/>
    </row>
    <row r="53" spans="1:58" x14ac:dyDescent="0.2">
      <c r="A53" s="1" t="s">
        <v>95</v>
      </c>
      <c r="B53" s="1" t="s">
        <v>42</v>
      </c>
      <c r="C53" s="2">
        <v>68</v>
      </c>
      <c r="D53" s="3">
        <v>19.899999999999999</v>
      </c>
      <c r="E53" s="1" t="str">
        <f t="shared" si="0"/>
        <v xml:space="preserve"> Норма</v>
      </c>
      <c r="F53" s="1">
        <v>0</v>
      </c>
      <c r="G53" s="1">
        <v>0</v>
      </c>
      <c r="H53" s="1">
        <v>0</v>
      </c>
      <c r="I53" s="4" t="s">
        <v>43</v>
      </c>
      <c r="J53" s="4">
        <v>1</v>
      </c>
      <c r="K53" s="4" t="str">
        <f t="shared" si="1"/>
        <v>средняя</v>
      </c>
      <c r="L53" s="1" t="str">
        <f>IF(M53&lt;51,"1",IF(M53&lt;75,"2",IF(M53&lt;90,"3","4")))</f>
        <v>1</v>
      </c>
      <c r="M53" s="11">
        <v>42</v>
      </c>
      <c r="N53" s="12">
        <v>72.5</v>
      </c>
      <c r="O53" s="12">
        <v>67.5</v>
      </c>
      <c r="P53" s="5">
        <v>4.4400000000000004</v>
      </c>
      <c r="Q53" s="6">
        <v>29.39</v>
      </c>
      <c r="R53" s="6">
        <v>17.39</v>
      </c>
      <c r="S53" s="6">
        <v>46.8</v>
      </c>
      <c r="T53" s="7">
        <v>4.34</v>
      </c>
      <c r="U53" s="6">
        <v>12.23</v>
      </c>
      <c r="V53" s="62"/>
      <c r="W53">
        <v>25</v>
      </c>
      <c r="X53" s="8">
        <v>5.67</v>
      </c>
      <c r="Y53" s="8">
        <v>9.35</v>
      </c>
      <c r="Z53" s="8">
        <v>5.84</v>
      </c>
      <c r="AA53" s="8">
        <v>13.8</v>
      </c>
      <c r="AB53" s="8">
        <v>2.4700000000000002</v>
      </c>
      <c r="AC53" s="8">
        <v>6.4</v>
      </c>
      <c r="AD53" s="8"/>
      <c r="AE53" s="9">
        <v>6.18</v>
      </c>
      <c r="AF53" s="9">
        <v>9.2200000000000006</v>
      </c>
      <c r="AG53" s="9">
        <v>6.58</v>
      </c>
      <c r="AH53" s="9">
        <v>14.86</v>
      </c>
      <c r="AI53" s="9">
        <v>2.2000000000000002</v>
      </c>
      <c r="AJ53" s="10">
        <v>6.28</v>
      </c>
      <c r="AK53" s="59"/>
      <c r="AL53" s="13">
        <v>68</v>
      </c>
      <c r="AM53" s="13">
        <v>65</v>
      </c>
      <c r="AN53" s="13">
        <v>65</v>
      </c>
      <c r="AR53" s="14">
        <v>83</v>
      </c>
      <c r="AS53" s="14">
        <v>82.5</v>
      </c>
      <c r="AT53" s="14">
        <v>48.75</v>
      </c>
      <c r="AX53" s="15">
        <v>87</v>
      </c>
      <c r="AY53" s="15">
        <v>76.5</v>
      </c>
      <c r="AZ53" s="16">
        <v>44.75</v>
      </c>
      <c r="BD53" s="1"/>
      <c r="BE53" s="1"/>
      <c r="BF53" s="1"/>
    </row>
    <row r="54" spans="1:58" x14ac:dyDescent="0.2">
      <c r="A54" s="1" t="s">
        <v>96</v>
      </c>
      <c r="B54" s="1" t="s">
        <v>42</v>
      </c>
      <c r="C54" s="2">
        <v>41</v>
      </c>
      <c r="D54" s="3">
        <v>23.29</v>
      </c>
      <c r="E54" s="1" t="str">
        <f t="shared" si="0"/>
        <v xml:space="preserve"> Норма</v>
      </c>
      <c r="F54" s="1">
        <v>0</v>
      </c>
      <c r="G54" s="1">
        <v>0</v>
      </c>
      <c r="H54" s="1">
        <v>0</v>
      </c>
      <c r="I54" s="4" t="s">
        <v>43</v>
      </c>
      <c r="J54" s="4">
        <v>2</v>
      </c>
      <c r="K54" s="4" t="str">
        <f t="shared" si="1"/>
        <v>средняя</v>
      </c>
      <c r="L54" s="1" t="str">
        <f>IF(M54&lt;51,"1",IF(M54&lt;75,"2",IF(M54&lt;90,"3","4")))</f>
        <v>2</v>
      </c>
      <c r="M54" s="11">
        <v>68</v>
      </c>
      <c r="N54" s="12">
        <v>92.5</v>
      </c>
      <c r="O54" s="12">
        <v>26.25</v>
      </c>
      <c r="P54" s="5">
        <v>24.7</v>
      </c>
      <c r="Q54" s="6">
        <v>33.96</v>
      </c>
      <c r="R54" s="6">
        <v>11.69</v>
      </c>
      <c r="S54" s="6">
        <v>45.86</v>
      </c>
      <c r="T54" s="7">
        <v>10.71</v>
      </c>
      <c r="U54" s="6">
        <v>1.3</v>
      </c>
      <c r="V54" s="62"/>
      <c r="W54">
        <v>35</v>
      </c>
      <c r="X54" s="8">
        <v>9.74</v>
      </c>
      <c r="Y54" s="8">
        <v>8.620000000000001</v>
      </c>
      <c r="Z54" s="8">
        <v>4.82</v>
      </c>
      <c r="AA54" s="8">
        <v>13.38</v>
      </c>
      <c r="AB54" s="8">
        <v>5.55</v>
      </c>
      <c r="AC54" s="8">
        <v>5.84</v>
      </c>
      <c r="AD54" s="8"/>
      <c r="AE54" s="9">
        <v>10.38</v>
      </c>
      <c r="AF54" s="9">
        <v>9.3800000000000008</v>
      </c>
      <c r="AG54" s="9">
        <v>8.9</v>
      </c>
      <c r="AH54" s="9">
        <v>13.4</v>
      </c>
      <c r="AI54" s="9">
        <v>6.24</v>
      </c>
      <c r="AJ54" s="10">
        <v>6.16</v>
      </c>
      <c r="AK54" s="59"/>
      <c r="AL54" s="13">
        <v>90</v>
      </c>
      <c r="AM54" s="13">
        <v>56</v>
      </c>
      <c r="AN54" s="13">
        <v>61.25</v>
      </c>
      <c r="AR54" s="14">
        <v>98</v>
      </c>
      <c r="AS54" s="14">
        <v>96</v>
      </c>
      <c r="AT54" s="14">
        <v>21.25</v>
      </c>
      <c r="AX54" s="15">
        <v>100</v>
      </c>
      <c r="AY54" s="15">
        <v>90</v>
      </c>
      <c r="AZ54" s="16">
        <v>17.25</v>
      </c>
      <c r="BD54" s="1"/>
      <c r="BE54" s="1"/>
      <c r="BF54" s="1"/>
    </row>
    <row r="55" spans="1:58" x14ac:dyDescent="0.2">
      <c r="A55" s="1" t="s">
        <v>97</v>
      </c>
      <c r="B55" s="1" t="s">
        <v>42</v>
      </c>
      <c r="C55" s="2">
        <v>57</v>
      </c>
      <c r="D55" s="3">
        <v>24.53</v>
      </c>
      <c r="E55" s="1" t="str">
        <f t="shared" si="0"/>
        <v xml:space="preserve"> Норма</v>
      </c>
      <c r="F55" s="1">
        <v>1</v>
      </c>
      <c r="G55" s="1">
        <v>0</v>
      </c>
      <c r="H55" s="1">
        <v>0</v>
      </c>
      <c r="I55" s="4" t="s">
        <v>43</v>
      </c>
      <c r="J55" s="4">
        <v>2</v>
      </c>
      <c r="K55" s="4" t="str">
        <f t="shared" si="1"/>
        <v>средняя</v>
      </c>
      <c r="L55" s="1" t="str">
        <f>IF(M55&lt;51,"1",IF(M55&lt;75,"2",IF(M55&lt;90,"3","4")))</f>
        <v>3</v>
      </c>
      <c r="M55" s="11">
        <v>82</v>
      </c>
      <c r="N55" s="12">
        <v>25</v>
      </c>
      <c r="O55" s="12">
        <v>40</v>
      </c>
      <c r="P55" s="5">
        <v>5.59</v>
      </c>
      <c r="Q55" s="6">
        <v>24.27</v>
      </c>
      <c r="R55" s="6">
        <v>17.77</v>
      </c>
      <c r="S55" s="6">
        <v>40.299999999999997</v>
      </c>
      <c r="T55" s="7">
        <v>5.4</v>
      </c>
      <c r="U55" s="6">
        <v>9.2799999999999994</v>
      </c>
      <c r="V55" s="62"/>
      <c r="W55">
        <v>40</v>
      </c>
      <c r="X55" s="8">
        <v>15.53</v>
      </c>
      <c r="Y55" s="8">
        <v>4.76</v>
      </c>
      <c r="Z55" s="8">
        <v>12.43</v>
      </c>
      <c r="AA55" s="8">
        <v>12.49</v>
      </c>
      <c r="AB55" s="8">
        <v>2.67</v>
      </c>
      <c r="AC55" s="8">
        <v>4.82</v>
      </c>
      <c r="AD55" s="8"/>
      <c r="AE55" s="9">
        <v>16.28</v>
      </c>
      <c r="AF55" s="9">
        <v>5.82</v>
      </c>
      <c r="AG55" s="9">
        <v>11.42</v>
      </c>
      <c r="AH55" s="9">
        <v>12.22</v>
      </c>
      <c r="AI55" s="9">
        <v>3.7</v>
      </c>
      <c r="AJ55" s="10">
        <v>5.92</v>
      </c>
      <c r="AK55" s="59"/>
      <c r="AL55" s="13">
        <v>72</v>
      </c>
      <c r="AM55" s="13">
        <v>67</v>
      </c>
      <c r="AN55" s="13">
        <v>56.25</v>
      </c>
      <c r="AR55" s="14">
        <v>88</v>
      </c>
      <c r="AS55" s="14">
        <v>97</v>
      </c>
      <c r="AT55" s="14">
        <v>22.5</v>
      </c>
      <c r="AX55" s="15">
        <v>92</v>
      </c>
      <c r="AY55" s="15">
        <v>91</v>
      </c>
      <c r="AZ55" s="16">
        <v>20.5</v>
      </c>
      <c r="BD55" s="1"/>
      <c r="BE55" s="1"/>
      <c r="BF55" s="1"/>
    </row>
    <row r="56" spans="1:58" x14ac:dyDescent="0.2">
      <c r="A56" s="1" t="s">
        <v>98</v>
      </c>
      <c r="B56" s="1" t="s">
        <v>42</v>
      </c>
      <c r="C56" s="2">
        <v>61</v>
      </c>
      <c r="D56" s="3">
        <v>24.32</v>
      </c>
      <c r="E56" s="1" t="str">
        <f t="shared" si="0"/>
        <v xml:space="preserve"> Норма</v>
      </c>
      <c r="F56" s="1">
        <v>0</v>
      </c>
      <c r="G56" s="1">
        <v>0</v>
      </c>
      <c r="H56" s="1">
        <v>0</v>
      </c>
      <c r="I56" s="4" t="s">
        <v>43</v>
      </c>
      <c r="J56" s="4">
        <v>2</v>
      </c>
      <c r="K56" s="4" t="str">
        <f t="shared" si="1"/>
        <v>средняя</v>
      </c>
      <c r="L56" s="1" t="str">
        <f>IF(M56&lt;51,"1",IF(M56&lt;75,"2",IF(M56&lt;90,"3","4")))</f>
        <v>2</v>
      </c>
      <c r="M56" s="11">
        <v>65</v>
      </c>
      <c r="N56" s="12">
        <v>66</v>
      </c>
      <c r="O56" s="12">
        <v>52.5</v>
      </c>
      <c r="P56" s="5">
        <v>18.399999999999999</v>
      </c>
      <c r="Q56" s="6">
        <v>27.58</v>
      </c>
      <c r="R56" s="6">
        <v>16.940000000000001</v>
      </c>
      <c r="S56" s="6">
        <v>37.67</v>
      </c>
      <c r="T56" s="7">
        <v>3.5</v>
      </c>
      <c r="U56" s="6">
        <v>1.57</v>
      </c>
      <c r="V56" s="62"/>
      <c r="W56">
        <v>40</v>
      </c>
      <c r="X56" s="8">
        <v>5.25</v>
      </c>
      <c r="Y56" s="8">
        <v>2.2800000000000002</v>
      </c>
      <c r="Z56" s="8">
        <v>7.0600000000000005</v>
      </c>
      <c r="AA56" s="8">
        <v>8.9600000000000009</v>
      </c>
      <c r="AB56" s="8">
        <v>1.67</v>
      </c>
      <c r="AC56" s="8">
        <v>12.43</v>
      </c>
      <c r="AD56" s="8"/>
      <c r="AE56" s="9">
        <v>5.94</v>
      </c>
      <c r="AF56" s="9">
        <v>2.7</v>
      </c>
      <c r="AG56" s="9">
        <v>7.34</v>
      </c>
      <c r="AH56" s="9">
        <v>9.48</v>
      </c>
      <c r="AI56" s="9">
        <v>2.7</v>
      </c>
      <c r="AJ56" s="10">
        <v>11.16</v>
      </c>
      <c r="AK56" s="59"/>
      <c r="AL56" s="13">
        <v>61</v>
      </c>
      <c r="AM56" s="13">
        <v>75.5</v>
      </c>
      <c r="AN56" s="13">
        <v>41.25</v>
      </c>
      <c r="AR56" s="14">
        <v>98</v>
      </c>
      <c r="AS56" s="14">
        <v>100</v>
      </c>
      <c r="AT56" s="14">
        <v>20</v>
      </c>
      <c r="AX56" s="15">
        <v>100</v>
      </c>
      <c r="AY56" s="15">
        <v>98</v>
      </c>
      <c r="AZ56" s="16">
        <v>16</v>
      </c>
      <c r="BD56" s="1"/>
      <c r="BE56" s="1"/>
      <c r="BF56" s="1"/>
    </row>
    <row r="57" spans="1:58" x14ac:dyDescent="0.2">
      <c r="A57" s="1" t="s">
        <v>99</v>
      </c>
      <c r="B57" s="1" t="s">
        <v>42</v>
      </c>
      <c r="C57" s="2">
        <v>63</v>
      </c>
      <c r="D57" s="3">
        <v>29.09</v>
      </c>
      <c r="E57" s="1" t="str">
        <f t="shared" si="0"/>
        <v>Предожирение</v>
      </c>
      <c r="F57" s="1">
        <v>0</v>
      </c>
      <c r="G57" s="1">
        <v>0</v>
      </c>
      <c r="H57" s="1">
        <v>0</v>
      </c>
      <c r="I57" s="4" t="s">
        <v>43</v>
      </c>
      <c r="J57" s="4">
        <v>3</v>
      </c>
      <c r="K57" s="4" t="str">
        <f t="shared" si="1"/>
        <v>средняя</v>
      </c>
      <c r="L57" s="1" t="str">
        <f>IF(M57&lt;51,"1",IF(M57&lt;75,"2",IF(M57&lt;90,"3","4")))</f>
        <v>1</v>
      </c>
      <c r="M57" s="11">
        <v>27</v>
      </c>
      <c r="N57" s="12">
        <v>68.5</v>
      </c>
      <c r="O57" s="12">
        <v>51.25</v>
      </c>
      <c r="P57" s="5">
        <v>9.99</v>
      </c>
      <c r="Q57" s="6">
        <v>25.88</v>
      </c>
      <c r="R57" s="6">
        <v>12.64</v>
      </c>
      <c r="S57" s="6">
        <v>49.29</v>
      </c>
      <c r="T57" s="7">
        <v>8.4600000000000009</v>
      </c>
      <c r="U57" s="6">
        <v>10.73</v>
      </c>
      <c r="V57" s="62"/>
      <c r="W57">
        <v>30</v>
      </c>
      <c r="X57" s="8">
        <v>2.59</v>
      </c>
      <c r="Y57" s="8">
        <v>9.4499999999999993</v>
      </c>
      <c r="Z57" s="8">
        <v>4.51</v>
      </c>
      <c r="AA57" s="8">
        <v>13.74</v>
      </c>
      <c r="AB57" s="8">
        <v>4.75</v>
      </c>
      <c r="AC57" s="8">
        <v>7.0600000000000005</v>
      </c>
      <c r="AD57" s="8"/>
      <c r="AE57" s="9">
        <v>3.76</v>
      </c>
      <c r="AF57" s="9">
        <v>9.56</v>
      </c>
      <c r="AG57" s="9">
        <v>5.32</v>
      </c>
      <c r="AH57" s="9">
        <v>14.34</v>
      </c>
      <c r="AI57" s="9">
        <v>5.76</v>
      </c>
      <c r="AJ57" s="10">
        <v>8.9600000000000009</v>
      </c>
      <c r="AK57" s="59"/>
      <c r="AL57" s="13">
        <v>84</v>
      </c>
      <c r="AM57" s="13">
        <v>85</v>
      </c>
      <c r="AN57" s="13">
        <v>25</v>
      </c>
      <c r="AR57" s="14">
        <v>66</v>
      </c>
      <c r="AS57" s="14">
        <v>79.5</v>
      </c>
      <c r="AT57" s="14">
        <v>57.5</v>
      </c>
      <c r="AX57" s="15">
        <v>70</v>
      </c>
      <c r="AY57" s="15">
        <v>75.5</v>
      </c>
      <c r="AZ57" s="16">
        <v>51.5</v>
      </c>
      <c r="BD57" s="1"/>
      <c r="BE57" s="1"/>
      <c r="BF57" s="1"/>
    </row>
    <row r="58" spans="1:58" x14ac:dyDescent="0.2">
      <c r="A58" s="1" t="s">
        <v>100</v>
      </c>
      <c r="B58" s="1" t="s">
        <v>42</v>
      </c>
      <c r="C58" s="2">
        <v>60</v>
      </c>
      <c r="D58" s="3">
        <v>29.58</v>
      </c>
      <c r="E58" s="1" t="str">
        <f t="shared" si="0"/>
        <v>Предожирение</v>
      </c>
      <c r="F58" s="1">
        <v>0</v>
      </c>
      <c r="G58" s="1">
        <v>0</v>
      </c>
      <c r="H58" s="1">
        <v>0</v>
      </c>
      <c r="I58" s="4" t="s">
        <v>47</v>
      </c>
      <c r="J58" s="4">
        <v>4</v>
      </c>
      <c r="K58" s="4" t="str">
        <f t="shared" si="1"/>
        <v>средняя</v>
      </c>
      <c r="L58" s="1" t="str">
        <f>IF(M58&lt;51,"1",IF(M58&lt;75,"2",IF(M58&lt;90,"3","4")))</f>
        <v>2</v>
      </c>
      <c r="M58" s="11">
        <v>57</v>
      </c>
      <c r="N58" s="12">
        <v>61.5</v>
      </c>
      <c r="O58" s="12">
        <v>46.25</v>
      </c>
      <c r="P58" s="5">
        <v>5.52</v>
      </c>
      <c r="Q58" s="6">
        <v>32.909999999999997</v>
      </c>
      <c r="R58" s="6">
        <v>18.829999999999998</v>
      </c>
      <c r="S58" s="6">
        <v>38.200000000000003</v>
      </c>
      <c r="T58" s="7">
        <v>4.78</v>
      </c>
      <c r="U58" s="6">
        <v>14.68</v>
      </c>
      <c r="V58" s="62"/>
      <c r="W58">
        <v>30</v>
      </c>
      <c r="X58" s="8">
        <v>13.67</v>
      </c>
      <c r="Y58" s="8">
        <v>5.41</v>
      </c>
      <c r="Z58" s="8">
        <v>7.21</v>
      </c>
      <c r="AA58" s="8">
        <v>4.22</v>
      </c>
      <c r="AB58" s="8">
        <v>0.04</v>
      </c>
      <c r="AC58" s="8">
        <v>7.07</v>
      </c>
      <c r="AD58" s="8"/>
      <c r="AE58" s="9">
        <v>14.64</v>
      </c>
      <c r="AF58" s="9">
        <v>5.58</v>
      </c>
      <c r="AG58" s="9">
        <v>7.8</v>
      </c>
      <c r="AH58" s="9">
        <v>4.74</v>
      </c>
      <c r="AI58" s="9">
        <v>2.1800000000000002</v>
      </c>
      <c r="AJ58" s="10">
        <v>8.52</v>
      </c>
      <c r="AK58" s="59"/>
      <c r="AL58" s="13">
        <v>67</v>
      </c>
      <c r="AM58" s="13">
        <v>79.5</v>
      </c>
      <c r="AN58" s="13">
        <v>42.5</v>
      </c>
      <c r="AR58" s="14">
        <v>77</v>
      </c>
      <c r="AS58" s="14">
        <v>81</v>
      </c>
      <c r="AT58" s="14">
        <v>45</v>
      </c>
      <c r="AX58" s="15">
        <v>79</v>
      </c>
      <c r="AY58" s="15">
        <v>75</v>
      </c>
      <c r="AZ58" s="16">
        <v>43</v>
      </c>
      <c r="BD58" s="1"/>
      <c r="BE58" s="1"/>
      <c r="BF58" s="1"/>
    </row>
    <row r="59" spans="1:58" x14ac:dyDescent="0.2">
      <c r="A59" s="1" t="s">
        <v>101</v>
      </c>
      <c r="B59" s="1" t="s">
        <v>42</v>
      </c>
      <c r="C59" s="2">
        <v>56</v>
      </c>
      <c r="D59" s="3">
        <v>25.53</v>
      </c>
      <c r="E59" s="1" t="str">
        <f t="shared" si="0"/>
        <v>Предожирение</v>
      </c>
      <c r="F59" s="1">
        <v>1</v>
      </c>
      <c r="G59" s="1">
        <v>0</v>
      </c>
      <c r="H59" s="1">
        <v>0</v>
      </c>
      <c r="I59" s="4" t="s">
        <v>43</v>
      </c>
      <c r="J59" s="4">
        <v>2</v>
      </c>
      <c r="K59" s="4" t="str">
        <f t="shared" si="1"/>
        <v>средняя</v>
      </c>
      <c r="L59" s="1" t="str">
        <f>IF(M59&lt;51,"1",IF(M59&lt;75,"2",IF(M59&lt;90,"3","4")))</f>
        <v>2</v>
      </c>
      <c r="M59" s="11">
        <v>59</v>
      </c>
      <c r="N59" s="12">
        <v>65.5</v>
      </c>
      <c r="O59" s="12">
        <v>50</v>
      </c>
      <c r="P59" s="5">
        <v>1.49</v>
      </c>
      <c r="Q59" s="6">
        <v>37.479999999999997</v>
      </c>
      <c r="R59" s="6">
        <v>12.25</v>
      </c>
      <c r="S59" s="6">
        <v>42.78</v>
      </c>
      <c r="T59" s="7">
        <f t="shared" ref="T59" si="2">R59+0</f>
        <v>12.25</v>
      </c>
      <c r="U59" s="6">
        <v>3.7</v>
      </c>
      <c r="V59" s="62"/>
      <c r="W59">
        <v>40</v>
      </c>
      <c r="X59" s="8">
        <v>14.87</v>
      </c>
      <c r="Y59" s="8">
        <v>7.59</v>
      </c>
      <c r="Z59" s="8">
        <v>8</v>
      </c>
      <c r="AA59" s="8">
        <v>17.47</v>
      </c>
      <c r="AB59" s="8">
        <v>4.2699999999999996</v>
      </c>
      <c r="AC59" s="8">
        <v>7.9399999999999995</v>
      </c>
      <c r="AD59" s="8"/>
      <c r="AE59" s="9">
        <v>15.24</v>
      </c>
      <c r="AF59" s="9">
        <v>8.14</v>
      </c>
      <c r="AG59" s="9">
        <v>8.64</v>
      </c>
      <c r="AH59" s="9">
        <v>17.7</v>
      </c>
      <c r="AI59" s="9">
        <v>4.5599999999999996</v>
      </c>
      <c r="AJ59" s="10">
        <v>8.1</v>
      </c>
      <c r="AK59" s="59"/>
      <c r="AL59" s="13">
        <v>87</v>
      </c>
      <c r="AM59" s="13">
        <v>81</v>
      </c>
      <c r="AN59" s="13">
        <v>51.25</v>
      </c>
      <c r="AR59" s="14">
        <v>55</v>
      </c>
      <c r="AS59" s="14">
        <v>95.5</v>
      </c>
      <c r="AT59" s="14">
        <v>21.25</v>
      </c>
      <c r="AX59" s="15">
        <v>59</v>
      </c>
      <c r="AY59" s="15">
        <v>89.5</v>
      </c>
      <c r="AZ59" s="16">
        <v>15.25</v>
      </c>
      <c r="BD59" s="1"/>
      <c r="BE59" s="1"/>
      <c r="BF59" s="1"/>
    </row>
    <row r="60" spans="1:58" x14ac:dyDescent="0.2">
      <c r="A60" s="20" t="s">
        <v>102</v>
      </c>
      <c r="B60" s="21" t="s">
        <v>42</v>
      </c>
      <c r="C60" s="22">
        <v>55</v>
      </c>
      <c r="D60" s="3">
        <v>24.6</v>
      </c>
      <c r="E60" s="1" t="str">
        <f t="shared" si="0"/>
        <v xml:space="preserve"> Норма</v>
      </c>
      <c r="F60" s="1">
        <v>1</v>
      </c>
      <c r="G60" s="1">
        <v>0</v>
      </c>
      <c r="H60" s="1">
        <v>1</v>
      </c>
      <c r="I60" s="4" t="s">
        <v>47</v>
      </c>
      <c r="J60" s="4">
        <v>1</v>
      </c>
      <c r="K60" s="4" t="str">
        <f t="shared" si="1"/>
        <v>средняя</v>
      </c>
      <c r="L60" s="1" t="str">
        <f>IF(M60&lt;51,"1",IF(M60&lt;75,"2",IF(M60&lt;90,"3","4")))</f>
        <v>1</v>
      </c>
      <c r="M60" s="23">
        <v>42</v>
      </c>
      <c r="N60" s="7">
        <v>72.5</v>
      </c>
      <c r="O60" s="7">
        <v>93.75</v>
      </c>
      <c r="P60" s="5">
        <v>10.25</v>
      </c>
      <c r="Q60" s="6">
        <v>39.99</v>
      </c>
      <c r="R60" s="6">
        <v>18.21</v>
      </c>
      <c r="S60" s="6">
        <v>30.97</v>
      </c>
      <c r="T60" s="6">
        <v>8.17</v>
      </c>
      <c r="U60" s="6">
        <v>9.3000000000000007</v>
      </c>
      <c r="V60" s="62"/>
      <c r="W60">
        <v>25</v>
      </c>
      <c r="X60" s="8">
        <v>4.3099999999999996</v>
      </c>
      <c r="Y60" s="8">
        <v>16.54</v>
      </c>
      <c r="Z60" s="8">
        <v>11.08</v>
      </c>
      <c r="AA60" s="8">
        <v>18.84</v>
      </c>
      <c r="AB60" s="8">
        <v>9.73</v>
      </c>
      <c r="AC60" s="8">
        <v>21.09</v>
      </c>
      <c r="AD60" s="8"/>
      <c r="AE60" s="9">
        <v>5.8</v>
      </c>
      <c r="AF60" s="9">
        <v>17.34</v>
      </c>
      <c r="AG60" s="9">
        <v>11.66</v>
      </c>
      <c r="AH60" s="9">
        <v>19.88</v>
      </c>
      <c r="AI60" s="9">
        <v>9.18</v>
      </c>
      <c r="AJ60" s="10">
        <v>21.38</v>
      </c>
      <c r="AK60" s="59"/>
      <c r="AL60" s="24">
        <v>78</v>
      </c>
      <c r="AM60" s="24">
        <v>85</v>
      </c>
      <c r="AN60" s="24">
        <v>41.25</v>
      </c>
      <c r="AR60" s="14">
        <v>90</v>
      </c>
      <c r="AS60" s="14">
        <v>94</v>
      </c>
      <c r="AT60" s="14">
        <v>30</v>
      </c>
      <c r="AX60" s="15">
        <v>94</v>
      </c>
      <c r="AY60" s="15">
        <v>92</v>
      </c>
      <c r="AZ60" s="16">
        <v>28</v>
      </c>
      <c r="BD60" s="1"/>
      <c r="BE60" s="1"/>
      <c r="BF60" s="1"/>
    </row>
    <row r="61" spans="1:58" x14ac:dyDescent="0.2">
      <c r="A61" s="20" t="s">
        <v>103</v>
      </c>
      <c r="B61" s="21" t="s">
        <v>42</v>
      </c>
      <c r="C61" s="22">
        <v>50</v>
      </c>
      <c r="D61" s="3">
        <v>22.3</v>
      </c>
      <c r="E61" s="1" t="str">
        <f t="shared" si="0"/>
        <v xml:space="preserve"> Норма</v>
      </c>
      <c r="F61" s="1">
        <v>0</v>
      </c>
      <c r="G61" s="1">
        <v>1</v>
      </c>
      <c r="H61" s="1">
        <v>0</v>
      </c>
      <c r="I61" s="4" t="s">
        <v>47</v>
      </c>
      <c r="J61" s="4">
        <v>4</v>
      </c>
      <c r="K61" s="4" t="str">
        <f t="shared" si="1"/>
        <v>средняя</v>
      </c>
      <c r="L61" s="1" t="str">
        <f>IF(M61&lt;51,"1",IF(M61&lt;75,"2",IF(M61&lt;90,"3","4")))</f>
        <v>1</v>
      </c>
      <c r="M61" s="23">
        <v>38</v>
      </c>
      <c r="N61" s="7">
        <v>65.5</v>
      </c>
      <c r="O61" s="7">
        <v>78.75</v>
      </c>
      <c r="P61" s="5">
        <v>9.76</v>
      </c>
      <c r="Q61" s="6">
        <v>26.39</v>
      </c>
      <c r="R61" s="6">
        <v>15.18</v>
      </c>
      <c r="S61" s="6">
        <v>31.34</v>
      </c>
      <c r="T61" s="6">
        <v>10.43</v>
      </c>
      <c r="U61" s="6">
        <v>4.18</v>
      </c>
      <c r="V61" s="62"/>
      <c r="W61">
        <v>20</v>
      </c>
      <c r="X61" s="8">
        <v>11.2</v>
      </c>
      <c r="Y61" s="8">
        <v>2.29</v>
      </c>
      <c r="Z61" s="8">
        <v>7.23</v>
      </c>
      <c r="AA61" s="8">
        <v>16.850000000000001</v>
      </c>
      <c r="AB61" s="8">
        <v>5.49</v>
      </c>
      <c r="AC61" s="8">
        <v>9.69</v>
      </c>
      <c r="AD61" s="8"/>
      <c r="AE61" s="9">
        <v>11.46</v>
      </c>
      <c r="AF61" s="9">
        <v>2.9</v>
      </c>
      <c r="AG61" s="9">
        <v>7.8</v>
      </c>
      <c r="AH61" s="9">
        <v>17.3</v>
      </c>
      <c r="AI61" s="9">
        <v>5.6</v>
      </c>
      <c r="AJ61" s="10">
        <v>10.52</v>
      </c>
      <c r="AK61" s="59"/>
      <c r="AL61" s="24">
        <v>83</v>
      </c>
      <c r="AM61" s="24">
        <v>78.5</v>
      </c>
      <c r="AN61" s="24">
        <v>37.5</v>
      </c>
      <c r="AR61" s="14">
        <v>88</v>
      </c>
      <c r="AS61" s="14">
        <v>94.5</v>
      </c>
      <c r="AT61" s="14">
        <v>26.25</v>
      </c>
      <c r="AX61" s="15">
        <v>94</v>
      </c>
      <c r="AY61" s="15">
        <v>88.5</v>
      </c>
      <c r="AZ61" s="16">
        <v>24.25</v>
      </c>
      <c r="BD61" s="1"/>
      <c r="BE61" s="1"/>
      <c r="BF61" s="1"/>
    </row>
    <row r="62" spans="1:58" x14ac:dyDescent="0.2">
      <c r="A62" s="20" t="s">
        <v>104</v>
      </c>
      <c r="B62" s="21" t="s">
        <v>42</v>
      </c>
      <c r="C62" s="22">
        <v>66</v>
      </c>
      <c r="D62" s="3">
        <v>26.88</v>
      </c>
      <c r="E62" s="1" t="str">
        <f t="shared" si="0"/>
        <v>Предожирение</v>
      </c>
      <c r="F62" s="1">
        <v>1</v>
      </c>
      <c r="G62" s="1">
        <v>0</v>
      </c>
      <c r="H62" s="1">
        <v>0</v>
      </c>
      <c r="I62" s="4" t="s">
        <v>47</v>
      </c>
      <c r="J62" s="4">
        <v>4</v>
      </c>
      <c r="K62" s="4" t="str">
        <f t="shared" si="1"/>
        <v>средняя</v>
      </c>
      <c r="L62" s="1" t="str">
        <f>IF(M62&lt;51,"1",IF(M62&lt;75,"2",IF(M62&lt;90,"3","4")))</f>
        <v>3</v>
      </c>
      <c r="M62" s="23">
        <v>88</v>
      </c>
      <c r="N62" s="7">
        <v>21.5</v>
      </c>
      <c r="O62" s="7">
        <v>35</v>
      </c>
      <c r="P62" s="5">
        <v>18.45</v>
      </c>
      <c r="Q62" s="6">
        <v>27.81</v>
      </c>
      <c r="R62" s="6">
        <v>13.19</v>
      </c>
      <c r="S62" s="6">
        <v>24.1</v>
      </c>
      <c r="T62" s="6">
        <v>13.73</v>
      </c>
      <c r="U62" s="6">
        <v>3.21</v>
      </c>
      <c r="V62" s="62"/>
      <c r="W62">
        <v>45</v>
      </c>
      <c r="X62" s="8">
        <v>17.23</v>
      </c>
      <c r="Y62" s="8">
        <v>2.79</v>
      </c>
      <c r="Z62" s="8">
        <v>5.38</v>
      </c>
      <c r="AA62" s="8">
        <v>18.850000000000001</v>
      </c>
      <c r="AB62" s="8">
        <v>2.11</v>
      </c>
      <c r="AC62" s="8">
        <v>3.24</v>
      </c>
      <c r="AD62" s="8"/>
      <c r="AE62" s="9">
        <v>17.600000000000001</v>
      </c>
      <c r="AF62" s="9">
        <v>3.66</v>
      </c>
      <c r="AG62" s="9">
        <v>6.14</v>
      </c>
      <c r="AH62" s="9">
        <v>19.46</v>
      </c>
      <c r="AI62" s="9">
        <v>2.3199999999999998</v>
      </c>
      <c r="AJ62" s="10">
        <v>3.12</v>
      </c>
      <c r="AK62" s="59"/>
      <c r="AL62" s="24">
        <v>72</v>
      </c>
      <c r="AM62" s="24">
        <v>77</v>
      </c>
      <c r="AN62" s="24">
        <v>58.75</v>
      </c>
      <c r="AR62" s="14">
        <v>97</v>
      </c>
      <c r="AS62" s="14">
        <v>95.5</v>
      </c>
      <c r="AT62" s="14">
        <v>22.5</v>
      </c>
      <c r="AX62" s="15">
        <v>100</v>
      </c>
      <c r="AY62" s="15">
        <v>89.5</v>
      </c>
      <c r="AZ62" s="16">
        <v>20.5</v>
      </c>
      <c r="BD62" s="1"/>
      <c r="BE62" s="1"/>
      <c r="BF62" s="1"/>
    </row>
    <row r="63" spans="1:58" x14ac:dyDescent="0.2">
      <c r="A63" s="20" t="s">
        <v>105</v>
      </c>
      <c r="B63" s="21" t="s">
        <v>42</v>
      </c>
      <c r="C63" s="22">
        <v>31</v>
      </c>
      <c r="D63" s="3">
        <v>24.23</v>
      </c>
      <c r="E63" s="1" t="str">
        <f t="shared" si="0"/>
        <v xml:space="preserve"> Норма</v>
      </c>
      <c r="F63" s="1">
        <v>0</v>
      </c>
      <c r="G63" s="1">
        <v>0</v>
      </c>
      <c r="H63" s="1">
        <v>0</v>
      </c>
      <c r="I63" s="4" t="s">
        <v>47</v>
      </c>
      <c r="J63" s="4">
        <v>1</v>
      </c>
      <c r="K63" s="4" t="str">
        <f t="shared" si="1"/>
        <v>средняя</v>
      </c>
      <c r="L63" s="1" t="str">
        <f>IF(M63&lt;51,"1",IF(M63&lt;75,"2",IF(M63&lt;90,"3","4")))</f>
        <v>1</v>
      </c>
      <c r="M63" s="23">
        <v>43</v>
      </c>
      <c r="N63" s="7">
        <v>57.5</v>
      </c>
      <c r="O63" s="7">
        <v>75</v>
      </c>
      <c r="P63" s="5">
        <v>15.35</v>
      </c>
      <c r="Q63" s="6">
        <v>23.42</v>
      </c>
      <c r="R63" s="6">
        <v>14.51</v>
      </c>
      <c r="S63" s="6">
        <v>28.37</v>
      </c>
      <c r="T63" s="6">
        <v>11.87</v>
      </c>
      <c r="U63" s="6">
        <v>11.7</v>
      </c>
      <c r="V63" s="62"/>
      <c r="W63">
        <v>25</v>
      </c>
      <c r="X63" s="8">
        <v>1.67</v>
      </c>
      <c r="Y63" s="8">
        <v>6.23</v>
      </c>
      <c r="Z63" s="8">
        <v>6.42</v>
      </c>
      <c r="AA63" s="8">
        <v>16.100000000000001</v>
      </c>
      <c r="AB63" s="8">
        <v>3.15</v>
      </c>
      <c r="AC63" s="8">
        <v>6.74</v>
      </c>
      <c r="AD63" s="8"/>
      <c r="AE63" s="9">
        <v>2.42</v>
      </c>
      <c r="AF63" s="9">
        <v>6.2</v>
      </c>
      <c r="AG63" s="9">
        <v>6.98</v>
      </c>
      <c r="AH63" s="9">
        <v>16.46</v>
      </c>
      <c r="AI63" s="9">
        <v>3.82</v>
      </c>
      <c r="AJ63" s="10">
        <v>7.34</v>
      </c>
      <c r="AK63" s="59"/>
      <c r="AL63" s="24">
        <v>80</v>
      </c>
      <c r="AM63" s="24">
        <v>82</v>
      </c>
      <c r="AN63" s="24">
        <v>40</v>
      </c>
      <c r="AR63" s="14">
        <v>91</v>
      </c>
      <c r="AS63" s="14">
        <v>92.5</v>
      </c>
      <c r="AT63" s="14">
        <v>37.5</v>
      </c>
      <c r="AX63" s="15">
        <v>95</v>
      </c>
      <c r="AY63" s="15">
        <v>90.5</v>
      </c>
      <c r="AZ63" s="16">
        <v>33.5</v>
      </c>
      <c r="BD63" s="1"/>
      <c r="BE63" s="1"/>
      <c r="BF63" s="1"/>
    </row>
    <row r="64" spans="1:58" x14ac:dyDescent="0.2">
      <c r="A64" s="20" t="s">
        <v>106</v>
      </c>
      <c r="B64" s="21" t="s">
        <v>42</v>
      </c>
      <c r="C64" s="22">
        <v>57</v>
      </c>
      <c r="D64" s="3">
        <v>24.2</v>
      </c>
      <c r="E64" s="1" t="str">
        <f t="shared" si="0"/>
        <v xml:space="preserve"> Норма</v>
      </c>
      <c r="F64" s="1">
        <v>0</v>
      </c>
      <c r="G64" s="1">
        <v>0</v>
      </c>
      <c r="H64" s="1">
        <v>0</v>
      </c>
      <c r="I64" s="4" t="s">
        <v>43</v>
      </c>
      <c r="J64" s="4">
        <v>3</v>
      </c>
      <c r="K64" s="4" t="str">
        <f t="shared" si="1"/>
        <v>средняя</v>
      </c>
      <c r="L64" s="1" t="str">
        <f>IF(M64&lt;51,"1",IF(M64&lt;75,"2",IF(M64&lt;90,"3","4")))</f>
        <v>1</v>
      </c>
      <c r="M64" s="23">
        <v>27</v>
      </c>
      <c r="N64" s="7">
        <v>47</v>
      </c>
      <c r="O64" s="7">
        <v>77.5</v>
      </c>
      <c r="P64" s="5">
        <v>14.16</v>
      </c>
      <c r="Q64" s="6">
        <v>31.39</v>
      </c>
      <c r="R64" s="6">
        <v>13.88</v>
      </c>
      <c r="S64" s="6">
        <v>32.700000000000003</v>
      </c>
      <c r="T64" s="6">
        <v>6.22</v>
      </c>
      <c r="U64" s="6">
        <v>7.38</v>
      </c>
      <c r="V64" s="62"/>
      <c r="W64">
        <v>35</v>
      </c>
      <c r="X64" s="8">
        <v>1.45</v>
      </c>
      <c r="Y64" s="8">
        <v>2.0299999999999998</v>
      </c>
      <c r="Z64" s="8">
        <v>10.51</v>
      </c>
      <c r="AA64" s="8">
        <v>10.71</v>
      </c>
      <c r="AB64" s="8">
        <v>1.02</v>
      </c>
      <c r="AC64" s="8">
        <v>2.34</v>
      </c>
      <c r="AD64" s="8"/>
      <c r="AE64" s="9">
        <v>1.46</v>
      </c>
      <c r="AF64" s="9">
        <v>2.2599999999999998</v>
      </c>
      <c r="AG64" s="9">
        <v>11.2</v>
      </c>
      <c r="AH64" s="9">
        <v>11.4</v>
      </c>
      <c r="AI64" s="9">
        <v>3.48</v>
      </c>
      <c r="AJ64" s="10">
        <v>2.42</v>
      </c>
      <c r="AK64" s="59"/>
      <c r="AL64" s="24">
        <v>72</v>
      </c>
      <c r="AM64" s="24">
        <v>72</v>
      </c>
      <c r="AN64" s="24">
        <v>53.75</v>
      </c>
      <c r="AR64" s="14">
        <v>78</v>
      </c>
      <c r="AS64" s="14">
        <v>80</v>
      </c>
      <c r="AT64" s="14">
        <v>58.75</v>
      </c>
      <c r="AX64" s="15">
        <v>82</v>
      </c>
      <c r="AY64" s="15">
        <v>74</v>
      </c>
      <c r="AZ64" s="16">
        <v>54.75</v>
      </c>
      <c r="BD64" s="1"/>
      <c r="BE64" s="1"/>
      <c r="BF64" s="1"/>
    </row>
    <row r="65" spans="1:58" x14ac:dyDescent="0.2">
      <c r="A65" s="20" t="s">
        <v>107</v>
      </c>
      <c r="B65" s="21" t="s">
        <v>42</v>
      </c>
      <c r="C65" s="22">
        <v>64</v>
      </c>
      <c r="D65" s="3">
        <v>26.43</v>
      </c>
      <c r="E65" s="1" t="str">
        <f t="shared" si="0"/>
        <v>Предожирение</v>
      </c>
      <c r="F65" s="1">
        <v>0</v>
      </c>
      <c r="G65" s="1">
        <v>0</v>
      </c>
      <c r="H65" s="1">
        <v>0</v>
      </c>
      <c r="I65" s="4" t="s">
        <v>47</v>
      </c>
      <c r="J65" s="4">
        <v>1</v>
      </c>
      <c r="K65" s="4" t="str">
        <f t="shared" si="1"/>
        <v>средняя</v>
      </c>
      <c r="L65" s="1" t="str">
        <f>IF(M65&lt;51,"1",IF(M65&lt;75,"2",IF(M65&lt;90,"3","4")))</f>
        <v>2</v>
      </c>
      <c r="M65" s="23">
        <v>55</v>
      </c>
      <c r="N65" s="7">
        <v>70.5</v>
      </c>
      <c r="O65" s="7">
        <v>47.5</v>
      </c>
      <c r="P65" s="5">
        <v>9.39</v>
      </c>
      <c r="Q65" s="6">
        <v>27.4</v>
      </c>
      <c r="R65" s="6">
        <v>14.83</v>
      </c>
      <c r="S65" s="6">
        <v>34.549999999999997</v>
      </c>
      <c r="T65" s="6">
        <v>16.399999999999999</v>
      </c>
      <c r="U65" s="6">
        <v>10.4</v>
      </c>
      <c r="V65" s="62"/>
      <c r="W65">
        <v>35</v>
      </c>
      <c r="X65" s="8">
        <v>8.08</v>
      </c>
      <c r="Y65" s="8">
        <v>4.3599999999999994</v>
      </c>
      <c r="Z65" s="8">
        <v>5.61</v>
      </c>
      <c r="AA65" s="8">
        <v>12.11</v>
      </c>
      <c r="AB65" s="8">
        <v>1.33</v>
      </c>
      <c r="AC65" s="8">
        <v>1.63</v>
      </c>
      <c r="AD65" s="8"/>
      <c r="AE65" s="9">
        <v>8.1999999999999993</v>
      </c>
      <c r="AF65" s="9">
        <v>4.0999999999999996</v>
      </c>
      <c r="AG65" s="9">
        <v>6.84</v>
      </c>
      <c r="AH65" s="9">
        <v>12.24</v>
      </c>
      <c r="AI65" s="9">
        <v>3.62</v>
      </c>
      <c r="AJ65" s="10">
        <v>2.92</v>
      </c>
      <c r="AK65" s="59"/>
      <c r="AL65" s="24">
        <v>80</v>
      </c>
      <c r="AM65" s="24">
        <v>41</v>
      </c>
      <c r="AN65" s="24">
        <v>53.75</v>
      </c>
      <c r="AR65" s="14">
        <v>82</v>
      </c>
      <c r="AS65" s="14">
        <v>87.5</v>
      </c>
      <c r="AT65" s="14">
        <v>33.75</v>
      </c>
      <c r="AX65" s="15">
        <v>86</v>
      </c>
      <c r="AY65" s="15">
        <v>81.5</v>
      </c>
      <c r="AZ65" s="16">
        <v>27.75</v>
      </c>
      <c r="BD65" s="1"/>
      <c r="BE65" s="1"/>
      <c r="BF65" s="1"/>
    </row>
    <row r="66" spans="1:58" x14ac:dyDescent="0.2">
      <c r="A66" s="20" t="s">
        <v>108</v>
      </c>
      <c r="B66" s="21" t="s">
        <v>109</v>
      </c>
      <c r="C66" s="22">
        <v>50</v>
      </c>
      <c r="D66" s="3">
        <v>26.73</v>
      </c>
      <c r="E66" s="1" t="str">
        <f t="shared" si="0"/>
        <v>Предожирение</v>
      </c>
      <c r="F66" s="1">
        <v>1</v>
      </c>
      <c r="G66" s="1">
        <v>0</v>
      </c>
      <c r="H66" s="1">
        <v>0</v>
      </c>
      <c r="I66" s="4" t="s">
        <v>43</v>
      </c>
      <c r="J66" s="4">
        <v>3</v>
      </c>
      <c r="K66" s="4" t="str">
        <f t="shared" si="1"/>
        <v>средняя</v>
      </c>
      <c r="L66" s="1" t="str">
        <f>IF(M66&lt;51,"1",IF(M66&lt;75,"2",IF(M66&lt;90,"3","4")))</f>
        <v>2</v>
      </c>
      <c r="M66" s="23">
        <v>56</v>
      </c>
      <c r="N66" s="7">
        <v>78.5</v>
      </c>
      <c r="O66" s="7">
        <v>57.5</v>
      </c>
      <c r="P66" s="5">
        <v>5.79</v>
      </c>
      <c r="Q66" s="6">
        <v>21.5</v>
      </c>
      <c r="R66" s="6">
        <v>17.98</v>
      </c>
      <c r="S66" s="6">
        <v>28.42</v>
      </c>
      <c r="T66" s="6">
        <v>8.1999999999999993</v>
      </c>
      <c r="U66" s="6">
        <v>10.43</v>
      </c>
      <c r="V66" s="62"/>
      <c r="W66">
        <v>30</v>
      </c>
      <c r="X66" s="8">
        <v>10.73</v>
      </c>
      <c r="Y66" s="8">
        <v>4.7799999999999994</v>
      </c>
      <c r="Z66" s="8">
        <v>7.8</v>
      </c>
      <c r="AA66" s="8">
        <v>12.13</v>
      </c>
      <c r="AB66" s="8">
        <v>0.57999999999999996</v>
      </c>
      <c r="AC66" s="8">
        <v>0.69</v>
      </c>
      <c r="AD66" s="8"/>
      <c r="AE66" s="9">
        <v>11.44</v>
      </c>
      <c r="AF66" s="9">
        <v>5.78</v>
      </c>
      <c r="AG66" s="9">
        <v>8.84</v>
      </c>
      <c r="AH66" s="9">
        <v>12.18</v>
      </c>
      <c r="AI66" s="9">
        <v>1.8</v>
      </c>
      <c r="AJ66" s="10">
        <v>1.98</v>
      </c>
      <c r="AK66" s="59"/>
      <c r="AL66" s="24">
        <v>75</v>
      </c>
      <c r="AM66" s="24">
        <v>63.5</v>
      </c>
      <c r="AN66" s="24">
        <v>40</v>
      </c>
      <c r="AR66" s="14">
        <v>73</v>
      </c>
      <c r="AS66" s="14">
        <v>85.5</v>
      </c>
      <c r="AT66" s="14">
        <v>30</v>
      </c>
      <c r="AX66" s="15">
        <v>75</v>
      </c>
      <c r="AY66" s="15">
        <v>79.5</v>
      </c>
      <c r="AZ66" s="16">
        <v>24</v>
      </c>
      <c r="BD66" s="1"/>
      <c r="BE66" s="1"/>
      <c r="BF66" s="1"/>
    </row>
    <row r="67" spans="1:58" x14ac:dyDescent="0.2">
      <c r="A67" s="20" t="s">
        <v>110</v>
      </c>
      <c r="B67" s="21" t="s">
        <v>42</v>
      </c>
      <c r="C67" s="22">
        <v>47</v>
      </c>
      <c r="D67" s="3">
        <v>22.36</v>
      </c>
      <c r="E67" s="1" t="str">
        <f t="shared" ref="E67:E130" si="3">IF(D67&lt;25," Норма", "Предожирение")</f>
        <v xml:space="preserve"> Норма</v>
      </c>
      <c r="F67" s="1">
        <v>0</v>
      </c>
      <c r="G67" s="1">
        <v>0</v>
      </c>
      <c r="H67" s="1">
        <v>0</v>
      </c>
      <c r="I67" s="4" t="s">
        <v>43</v>
      </c>
      <c r="J67" s="4">
        <v>3</v>
      </c>
      <c r="K67" s="4" t="str">
        <f t="shared" ref="K67:K130" si="4">IF(Q67 &lt;20, "легкая", "средняя")</f>
        <v>средняя</v>
      </c>
      <c r="L67" s="1" t="str">
        <f>IF(M67&lt;51,"1",IF(M67&lt;75,"2",IF(M67&lt;90,"3","4")))</f>
        <v>2</v>
      </c>
      <c r="M67" s="23">
        <v>60</v>
      </c>
      <c r="N67" s="7">
        <v>93</v>
      </c>
      <c r="O67" s="7">
        <v>43.75</v>
      </c>
      <c r="P67" s="5">
        <v>4.01</v>
      </c>
      <c r="Q67" s="6">
        <v>25.34</v>
      </c>
      <c r="R67" s="6">
        <v>16.579999999999998</v>
      </c>
      <c r="S67" s="6">
        <v>26.25</v>
      </c>
      <c r="T67" s="6">
        <v>10.7</v>
      </c>
      <c r="U67" s="6">
        <v>21.7</v>
      </c>
      <c r="V67" s="62"/>
      <c r="W67">
        <v>30</v>
      </c>
      <c r="X67" s="8">
        <v>15.05</v>
      </c>
      <c r="Y67" s="8">
        <v>4.7300000000000004</v>
      </c>
      <c r="Z67" s="8">
        <v>6.26</v>
      </c>
      <c r="AA67" s="8">
        <v>13.65</v>
      </c>
      <c r="AB67" s="8">
        <v>5</v>
      </c>
      <c r="AC67" s="8">
        <v>4.26</v>
      </c>
      <c r="AD67" s="8"/>
      <c r="AE67" s="9">
        <v>15.88</v>
      </c>
      <c r="AF67" s="9">
        <v>5.84</v>
      </c>
      <c r="AG67" s="9">
        <v>6.64</v>
      </c>
      <c r="AH67" s="9">
        <v>14.96</v>
      </c>
      <c r="AI67" s="9">
        <v>6.28</v>
      </c>
      <c r="AJ67" s="10">
        <v>4.38</v>
      </c>
      <c r="AK67" s="59"/>
      <c r="AL67" s="24">
        <v>73</v>
      </c>
      <c r="AM67" s="24">
        <v>71.5</v>
      </c>
      <c r="AN67" s="24">
        <v>46.25</v>
      </c>
      <c r="AR67" s="14">
        <v>73</v>
      </c>
      <c r="AS67" s="14">
        <v>85</v>
      </c>
      <c r="AT67" s="14">
        <v>51.25</v>
      </c>
      <c r="AX67" s="15">
        <v>77</v>
      </c>
      <c r="AY67" s="15">
        <v>79</v>
      </c>
      <c r="AZ67" s="16">
        <v>47.25</v>
      </c>
      <c r="BD67" s="1"/>
      <c r="BE67" s="1"/>
      <c r="BF67" s="1"/>
    </row>
    <row r="68" spans="1:58" x14ac:dyDescent="0.2">
      <c r="A68" s="20" t="s">
        <v>111</v>
      </c>
      <c r="B68" s="21" t="s">
        <v>42</v>
      </c>
      <c r="C68" s="22">
        <v>47</v>
      </c>
      <c r="D68" s="3">
        <v>27.66</v>
      </c>
      <c r="E68" s="1" t="str">
        <f t="shared" si="3"/>
        <v>Предожирение</v>
      </c>
      <c r="F68" s="1">
        <v>0</v>
      </c>
      <c r="G68" s="1">
        <v>0</v>
      </c>
      <c r="H68" s="1">
        <v>0</v>
      </c>
      <c r="I68" s="4" t="s">
        <v>47</v>
      </c>
      <c r="J68" s="4">
        <v>2</v>
      </c>
      <c r="K68" s="4" t="str">
        <f t="shared" si="4"/>
        <v>средняя</v>
      </c>
      <c r="L68" s="1" t="str">
        <f>IF(M68&lt;51,"1",IF(M68&lt;75,"2",IF(M68&lt;90,"3","4")))</f>
        <v>2</v>
      </c>
      <c r="M68" s="23">
        <v>54</v>
      </c>
      <c r="N68" s="7">
        <v>51.5</v>
      </c>
      <c r="O68" s="7">
        <v>61.25</v>
      </c>
      <c r="P68" s="5">
        <v>8.3699999999999992</v>
      </c>
      <c r="Q68" s="6">
        <v>29.8</v>
      </c>
      <c r="R68" s="6">
        <v>15.18</v>
      </c>
      <c r="S68" s="6">
        <v>26.8</v>
      </c>
      <c r="T68" s="6">
        <v>10.72</v>
      </c>
      <c r="U68" s="6">
        <v>15.93</v>
      </c>
      <c r="V68" s="62"/>
      <c r="W68">
        <v>30</v>
      </c>
      <c r="X68" s="8">
        <v>11.06</v>
      </c>
      <c r="Y68" s="8">
        <v>10.25</v>
      </c>
      <c r="Z68" s="8">
        <v>6.84</v>
      </c>
      <c r="AA68" s="8">
        <v>10.78</v>
      </c>
      <c r="AB68" s="8">
        <v>3.63</v>
      </c>
      <c r="AC68" s="8">
        <v>1.78</v>
      </c>
      <c r="AD68" s="8"/>
      <c r="AE68" s="9">
        <v>11.42</v>
      </c>
      <c r="AF68" s="9">
        <v>10.119999999999999</v>
      </c>
      <c r="AG68" s="9">
        <v>7.58</v>
      </c>
      <c r="AH68" s="9">
        <v>11.86</v>
      </c>
      <c r="AI68" s="9">
        <v>4.2</v>
      </c>
      <c r="AJ68" s="10">
        <v>2.52</v>
      </c>
      <c r="AK68" s="59"/>
      <c r="AL68" s="24">
        <v>78</v>
      </c>
      <c r="AM68" s="24">
        <v>61.5</v>
      </c>
      <c r="AN68" s="24">
        <v>61.25</v>
      </c>
      <c r="AR68" s="14">
        <v>65</v>
      </c>
      <c r="AS68" s="14">
        <v>77.5</v>
      </c>
      <c r="AT68" s="14">
        <v>43.75</v>
      </c>
      <c r="AX68" s="15">
        <v>69</v>
      </c>
      <c r="AY68" s="15">
        <v>75.5</v>
      </c>
      <c r="AZ68" s="16">
        <v>37.75</v>
      </c>
      <c r="BD68" s="1"/>
      <c r="BE68" s="1"/>
      <c r="BF68" s="1"/>
    </row>
    <row r="69" spans="1:58" x14ac:dyDescent="0.2">
      <c r="A69" s="20" t="s">
        <v>112</v>
      </c>
      <c r="B69" s="21" t="s">
        <v>42</v>
      </c>
      <c r="C69" s="22">
        <v>45</v>
      </c>
      <c r="D69" s="3">
        <v>28.7</v>
      </c>
      <c r="E69" s="1" t="str">
        <f t="shared" si="3"/>
        <v>Предожирение</v>
      </c>
      <c r="F69" s="1">
        <v>0</v>
      </c>
      <c r="G69" s="1">
        <v>0</v>
      </c>
      <c r="H69" s="1">
        <v>0</v>
      </c>
      <c r="I69" s="4" t="s">
        <v>47</v>
      </c>
      <c r="J69" s="4">
        <v>0</v>
      </c>
      <c r="K69" s="4" t="str">
        <f t="shared" si="4"/>
        <v>средняя</v>
      </c>
      <c r="L69" s="1" t="str">
        <f>IF(M69&lt;51,"1",IF(M69&lt;75,"2",IF(M69&lt;90,"3","4")))</f>
        <v>3</v>
      </c>
      <c r="M69" s="23">
        <v>81</v>
      </c>
      <c r="N69" s="7">
        <v>62</v>
      </c>
      <c r="O69" s="7">
        <v>40</v>
      </c>
      <c r="P69" s="5">
        <v>25.16</v>
      </c>
      <c r="Q69" s="6">
        <v>27.1</v>
      </c>
      <c r="R69" s="6">
        <v>18.14</v>
      </c>
      <c r="S69" s="6">
        <v>34.96</v>
      </c>
      <c r="T69" s="6">
        <v>15.8</v>
      </c>
      <c r="U69" s="6">
        <v>13.87</v>
      </c>
      <c r="V69" s="62"/>
      <c r="W69">
        <v>40</v>
      </c>
      <c r="X69" s="8">
        <v>8.57</v>
      </c>
      <c r="Y69" s="8">
        <v>4.6500000000000004</v>
      </c>
      <c r="Z69" s="8">
        <v>8.3000000000000007</v>
      </c>
      <c r="AA69" s="8">
        <v>19.399999999999999</v>
      </c>
      <c r="AB69" s="8">
        <v>7.07</v>
      </c>
      <c r="AC69" s="8">
        <v>2.79</v>
      </c>
      <c r="AD69" s="8"/>
      <c r="AE69" s="9">
        <v>9.4</v>
      </c>
      <c r="AF69" s="9">
        <v>5.64</v>
      </c>
      <c r="AG69" s="9">
        <v>8.8000000000000007</v>
      </c>
      <c r="AH69" s="9">
        <v>19.48</v>
      </c>
      <c r="AI69" s="9">
        <v>6.8</v>
      </c>
      <c r="AJ69" s="10">
        <v>3.12</v>
      </c>
      <c r="AK69" s="59"/>
      <c r="AL69" s="24">
        <v>73</v>
      </c>
      <c r="AM69" s="24">
        <v>61</v>
      </c>
      <c r="AN69" s="24">
        <v>75</v>
      </c>
      <c r="AR69" s="14">
        <v>82</v>
      </c>
      <c r="AS69" s="14">
        <v>76.5</v>
      </c>
      <c r="AT69" s="14">
        <v>40</v>
      </c>
      <c r="AX69" s="15">
        <v>86</v>
      </c>
      <c r="AY69" s="15">
        <v>72.5</v>
      </c>
      <c r="AZ69" s="16">
        <v>38</v>
      </c>
      <c r="BD69" s="1"/>
      <c r="BE69" s="1"/>
      <c r="BF69" s="1"/>
    </row>
    <row r="70" spans="1:58" x14ac:dyDescent="0.2">
      <c r="A70" s="20" t="s">
        <v>113</v>
      </c>
      <c r="B70" s="21" t="s">
        <v>42</v>
      </c>
      <c r="C70" s="22">
        <v>38</v>
      </c>
      <c r="D70" s="3">
        <v>23.77</v>
      </c>
      <c r="E70" s="1" t="str">
        <f t="shared" si="3"/>
        <v xml:space="preserve"> Норма</v>
      </c>
      <c r="F70" s="1">
        <v>0</v>
      </c>
      <c r="G70" s="1">
        <v>0</v>
      </c>
      <c r="H70" s="1">
        <v>0</v>
      </c>
      <c r="I70" s="4" t="s">
        <v>43</v>
      </c>
      <c r="J70" s="4">
        <v>4</v>
      </c>
      <c r="K70" s="4" t="str">
        <f t="shared" si="4"/>
        <v>средняя</v>
      </c>
      <c r="L70" s="1" t="str">
        <f>IF(M70&lt;51,"1",IF(M70&lt;75,"2",IF(M70&lt;90,"3","4")))</f>
        <v>2</v>
      </c>
      <c r="M70" s="23">
        <v>58</v>
      </c>
      <c r="N70" s="7">
        <v>74</v>
      </c>
      <c r="O70" s="7">
        <v>45</v>
      </c>
      <c r="P70" s="5">
        <v>7.41</v>
      </c>
      <c r="Q70" s="6">
        <v>30.45</v>
      </c>
      <c r="R70" s="6">
        <v>14.46</v>
      </c>
      <c r="S70" s="6">
        <v>27.81</v>
      </c>
      <c r="T70" s="6">
        <v>6.57</v>
      </c>
      <c r="U70" s="6">
        <v>15.45</v>
      </c>
      <c r="V70" s="62"/>
      <c r="W70">
        <v>45</v>
      </c>
      <c r="X70" s="8">
        <v>3.51</v>
      </c>
      <c r="Y70" s="8">
        <v>3.88</v>
      </c>
      <c r="Z70" s="8">
        <v>10.17</v>
      </c>
      <c r="AA70" s="8">
        <v>17.059999999999999</v>
      </c>
      <c r="AB70" s="8">
        <v>1.96</v>
      </c>
      <c r="AC70" s="8">
        <v>0.66</v>
      </c>
      <c r="AD70" s="8"/>
      <c r="AE70" s="9">
        <v>4.12</v>
      </c>
      <c r="AF70" s="9">
        <v>4.26</v>
      </c>
      <c r="AG70" s="9">
        <v>10.52</v>
      </c>
      <c r="AH70" s="9">
        <v>17.2</v>
      </c>
      <c r="AI70" s="9">
        <v>2.58</v>
      </c>
      <c r="AJ70" s="10">
        <v>1.58</v>
      </c>
      <c r="AK70" s="59"/>
      <c r="AL70" s="24">
        <v>63</v>
      </c>
      <c r="AM70" s="24">
        <v>81.5</v>
      </c>
      <c r="AN70" s="24">
        <v>27.5</v>
      </c>
      <c r="AR70" s="14">
        <v>65</v>
      </c>
      <c r="AS70" s="14">
        <v>84</v>
      </c>
      <c r="AT70" s="14">
        <v>52.5</v>
      </c>
      <c r="AX70" s="15">
        <v>67</v>
      </c>
      <c r="AY70" s="15">
        <v>78</v>
      </c>
      <c r="AZ70" s="16">
        <v>46.5</v>
      </c>
      <c r="BD70" s="1"/>
      <c r="BE70" s="1"/>
      <c r="BF70" s="1"/>
    </row>
    <row r="71" spans="1:58" x14ac:dyDescent="0.2">
      <c r="A71" s="20" t="s">
        <v>114</v>
      </c>
      <c r="B71" s="21" t="s">
        <v>109</v>
      </c>
      <c r="C71" s="22">
        <v>57</v>
      </c>
      <c r="D71" s="3">
        <v>25.8</v>
      </c>
      <c r="E71" s="1" t="str">
        <f t="shared" si="3"/>
        <v>Предожирение</v>
      </c>
      <c r="F71" s="1">
        <v>0</v>
      </c>
      <c r="G71" s="1">
        <v>0</v>
      </c>
      <c r="H71" s="1">
        <v>0</v>
      </c>
      <c r="I71" s="4" t="s">
        <v>47</v>
      </c>
      <c r="J71" s="4">
        <v>1</v>
      </c>
      <c r="K71" s="4" t="str">
        <f t="shared" si="4"/>
        <v>средняя</v>
      </c>
      <c r="L71" s="1" t="str">
        <f>IF(M71&lt;51,"1",IF(M71&lt;75,"2",IF(M71&lt;90,"3","4")))</f>
        <v>1</v>
      </c>
      <c r="M71" s="23">
        <v>35</v>
      </c>
      <c r="N71" s="7">
        <v>43.5</v>
      </c>
      <c r="O71" s="7">
        <v>65</v>
      </c>
      <c r="P71" s="5">
        <v>16.73</v>
      </c>
      <c r="Q71" s="6">
        <v>20.6</v>
      </c>
      <c r="R71" s="6">
        <v>18.8</v>
      </c>
      <c r="S71" s="6">
        <v>32.18</v>
      </c>
      <c r="T71" s="6">
        <v>9.93</v>
      </c>
      <c r="U71" s="6">
        <v>11.9</v>
      </c>
      <c r="V71" s="62"/>
      <c r="W71">
        <v>30</v>
      </c>
      <c r="X71" s="8">
        <v>7.79</v>
      </c>
      <c r="Y71" s="8">
        <v>3.08</v>
      </c>
      <c r="Z71" s="8">
        <v>8.57</v>
      </c>
      <c r="AA71" s="8">
        <v>13.55</v>
      </c>
      <c r="AB71" s="8">
        <v>2.4300000000000002</v>
      </c>
      <c r="AC71" s="8">
        <v>2.12</v>
      </c>
      <c r="AD71" s="8"/>
      <c r="AE71" s="9">
        <v>8.8800000000000008</v>
      </c>
      <c r="AF71" s="9">
        <v>3.98</v>
      </c>
      <c r="AG71" s="9">
        <v>9.34</v>
      </c>
      <c r="AH71" s="9">
        <v>14.6</v>
      </c>
      <c r="AI71" s="9">
        <v>3.86</v>
      </c>
      <c r="AJ71" s="10">
        <v>2.92</v>
      </c>
      <c r="AK71" s="59"/>
      <c r="AL71" s="24">
        <v>63</v>
      </c>
      <c r="AM71" s="24">
        <v>59.5</v>
      </c>
      <c r="AN71" s="24">
        <v>60</v>
      </c>
      <c r="AR71" s="14">
        <v>75</v>
      </c>
      <c r="AS71" s="14">
        <v>96</v>
      </c>
      <c r="AT71" s="14">
        <v>51.25</v>
      </c>
      <c r="AX71" s="15">
        <v>77</v>
      </c>
      <c r="AY71" s="15">
        <v>90</v>
      </c>
      <c r="AZ71" s="16">
        <v>49.25</v>
      </c>
      <c r="BD71" s="1"/>
      <c r="BE71" s="1"/>
      <c r="BF71" s="1"/>
    </row>
    <row r="72" spans="1:58" x14ac:dyDescent="0.2">
      <c r="A72" s="20" t="s">
        <v>115</v>
      </c>
      <c r="B72" s="21" t="s">
        <v>42</v>
      </c>
      <c r="C72" s="22">
        <v>64</v>
      </c>
      <c r="D72" s="3">
        <v>28.63</v>
      </c>
      <c r="E72" s="1" t="str">
        <f t="shared" si="3"/>
        <v>Предожирение</v>
      </c>
      <c r="F72" s="1">
        <v>0</v>
      </c>
      <c r="G72" s="1">
        <v>0</v>
      </c>
      <c r="H72" s="1">
        <v>0</v>
      </c>
      <c r="I72" s="4" t="s">
        <v>47</v>
      </c>
      <c r="J72" s="4">
        <v>2</v>
      </c>
      <c r="K72" s="4" t="str">
        <f t="shared" si="4"/>
        <v>средняя</v>
      </c>
      <c r="L72" s="1" t="str">
        <f>IF(M72&lt;51,"1",IF(M72&lt;75,"2",IF(M72&lt;90,"3","4")))</f>
        <v>2</v>
      </c>
      <c r="M72" s="23">
        <v>58</v>
      </c>
      <c r="N72" s="7">
        <v>55.5</v>
      </c>
      <c r="O72" s="7">
        <v>62.5</v>
      </c>
      <c r="P72" s="5">
        <v>5.67</v>
      </c>
      <c r="Q72" s="6">
        <v>31.67</v>
      </c>
      <c r="R72" s="6">
        <v>18.79</v>
      </c>
      <c r="S72" s="6">
        <v>29.45</v>
      </c>
      <c r="T72" s="6">
        <v>7.9</v>
      </c>
      <c r="U72" s="6">
        <v>11.45</v>
      </c>
      <c r="V72" s="62"/>
      <c r="W72">
        <v>25</v>
      </c>
      <c r="X72" s="8">
        <v>10.68</v>
      </c>
      <c r="Y72" s="8">
        <v>8.620000000000001</v>
      </c>
      <c r="Z72" s="8">
        <v>8.67</v>
      </c>
      <c r="AA72" s="8">
        <v>12.84</v>
      </c>
      <c r="AB72" s="8">
        <v>2.98</v>
      </c>
      <c r="AC72" s="8">
        <v>10.4</v>
      </c>
      <c r="AD72" s="8"/>
      <c r="AE72" s="9">
        <v>11.2</v>
      </c>
      <c r="AF72" s="9">
        <v>9.56</v>
      </c>
      <c r="AG72" s="9">
        <v>8.42</v>
      </c>
      <c r="AH72" s="9">
        <v>13.22</v>
      </c>
      <c r="AI72" s="9">
        <v>3.36</v>
      </c>
      <c r="AJ72" s="10">
        <v>10.5</v>
      </c>
      <c r="AK72" s="59"/>
      <c r="AL72" s="24">
        <v>50</v>
      </c>
      <c r="AM72" s="24">
        <v>52.5</v>
      </c>
      <c r="AN72" s="24">
        <v>77.5</v>
      </c>
      <c r="AR72" s="14">
        <v>68</v>
      </c>
      <c r="AS72" s="14">
        <v>82.5</v>
      </c>
      <c r="AT72" s="14">
        <v>48.75</v>
      </c>
      <c r="AX72" s="15">
        <v>70</v>
      </c>
      <c r="AY72" s="15">
        <v>80.5</v>
      </c>
      <c r="AZ72" s="16">
        <v>44.75</v>
      </c>
      <c r="BD72" s="1"/>
      <c r="BE72" s="1"/>
      <c r="BF72" s="1"/>
    </row>
    <row r="73" spans="1:58" x14ac:dyDescent="0.2">
      <c r="A73" s="20" t="s">
        <v>116</v>
      </c>
      <c r="B73" s="21" t="s">
        <v>42</v>
      </c>
      <c r="C73" s="22">
        <v>61</v>
      </c>
      <c r="D73" s="3">
        <v>19.899999999999999</v>
      </c>
      <c r="E73" s="1" t="str">
        <f t="shared" si="3"/>
        <v xml:space="preserve"> Норма</v>
      </c>
      <c r="F73" s="1">
        <v>0</v>
      </c>
      <c r="G73" s="1">
        <v>1</v>
      </c>
      <c r="H73" s="1">
        <v>0</v>
      </c>
      <c r="I73" s="4" t="s">
        <v>43</v>
      </c>
      <c r="J73" s="4">
        <v>0</v>
      </c>
      <c r="K73" s="4" t="str">
        <f t="shared" si="4"/>
        <v>средняя</v>
      </c>
      <c r="L73" s="1" t="str">
        <f>IF(M73&lt;51,"1",IF(M73&lt;75,"2",IF(M73&lt;90,"3","4")))</f>
        <v>2</v>
      </c>
      <c r="M73" s="23">
        <v>57</v>
      </c>
      <c r="N73" s="7">
        <v>69</v>
      </c>
      <c r="O73" s="7">
        <v>57.5</v>
      </c>
      <c r="P73" s="5">
        <v>12.11</v>
      </c>
      <c r="Q73" s="6">
        <v>30.84</v>
      </c>
      <c r="R73" s="6">
        <v>17.73</v>
      </c>
      <c r="S73" s="6">
        <v>49.51</v>
      </c>
      <c r="T73" s="6">
        <v>15.36</v>
      </c>
      <c r="U73" s="6">
        <v>7.35</v>
      </c>
      <c r="V73" s="62"/>
      <c r="W73">
        <v>40</v>
      </c>
      <c r="X73" s="8">
        <v>10.55</v>
      </c>
      <c r="Y73" s="8">
        <v>8.9400000000000013</v>
      </c>
      <c r="Z73" s="8">
        <v>6.21</v>
      </c>
      <c r="AA73" s="8">
        <v>12.84</v>
      </c>
      <c r="AB73" s="8">
        <v>1.32</v>
      </c>
      <c r="AC73" s="8">
        <v>1.46</v>
      </c>
      <c r="AD73" s="8"/>
      <c r="AE73" s="9">
        <v>11.2</v>
      </c>
      <c r="AF73" s="9">
        <v>9.32</v>
      </c>
      <c r="AG73" s="9">
        <v>6.6</v>
      </c>
      <c r="AH73" s="9">
        <v>13.3</v>
      </c>
      <c r="AI73" s="9">
        <v>2.1</v>
      </c>
      <c r="AJ73" s="10">
        <v>1.52</v>
      </c>
      <c r="AK73" s="59"/>
      <c r="AL73" s="24">
        <v>80</v>
      </c>
      <c r="AM73" s="24">
        <v>75.5</v>
      </c>
      <c r="AN73" s="24">
        <v>65</v>
      </c>
      <c r="AR73" s="14">
        <v>78</v>
      </c>
      <c r="AS73" s="14">
        <v>82</v>
      </c>
      <c r="AT73" s="14">
        <v>42.5</v>
      </c>
      <c r="AX73" s="15">
        <v>84</v>
      </c>
      <c r="AY73" s="15">
        <v>76</v>
      </c>
      <c r="AZ73" s="16">
        <v>36.5</v>
      </c>
      <c r="BD73" s="1"/>
      <c r="BE73" s="1"/>
      <c r="BF73" s="1"/>
    </row>
    <row r="74" spans="1:58" x14ac:dyDescent="0.2">
      <c r="A74" s="20" t="s">
        <v>117</v>
      </c>
      <c r="B74" s="21" t="s">
        <v>109</v>
      </c>
      <c r="C74" s="22">
        <v>57</v>
      </c>
      <c r="D74" s="3">
        <v>22.93</v>
      </c>
      <c r="E74" s="1" t="str">
        <f t="shared" si="3"/>
        <v xml:space="preserve"> Норма</v>
      </c>
      <c r="F74" s="1">
        <v>0</v>
      </c>
      <c r="G74" s="1">
        <v>0</v>
      </c>
      <c r="H74" s="1">
        <v>0</v>
      </c>
      <c r="I74" s="4" t="s">
        <v>47</v>
      </c>
      <c r="J74" s="4">
        <v>2</v>
      </c>
      <c r="K74" s="4" t="str">
        <f t="shared" si="4"/>
        <v>легкая</v>
      </c>
      <c r="L74" s="1" t="str">
        <f>IF(M74&lt;51,"1",IF(M74&lt;75,"2",IF(M74&lt;90,"3","4")))</f>
        <v>3</v>
      </c>
      <c r="M74" s="23">
        <v>88</v>
      </c>
      <c r="N74" s="7">
        <v>53</v>
      </c>
      <c r="O74" s="7">
        <v>78.75</v>
      </c>
      <c r="P74" s="5">
        <v>6.92</v>
      </c>
      <c r="Q74" s="6">
        <v>19.64</v>
      </c>
      <c r="R74" s="6">
        <v>11.92</v>
      </c>
      <c r="S74" s="6">
        <v>42.19</v>
      </c>
      <c r="T74" s="6">
        <v>14.35</v>
      </c>
      <c r="U74" s="6">
        <v>13.75</v>
      </c>
      <c r="V74" s="62"/>
      <c r="W74">
        <v>25</v>
      </c>
      <c r="X74" s="8">
        <v>10.56</v>
      </c>
      <c r="Y74" s="8">
        <v>8.7899999999999991</v>
      </c>
      <c r="Z74" s="8">
        <v>8.9699999999999989</v>
      </c>
      <c r="AA74" s="8">
        <v>15.9</v>
      </c>
      <c r="AB74" s="8">
        <v>1.45</v>
      </c>
      <c r="AC74" s="8">
        <v>10.23</v>
      </c>
      <c r="AD74" s="8"/>
      <c r="AE74" s="9">
        <v>11.2</v>
      </c>
      <c r="AF74" s="9">
        <v>9.32</v>
      </c>
      <c r="AG74" s="9">
        <v>9.1199999999999992</v>
      </c>
      <c r="AH74" s="9">
        <v>16.28</v>
      </c>
      <c r="AI74" s="9">
        <v>1.76</v>
      </c>
      <c r="AJ74" s="10">
        <v>10.54</v>
      </c>
      <c r="AK74" s="59"/>
      <c r="AL74" s="24">
        <v>70</v>
      </c>
      <c r="AM74" s="24">
        <v>58.5</v>
      </c>
      <c r="AN74" s="24">
        <v>66.25</v>
      </c>
      <c r="AR74" s="14">
        <v>82</v>
      </c>
      <c r="AS74" s="14">
        <v>95</v>
      </c>
      <c r="AT74" s="14">
        <v>32.5</v>
      </c>
      <c r="AX74" s="15">
        <v>88</v>
      </c>
      <c r="AY74" s="15">
        <v>91</v>
      </c>
      <c r="AZ74" s="16">
        <v>26.5</v>
      </c>
      <c r="BD74" s="1"/>
      <c r="BE74" s="1"/>
      <c r="BF74" s="1"/>
    </row>
    <row r="75" spans="1:58" x14ac:dyDescent="0.2">
      <c r="A75" s="20" t="s">
        <v>44</v>
      </c>
      <c r="B75" s="21" t="s">
        <v>42</v>
      </c>
      <c r="C75" s="22">
        <v>57</v>
      </c>
      <c r="D75" s="3">
        <v>19.420000000000002</v>
      </c>
      <c r="E75" s="1" t="str">
        <f t="shared" si="3"/>
        <v xml:space="preserve"> Норма</v>
      </c>
      <c r="F75" s="1">
        <v>1</v>
      </c>
      <c r="G75" s="1">
        <v>0</v>
      </c>
      <c r="H75" s="1">
        <v>0</v>
      </c>
      <c r="I75" s="4" t="s">
        <v>47</v>
      </c>
      <c r="J75" s="4">
        <v>0</v>
      </c>
      <c r="K75" s="4" t="str">
        <f t="shared" si="4"/>
        <v>средняя</v>
      </c>
      <c r="L75" s="1" t="str">
        <f>IF(M75&lt;51,"1",IF(M75&lt;75,"2",IF(M75&lt;90,"3","4")))</f>
        <v>1</v>
      </c>
      <c r="M75" s="23">
        <v>42</v>
      </c>
      <c r="N75" s="7">
        <v>63.5</v>
      </c>
      <c r="O75" s="7">
        <v>96.25</v>
      </c>
      <c r="P75" s="5">
        <v>9.2200000000000006</v>
      </c>
      <c r="Q75" s="6">
        <v>20.32</v>
      </c>
      <c r="R75" s="6">
        <v>17.78</v>
      </c>
      <c r="S75" s="6">
        <v>29.81</v>
      </c>
      <c r="T75" s="6">
        <v>15.38</v>
      </c>
      <c r="U75" s="6">
        <v>8.6199999999999992</v>
      </c>
      <c r="V75" s="62"/>
      <c r="W75">
        <v>25</v>
      </c>
      <c r="X75" s="8">
        <v>6.81</v>
      </c>
      <c r="Y75" s="8">
        <v>9.16</v>
      </c>
      <c r="Z75" s="8">
        <v>5.0169999999999995</v>
      </c>
      <c r="AA75" s="8">
        <v>14.09</v>
      </c>
      <c r="AB75" s="8">
        <v>3.11</v>
      </c>
      <c r="AC75" s="8">
        <v>0.86</v>
      </c>
      <c r="AD75" s="8"/>
      <c r="AE75" s="9">
        <v>7.2</v>
      </c>
      <c r="AF75" s="9">
        <v>9.98</v>
      </c>
      <c r="AG75" s="9">
        <v>5.0999999999999996</v>
      </c>
      <c r="AH75" s="9">
        <v>14.64</v>
      </c>
      <c r="AI75" s="9">
        <v>3.96</v>
      </c>
      <c r="AJ75" s="10">
        <v>1.5</v>
      </c>
      <c r="AK75" s="59"/>
      <c r="AL75" s="24">
        <v>87</v>
      </c>
      <c r="AM75" s="24">
        <v>85</v>
      </c>
      <c r="AN75" s="24">
        <v>48.75</v>
      </c>
      <c r="AR75" s="14">
        <v>78</v>
      </c>
      <c r="AS75" s="14">
        <v>84.5</v>
      </c>
      <c r="AT75" s="14">
        <v>47.5</v>
      </c>
      <c r="AX75" s="15">
        <v>82</v>
      </c>
      <c r="AY75" s="15">
        <v>82.5</v>
      </c>
      <c r="AZ75" s="16">
        <v>41.5</v>
      </c>
      <c r="BD75" s="1"/>
      <c r="BE75" s="1"/>
      <c r="BF75" s="1"/>
    </row>
    <row r="76" spans="1:58" x14ac:dyDescent="0.2">
      <c r="A76" s="20" t="s">
        <v>118</v>
      </c>
      <c r="B76" s="21" t="s">
        <v>42</v>
      </c>
      <c r="C76" s="22">
        <v>61</v>
      </c>
      <c r="D76" s="3">
        <v>27.84</v>
      </c>
      <c r="E76" s="1" t="str">
        <f t="shared" si="3"/>
        <v>Предожирение</v>
      </c>
      <c r="F76" s="1">
        <v>0</v>
      </c>
      <c r="G76" s="1">
        <v>0</v>
      </c>
      <c r="H76" s="1">
        <v>0</v>
      </c>
      <c r="I76" s="4" t="s">
        <v>47</v>
      </c>
      <c r="J76" s="4">
        <v>0</v>
      </c>
      <c r="K76" s="4" t="str">
        <f t="shared" si="4"/>
        <v>средняя</v>
      </c>
      <c r="L76" s="1" t="str">
        <f>IF(M76&lt;51,"1",IF(M76&lt;75,"2",IF(M76&lt;90,"3","4")))</f>
        <v>2</v>
      </c>
      <c r="M76" s="23">
        <v>73</v>
      </c>
      <c r="N76" s="7">
        <v>67</v>
      </c>
      <c r="O76" s="7">
        <v>57.5</v>
      </c>
      <c r="P76" s="5">
        <v>8.99</v>
      </c>
      <c r="Q76" s="6">
        <v>35.24</v>
      </c>
      <c r="R76" s="6">
        <v>17.989999999999998</v>
      </c>
      <c r="S76" s="6">
        <v>30.39</v>
      </c>
      <c r="T76" s="6">
        <v>4.21</v>
      </c>
      <c r="U76" s="6">
        <v>7.71</v>
      </c>
      <c r="V76" s="62"/>
      <c r="W76">
        <v>30</v>
      </c>
      <c r="X76" s="8">
        <v>11.91</v>
      </c>
      <c r="Y76" s="8">
        <v>4.8</v>
      </c>
      <c r="Z76" s="8">
        <v>10.52</v>
      </c>
      <c r="AA76" s="8">
        <v>15.34</v>
      </c>
      <c r="AB76" s="8">
        <v>3.24</v>
      </c>
      <c r="AC76" s="8">
        <v>5.33</v>
      </c>
      <c r="AD76" s="8"/>
      <c r="AE76" s="9">
        <v>12.8</v>
      </c>
      <c r="AF76" s="9">
        <v>5.9</v>
      </c>
      <c r="AG76" s="9">
        <v>11.32</v>
      </c>
      <c r="AH76" s="9">
        <v>15.76</v>
      </c>
      <c r="AI76" s="9">
        <v>4.8600000000000003</v>
      </c>
      <c r="AJ76" s="10">
        <v>5.38</v>
      </c>
      <c r="AK76" s="59"/>
      <c r="AL76" s="24">
        <v>73</v>
      </c>
      <c r="AM76" s="24">
        <v>76</v>
      </c>
      <c r="AN76" s="24">
        <v>51.25</v>
      </c>
      <c r="AR76" s="14">
        <v>63</v>
      </c>
      <c r="AS76" s="14">
        <v>84</v>
      </c>
      <c r="AT76" s="14">
        <v>50</v>
      </c>
      <c r="AX76" s="15">
        <v>65</v>
      </c>
      <c r="AY76" s="15">
        <v>80</v>
      </c>
      <c r="AZ76" s="16">
        <v>46</v>
      </c>
      <c r="BD76" s="1"/>
      <c r="BE76" s="1"/>
      <c r="BF76" s="1"/>
    </row>
    <row r="77" spans="1:58" x14ac:dyDescent="0.2">
      <c r="A77" s="20" t="s">
        <v>119</v>
      </c>
      <c r="B77" s="21" t="s">
        <v>109</v>
      </c>
      <c r="C77" s="22">
        <v>59</v>
      </c>
      <c r="D77" s="3">
        <v>23.79</v>
      </c>
      <c r="E77" s="1" t="str">
        <f t="shared" si="3"/>
        <v xml:space="preserve"> Норма</v>
      </c>
      <c r="F77" s="1">
        <v>0</v>
      </c>
      <c r="G77" s="1">
        <v>0</v>
      </c>
      <c r="H77" s="1">
        <v>0</v>
      </c>
      <c r="I77" s="4" t="s">
        <v>47</v>
      </c>
      <c r="J77" s="4">
        <v>1</v>
      </c>
      <c r="K77" s="4" t="str">
        <f t="shared" si="4"/>
        <v>средняя</v>
      </c>
      <c r="L77" s="1" t="str">
        <f>IF(M77&lt;51,"1",IF(M77&lt;75,"2",IF(M77&lt;90,"3","4")))</f>
        <v>3</v>
      </c>
      <c r="M77" s="23">
        <v>77</v>
      </c>
      <c r="N77" s="7">
        <v>74</v>
      </c>
      <c r="O77" s="7">
        <v>68.75</v>
      </c>
      <c r="P77" s="5">
        <v>7.31</v>
      </c>
      <c r="Q77" s="6">
        <v>32.450000000000003</v>
      </c>
      <c r="R77" s="6">
        <v>15.17</v>
      </c>
      <c r="S77" s="6">
        <v>37.99</v>
      </c>
      <c r="T77" s="6">
        <v>8.4</v>
      </c>
      <c r="U77" s="6">
        <v>10.51</v>
      </c>
      <c r="V77" s="62"/>
      <c r="W77">
        <v>40</v>
      </c>
      <c r="X77" s="8">
        <v>17.64</v>
      </c>
      <c r="Y77" s="8">
        <v>5.8900000000000006</v>
      </c>
      <c r="Z77" s="8">
        <v>9.7800000000000011</v>
      </c>
      <c r="AA77" s="8">
        <v>12.54</v>
      </c>
      <c r="AB77" s="8">
        <v>0.85</v>
      </c>
      <c r="AC77" s="8">
        <v>0.41</v>
      </c>
      <c r="AD77" s="8"/>
      <c r="AE77" s="9">
        <v>18.36</v>
      </c>
      <c r="AF77" s="9">
        <v>6.54</v>
      </c>
      <c r="AG77" s="9">
        <v>10.64</v>
      </c>
      <c r="AH77" s="9">
        <v>13.3</v>
      </c>
      <c r="AI77" s="9">
        <v>1.74</v>
      </c>
      <c r="AJ77" s="10">
        <v>0.84</v>
      </c>
      <c r="AK77" s="59"/>
      <c r="AL77" s="24">
        <v>73</v>
      </c>
      <c r="AM77" s="24">
        <v>62.5</v>
      </c>
      <c r="AN77" s="24">
        <v>43.75</v>
      </c>
      <c r="AR77" s="14">
        <v>82</v>
      </c>
      <c r="AS77" s="14">
        <v>61.5</v>
      </c>
      <c r="AT77" s="14">
        <v>31.25</v>
      </c>
      <c r="AX77" s="15">
        <v>88</v>
      </c>
      <c r="AY77" s="15">
        <v>59.5</v>
      </c>
      <c r="AZ77" s="16">
        <v>27.25</v>
      </c>
      <c r="BD77" s="1"/>
      <c r="BE77" s="1"/>
      <c r="BF77" s="1"/>
    </row>
    <row r="78" spans="1:58" x14ac:dyDescent="0.2">
      <c r="A78" s="20" t="s">
        <v>120</v>
      </c>
      <c r="B78" s="21" t="s">
        <v>42</v>
      </c>
      <c r="C78" s="22">
        <v>60</v>
      </c>
      <c r="D78" s="3">
        <v>24.3</v>
      </c>
      <c r="E78" s="1" t="str">
        <f t="shared" si="3"/>
        <v xml:space="preserve"> Норма</v>
      </c>
      <c r="F78" s="1">
        <v>0</v>
      </c>
      <c r="G78" s="1">
        <v>0</v>
      </c>
      <c r="H78" s="1">
        <v>0</v>
      </c>
      <c r="I78" s="4" t="s">
        <v>43</v>
      </c>
      <c r="J78" s="4">
        <v>4</v>
      </c>
      <c r="K78" s="4" t="str">
        <f t="shared" si="4"/>
        <v>легкая</v>
      </c>
      <c r="L78" s="1" t="str">
        <f>IF(M78&lt;51,"1",IF(M78&lt;75,"2",IF(M78&lt;90,"3","4")))</f>
        <v>2</v>
      </c>
      <c r="M78" s="23">
        <v>70</v>
      </c>
      <c r="N78" s="7">
        <v>75</v>
      </c>
      <c r="O78" s="7">
        <v>78.75</v>
      </c>
      <c r="P78" s="5">
        <v>5.55</v>
      </c>
      <c r="Q78" s="6">
        <v>18.75</v>
      </c>
      <c r="R78" s="6">
        <v>17.39</v>
      </c>
      <c r="S78" s="6">
        <v>32.799999999999997</v>
      </c>
      <c r="T78" s="6">
        <v>11.42</v>
      </c>
      <c r="U78" s="6">
        <v>9.6199999999999992</v>
      </c>
      <c r="V78" s="62"/>
      <c r="W78">
        <v>90</v>
      </c>
      <c r="X78" s="8">
        <v>8.84</v>
      </c>
      <c r="Y78" s="8">
        <v>4.84</v>
      </c>
      <c r="Z78" s="8">
        <v>7.9</v>
      </c>
      <c r="AA78" s="8">
        <v>16.760000000000002</v>
      </c>
      <c r="AB78" s="8">
        <v>5.75</v>
      </c>
      <c r="AC78" s="8">
        <v>0.6</v>
      </c>
      <c r="AD78" s="8"/>
      <c r="AE78" s="9">
        <v>9.84</v>
      </c>
      <c r="AF78" s="9">
        <v>5.44</v>
      </c>
      <c r="AG78" s="9">
        <v>8.94</v>
      </c>
      <c r="AH78" s="9">
        <v>17.559999999999999</v>
      </c>
      <c r="AI78" s="9">
        <v>6.18</v>
      </c>
      <c r="AJ78" s="10">
        <v>1.18</v>
      </c>
      <c r="AK78" s="59"/>
      <c r="AL78" s="24">
        <v>70</v>
      </c>
      <c r="AM78" s="24">
        <v>84.5</v>
      </c>
      <c r="AN78" s="24">
        <v>47.5</v>
      </c>
      <c r="AR78" s="14">
        <v>65</v>
      </c>
      <c r="AS78" s="14">
        <v>74</v>
      </c>
      <c r="AT78" s="14">
        <v>56.25</v>
      </c>
      <c r="AX78" s="15">
        <v>67</v>
      </c>
      <c r="AY78" s="15">
        <v>70</v>
      </c>
      <c r="AZ78" s="16">
        <v>54.25</v>
      </c>
      <c r="BD78" s="1"/>
      <c r="BE78" s="1"/>
      <c r="BF78" s="1"/>
    </row>
    <row r="79" spans="1:58" x14ac:dyDescent="0.2">
      <c r="A79" s="20" t="s">
        <v>121</v>
      </c>
      <c r="B79" s="21" t="s">
        <v>42</v>
      </c>
      <c r="C79" s="22">
        <v>64</v>
      </c>
      <c r="D79" s="3">
        <v>21.16</v>
      </c>
      <c r="E79" s="1" t="str">
        <f t="shared" si="3"/>
        <v xml:space="preserve"> Норма</v>
      </c>
      <c r="F79" s="1">
        <v>0</v>
      </c>
      <c r="G79" s="1">
        <v>0</v>
      </c>
      <c r="H79" s="1">
        <v>0</v>
      </c>
      <c r="I79" s="4" t="s">
        <v>47</v>
      </c>
      <c r="J79" s="4">
        <v>3</v>
      </c>
      <c r="K79" s="4" t="str">
        <f t="shared" si="4"/>
        <v>легкая</v>
      </c>
      <c r="L79" s="1" t="str">
        <f>IF(M79&lt;51,"1",IF(M79&lt;75,"2",IF(M79&lt;90,"3","4")))</f>
        <v>2</v>
      </c>
      <c r="M79" s="23">
        <v>72</v>
      </c>
      <c r="N79" s="7">
        <v>81</v>
      </c>
      <c r="O79" s="7">
        <v>55</v>
      </c>
      <c r="P79" s="5">
        <v>6.44</v>
      </c>
      <c r="Q79" s="6">
        <v>18.670000000000002</v>
      </c>
      <c r="R79" s="6">
        <v>15.26</v>
      </c>
      <c r="S79" s="6">
        <v>46.28</v>
      </c>
      <c r="T79" s="6">
        <v>5.67</v>
      </c>
      <c r="U79" s="6">
        <v>8.14</v>
      </c>
      <c r="V79" s="62"/>
      <c r="W79">
        <v>40</v>
      </c>
      <c r="X79" s="8">
        <v>3.27</v>
      </c>
      <c r="Y79" s="8">
        <v>6.6</v>
      </c>
      <c r="Z79" s="8">
        <v>6.5</v>
      </c>
      <c r="AA79" s="8">
        <v>13.54</v>
      </c>
      <c r="AB79" s="8">
        <v>4.79</v>
      </c>
      <c r="AC79" s="8">
        <v>5.8</v>
      </c>
      <c r="AD79" s="8"/>
      <c r="AE79" s="9">
        <v>3.16</v>
      </c>
      <c r="AF79" s="9">
        <v>7.38</v>
      </c>
      <c r="AG79" s="9">
        <v>8.44</v>
      </c>
      <c r="AH79" s="9">
        <v>14.74</v>
      </c>
      <c r="AI79" s="9">
        <v>6.7</v>
      </c>
      <c r="AJ79" s="10">
        <v>6.96</v>
      </c>
      <c r="AK79" s="59"/>
      <c r="AL79" s="24">
        <v>74</v>
      </c>
      <c r="AM79" s="24">
        <v>47.5</v>
      </c>
      <c r="AN79" s="24">
        <v>55</v>
      </c>
      <c r="AR79" s="14">
        <v>85</v>
      </c>
      <c r="AS79" s="14">
        <v>64.5</v>
      </c>
      <c r="AT79" s="14">
        <v>50</v>
      </c>
      <c r="AX79" s="15">
        <v>91</v>
      </c>
      <c r="AY79" s="15">
        <v>60.5</v>
      </c>
      <c r="AZ79" s="16">
        <v>46</v>
      </c>
      <c r="BD79" s="1"/>
      <c r="BE79" s="1"/>
      <c r="BF79" s="1"/>
    </row>
    <row r="80" spans="1:58" x14ac:dyDescent="0.2">
      <c r="A80" s="20" t="s">
        <v>122</v>
      </c>
      <c r="B80" s="21" t="s">
        <v>42</v>
      </c>
      <c r="C80" s="22">
        <v>49</v>
      </c>
      <c r="D80" s="3">
        <v>26.82</v>
      </c>
      <c r="E80" s="1" t="str">
        <f t="shared" si="3"/>
        <v>Предожирение</v>
      </c>
      <c r="F80" s="1">
        <v>0</v>
      </c>
      <c r="G80" s="1">
        <v>0</v>
      </c>
      <c r="H80" s="1">
        <v>0</v>
      </c>
      <c r="I80" s="4" t="s">
        <v>43</v>
      </c>
      <c r="J80" s="4">
        <v>4</v>
      </c>
      <c r="K80" s="4" t="str">
        <f t="shared" si="4"/>
        <v>средняя</v>
      </c>
      <c r="L80" s="1" t="str">
        <f>IF(M80&lt;51,"1",IF(M80&lt;75,"2",IF(M80&lt;90,"3","4")))</f>
        <v>1</v>
      </c>
      <c r="M80" s="23">
        <v>48</v>
      </c>
      <c r="N80" s="7">
        <v>73</v>
      </c>
      <c r="O80" s="7">
        <v>47.5</v>
      </c>
      <c r="P80" s="5">
        <v>16.61</v>
      </c>
      <c r="Q80" s="6">
        <v>27.92</v>
      </c>
      <c r="R80" s="6">
        <v>15.18</v>
      </c>
      <c r="S80" s="6">
        <v>45.41</v>
      </c>
      <c r="T80" s="6">
        <v>11.58</v>
      </c>
      <c r="U80" s="6">
        <v>1.77</v>
      </c>
      <c r="V80" s="62"/>
      <c r="W80">
        <v>30</v>
      </c>
      <c r="X80" s="8">
        <v>9.58</v>
      </c>
      <c r="Y80" s="8">
        <v>3.6</v>
      </c>
      <c r="Z80" s="8">
        <v>13.82</v>
      </c>
      <c r="AA80" s="8">
        <v>14.79</v>
      </c>
      <c r="AB80" s="8">
        <v>0.7</v>
      </c>
      <c r="AC80" s="8">
        <v>1.6</v>
      </c>
      <c r="AD80" s="8"/>
      <c r="AE80" s="9">
        <v>10.4</v>
      </c>
      <c r="AF80" s="9">
        <v>4.88</v>
      </c>
      <c r="AG80" s="9">
        <v>14.34</v>
      </c>
      <c r="AH80" s="9">
        <v>15.46</v>
      </c>
      <c r="AI80" s="9">
        <v>2.2999999999999998</v>
      </c>
      <c r="AJ80" s="10">
        <v>2.68</v>
      </c>
      <c r="AK80" s="59"/>
      <c r="AL80" s="24">
        <v>73</v>
      </c>
      <c r="AM80" s="24">
        <v>82.5</v>
      </c>
      <c r="AN80" s="24">
        <v>55</v>
      </c>
      <c r="AR80" s="14">
        <v>55</v>
      </c>
      <c r="AS80" s="14">
        <v>85.5</v>
      </c>
      <c r="AT80" s="14">
        <v>21.25</v>
      </c>
      <c r="AX80" s="15">
        <v>57</v>
      </c>
      <c r="AY80" s="15">
        <v>81.5</v>
      </c>
      <c r="AZ80" s="16">
        <v>17.25</v>
      </c>
      <c r="BD80" s="1"/>
      <c r="BE80" s="1"/>
      <c r="BF80" s="1"/>
    </row>
    <row r="81" spans="1:58" x14ac:dyDescent="0.2">
      <c r="A81" s="20" t="s">
        <v>123</v>
      </c>
      <c r="B81" s="21" t="s">
        <v>109</v>
      </c>
      <c r="C81" s="22">
        <v>67</v>
      </c>
      <c r="D81" s="3">
        <v>24.11</v>
      </c>
      <c r="E81" s="1" t="str">
        <f t="shared" si="3"/>
        <v xml:space="preserve"> Норма</v>
      </c>
      <c r="F81" s="1">
        <v>1</v>
      </c>
      <c r="G81" s="1">
        <v>0</v>
      </c>
      <c r="H81" s="1">
        <v>0</v>
      </c>
      <c r="I81" s="4" t="s">
        <v>47</v>
      </c>
      <c r="J81" s="4">
        <v>4</v>
      </c>
      <c r="K81" s="4" t="str">
        <f t="shared" si="4"/>
        <v>средняя</v>
      </c>
      <c r="L81" s="1" t="str">
        <f>IF(M81&lt;51,"1",IF(M81&lt;75,"2",IF(M81&lt;90,"3","4")))</f>
        <v>2</v>
      </c>
      <c r="M81" s="23">
        <v>55</v>
      </c>
      <c r="N81" s="7">
        <v>83.5</v>
      </c>
      <c r="O81" s="7">
        <v>56.25</v>
      </c>
      <c r="P81" s="5">
        <v>15.14</v>
      </c>
      <c r="Q81" s="6">
        <v>34.119999999999997</v>
      </c>
      <c r="R81" s="6">
        <v>16</v>
      </c>
      <c r="S81" s="6">
        <v>32.17</v>
      </c>
      <c r="T81" s="6">
        <v>7.81</v>
      </c>
      <c r="U81" s="6">
        <v>3.9</v>
      </c>
      <c r="V81" s="62"/>
      <c r="W81">
        <v>20</v>
      </c>
      <c r="X81" s="8">
        <v>6.6</v>
      </c>
      <c r="Y81" s="8">
        <v>7.61</v>
      </c>
      <c r="Z81" s="8">
        <v>7.16</v>
      </c>
      <c r="AA81" s="8">
        <v>11.09</v>
      </c>
      <c r="AB81" s="8">
        <v>3.81</v>
      </c>
      <c r="AC81" s="8">
        <v>5.61</v>
      </c>
      <c r="AD81" s="8"/>
      <c r="AE81" s="9">
        <v>7.94</v>
      </c>
      <c r="AF81" s="9">
        <v>8.84</v>
      </c>
      <c r="AG81" s="9">
        <v>7.86</v>
      </c>
      <c r="AH81" s="9">
        <v>11.2</v>
      </c>
      <c r="AI81" s="9">
        <v>4.4400000000000004</v>
      </c>
      <c r="AJ81" s="10">
        <v>6.48</v>
      </c>
      <c r="AK81" s="59"/>
      <c r="AL81" s="24">
        <v>73</v>
      </c>
      <c r="AM81" s="24">
        <v>93</v>
      </c>
      <c r="AN81" s="24">
        <v>46.25</v>
      </c>
      <c r="AR81" s="14">
        <v>66</v>
      </c>
      <c r="AS81" s="14">
        <v>79.5</v>
      </c>
      <c r="AT81" s="14">
        <v>57.5</v>
      </c>
      <c r="AX81" s="15">
        <v>72</v>
      </c>
      <c r="AY81" s="15">
        <v>75.5</v>
      </c>
      <c r="AZ81" s="16">
        <v>53.5</v>
      </c>
      <c r="BD81" s="1"/>
      <c r="BE81" s="1"/>
      <c r="BF81" s="1"/>
    </row>
    <row r="82" spans="1:58" x14ac:dyDescent="0.2">
      <c r="A82" s="20" t="s">
        <v>124</v>
      </c>
      <c r="B82" s="21" t="s">
        <v>42</v>
      </c>
      <c r="C82" s="22">
        <v>65</v>
      </c>
      <c r="D82" s="3">
        <v>29.47</v>
      </c>
      <c r="E82" s="1" t="str">
        <f t="shared" si="3"/>
        <v>Предожирение</v>
      </c>
      <c r="F82" s="1">
        <v>0</v>
      </c>
      <c r="G82" s="1">
        <v>0</v>
      </c>
      <c r="H82" s="1">
        <v>0</v>
      </c>
      <c r="I82" s="4" t="s">
        <v>43</v>
      </c>
      <c r="J82" s="4">
        <v>1</v>
      </c>
      <c r="K82" s="4" t="str">
        <f t="shared" si="4"/>
        <v>средняя</v>
      </c>
      <c r="L82" s="1" t="str">
        <f>IF(M82&lt;51,"1",IF(M82&lt;75,"2",IF(M82&lt;90,"3","4")))</f>
        <v>2</v>
      </c>
      <c r="M82" s="23">
        <v>68</v>
      </c>
      <c r="N82" s="7">
        <v>73.5</v>
      </c>
      <c r="O82" s="7">
        <v>66.25</v>
      </c>
      <c r="P82" s="5">
        <v>6.71</v>
      </c>
      <c r="Q82" s="6">
        <v>26.53</v>
      </c>
      <c r="R82" s="6">
        <v>18.399999999999999</v>
      </c>
      <c r="S82" s="6">
        <v>27.89</v>
      </c>
      <c r="T82" s="6">
        <v>6.58</v>
      </c>
      <c r="U82" s="6">
        <v>6.63</v>
      </c>
      <c r="V82" s="62"/>
      <c r="W82">
        <v>30</v>
      </c>
      <c r="X82" s="8">
        <v>6.21</v>
      </c>
      <c r="Y82" s="8">
        <v>9.5500000000000007</v>
      </c>
      <c r="Z82" s="8">
        <v>9.64</v>
      </c>
      <c r="AA82" s="8">
        <v>13.24</v>
      </c>
      <c r="AB82" s="8">
        <v>1.23</v>
      </c>
      <c r="AC82" s="8">
        <v>5.69</v>
      </c>
      <c r="AD82" s="8"/>
      <c r="AE82" s="9">
        <v>6.96</v>
      </c>
      <c r="AF82" s="9">
        <v>10.26</v>
      </c>
      <c r="AG82" s="9">
        <v>10.32</v>
      </c>
      <c r="AH82" s="9">
        <v>13.26</v>
      </c>
      <c r="AI82" s="9">
        <v>1.28</v>
      </c>
      <c r="AJ82" s="10">
        <v>6.4</v>
      </c>
      <c r="AK82" s="59"/>
      <c r="AL82" s="24">
        <v>73</v>
      </c>
      <c r="AM82" s="24">
        <v>90</v>
      </c>
      <c r="AN82" s="24">
        <v>40</v>
      </c>
      <c r="AR82" s="14">
        <v>77</v>
      </c>
      <c r="AS82" s="14">
        <v>81</v>
      </c>
      <c r="AT82" s="14">
        <v>45</v>
      </c>
      <c r="AX82" s="15">
        <v>81</v>
      </c>
      <c r="AY82" s="15">
        <v>77</v>
      </c>
      <c r="AZ82" s="16">
        <v>39</v>
      </c>
      <c r="BD82" s="1"/>
      <c r="BE82" s="1"/>
      <c r="BF82" s="1"/>
    </row>
    <row r="83" spans="1:58" x14ac:dyDescent="0.2">
      <c r="A83" s="20" t="s">
        <v>125</v>
      </c>
      <c r="B83" s="21" t="s">
        <v>42</v>
      </c>
      <c r="C83" s="22">
        <v>61</v>
      </c>
      <c r="D83" s="3">
        <v>25.24</v>
      </c>
      <c r="E83" s="1" t="str">
        <f t="shared" si="3"/>
        <v>Предожирение</v>
      </c>
      <c r="F83" s="1">
        <v>0</v>
      </c>
      <c r="G83" s="1">
        <v>0</v>
      </c>
      <c r="H83" s="1">
        <v>0</v>
      </c>
      <c r="I83" s="4" t="s">
        <v>47</v>
      </c>
      <c r="J83" s="4">
        <v>1</v>
      </c>
      <c r="K83" s="4" t="str">
        <f t="shared" si="4"/>
        <v>средняя</v>
      </c>
      <c r="L83" s="1" t="str">
        <f>IF(M83&lt;51,"1",IF(M83&lt;75,"2",IF(M83&lt;90,"3","4")))</f>
        <v>2</v>
      </c>
      <c r="M83" s="23">
        <v>63</v>
      </c>
      <c r="N83" s="7">
        <v>72.5</v>
      </c>
      <c r="O83" s="7">
        <v>42.5</v>
      </c>
      <c r="P83" s="5">
        <v>6.61</v>
      </c>
      <c r="Q83" s="6">
        <v>28.46</v>
      </c>
      <c r="R83" s="6">
        <v>15.79</v>
      </c>
      <c r="S83" s="6">
        <v>38.49</v>
      </c>
      <c r="T83" s="6">
        <v>9.64</v>
      </c>
      <c r="U83" s="6">
        <v>13.36</v>
      </c>
      <c r="V83" s="62"/>
      <c r="W83">
        <v>65</v>
      </c>
      <c r="X83" s="8">
        <v>5.73</v>
      </c>
      <c r="Y83" s="8">
        <v>7.21</v>
      </c>
      <c r="Z83" s="8">
        <v>9.18</v>
      </c>
      <c r="AA83" s="8">
        <v>18.64</v>
      </c>
      <c r="AB83" s="8">
        <v>4.0199999999999996</v>
      </c>
      <c r="AC83" s="8">
        <v>3.91</v>
      </c>
      <c r="AD83" s="8"/>
      <c r="AE83" s="9">
        <v>6.46</v>
      </c>
      <c r="AF83" s="9">
        <v>7.68</v>
      </c>
      <c r="AG83" s="9">
        <v>9.34</v>
      </c>
      <c r="AH83" s="9">
        <v>19.260000000000002</v>
      </c>
      <c r="AI83" s="9">
        <v>4.5</v>
      </c>
      <c r="AJ83" s="10">
        <v>4.88</v>
      </c>
      <c r="AK83" s="59"/>
      <c r="AL83" s="24">
        <v>73</v>
      </c>
      <c r="AM83" s="24">
        <v>70</v>
      </c>
      <c r="AN83" s="24">
        <v>75</v>
      </c>
      <c r="AR83" s="14">
        <v>87</v>
      </c>
      <c r="AS83" s="14">
        <v>91</v>
      </c>
      <c r="AT83" s="14">
        <v>20</v>
      </c>
      <c r="AX83" s="15">
        <v>93</v>
      </c>
      <c r="AY83" s="15">
        <v>85</v>
      </c>
      <c r="AZ83" s="16">
        <v>14</v>
      </c>
      <c r="BD83" s="1"/>
      <c r="BE83" s="1"/>
      <c r="BF83" s="1"/>
    </row>
    <row r="84" spans="1:58" x14ac:dyDescent="0.2">
      <c r="A84" s="20" t="s">
        <v>126</v>
      </c>
      <c r="B84" s="21" t="s">
        <v>42</v>
      </c>
      <c r="C84" s="22">
        <v>68</v>
      </c>
      <c r="D84" s="3">
        <v>28.75</v>
      </c>
      <c r="E84" s="1" t="str">
        <f t="shared" si="3"/>
        <v>Предожирение</v>
      </c>
      <c r="F84" s="1">
        <v>0</v>
      </c>
      <c r="G84" s="1">
        <v>0</v>
      </c>
      <c r="H84" s="1">
        <v>0</v>
      </c>
      <c r="I84" s="4" t="s">
        <v>47</v>
      </c>
      <c r="J84" s="4">
        <v>0</v>
      </c>
      <c r="K84" s="4" t="str">
        <f t="shared" si="4"/>
        <v>средняя</v>
      </c>
      <c r="L84" s="1" t="str">
        <f>IF(M84&lt;51,"1",IF(M84&lt;75,"2",IF(M84&lt;90,"3","4")))</f>
        <v>2</v>
      </c>
      <c r="M84" s="23">
        <v>72</v>
      </c>
      <c r="N84" s="7">
        <v>72.5</v>
      </c>
      <c r="O84" s="7">
        <v>47.5</v>
      </c>
      <c r="P84" s="5">
        <v>14.16</v>
      </c>
      <c r="Q84" s="6">
        <v>25.18</v>
      </c>
      <c r="R84" s="6">
        <v>16.3</v>
      </c>
      <c r="S84" s="6">
        <v>22.67</v>
      </c>
      <c r="T84" s="6">
        <v>6.58</v>
      </c>
      <c r="U84" s="6">
        <v>6.36</v>
      </c>
      <c r="V84" s="62"/>
      <c r="W84">
        <v>25</v>
      </c>
      <c r="X84" s="8">
        <v>10.34</v>
      </c>
      <c r="Y84" s="8">
        <v>9.32</v>
      </c>
      <c r="Z84" s="8">
        <v>8.6900000000000013</v>
      </c>
      <c r="AA84" s="8">
        <v>14.09</v>
      </c>
      <c r="AB84" s="8">
        <v>5.0199999999999996</v>
      </c>
      <c r="AC84" s="8">
        <v>3.85</v>
      </c>
      <c r="AD84" s="8"/>
      <c r="AE84" s="9">
        <v>10.14</v>
      </c>
      <c r="AF84" s="9">
        <v>9.1</v>
      </c>
      <c r="AG84" s="9">
        <v>9.4</v>
      </c>
      <c r="AH84" s="9">
        <v>14.68</v>
      </c>
      <c r="AI84" s="9">
        <v>5.86</v>
      </c>
      <c r="AJ84" s="10">
        <v>4.9800000000000004</v>
      </c>
      <c r="AK84" s="59"/>
      <c r="AL84" s="24">
        <v>50</v>
      </c>
      <c r="AM84" s="24">
        <v>83</v>
      </c>
      <c r="AN84" s="24">
        <v>71.25</v>
      </c>
      <c r="AR84" s="14">
        <v>82</v>
      </c>
      <c r="AS84" s="14">
        <v>88.5</v>
      </c>
      <c r="AT84" s="14">
        <v>26.25</v>
      </c>
      <c r="AX84" s="15">
        <v>86</v>
      </c>
      <c r="AY84" s="15">
        <v>82.5</v>
      </c>
      <c r="AZ84" s="16">
        <v>24.25</v>
      </c>
      <c r="BD84" s="1"/>
      <c r="BE84" s="1"/>
      <c r="BF84" s="1"/>
    </row>
    <row r="85" spans="1:58" x14ac:dyDescent="0.2">
      <c r="A85" s="20" t="s">
        <v>127</v>
      </c>
      <c r="B85" s="21" t="s">
        <v>42</v>
      </c>
      <c r="C85" s="22">
        <v>56</v>
      </c>
      <c r="D85" s="3">
        <v>23.87</v>
      </c>
      <c r="E85" s="1" t="str">
        <f t="shared" si="3"/>
        <v xml:space="preserve"> Норма</v>
      </c>
      <c r="F85" s="1">
        <v>0</v>
      </c>
      <c r="G85" s="1">
        <v>0</v>
      </c>
      <c r="H85" s="1">
        <v>0</v>
      </c>
      <c r="I85" s="4" t="s">
        <v>43</v>
      </c>
      <c r="J85" s="4">
        <v>3</v>
      </c>
      <c r="K85" s="4" t="str">
        <f t="shared" si="4"/>
        <v>средняя</v>
      </c>
      <c r="L85" s="1" t="str">
        <f>IF(M85&lt;51,"1",IF(M85&lt;75,"2",IF(M85&lt;90,"3","4")))</f>
        <v>4</v>
      </c>
      <c r="M85" s="23">
        <v>95</v>
      </c>
      <c r="N85" s="7">
        <v>71</v>
      </c>
      <c r="O85" s="7">
        <v>56.25</v>
      </c>
      <c r="P85" s="5">
        <v>11.32</v>
      </c>
      <c r="Q85" s="6">
        <v>34.24</v>
      </c>
      <c r="R85" s="6">
        <v>15.84</v>
      </c>
      <c r="S85" s="6">
        <v>26</v>
      </c>
      <c r="T85" s="6">
        <v>9.5</v>
      </c>
      <c r="U85" s="6">
        <v>6.47</v>
      </c>
      <c r="V85" s="62"/>
      <c r="W85">
        <v>30</v>
      </c>
      <c r="X85" s="8">
        <v>4.12</v>
      </c>
      <c r="Y85" s="8">
        <v>8.51</v>
      </c>
      <c r="Z85" s="8">
        <v>8.85</v>
      </c>
      <c r="AA85" s="8">
        <v>17.05</v>
      </c>
      <c r="AB85" s="8">
        <v>4.57</v>
      </c>
      <c r="AC85" s="8">
        <v>9.57</v>
      </c>
      <c r="AD85" s="8"/>
      <c r="AE85" s="9">
        <v>4.76</v>
      </c>
      <c r="AF85" s="9">
        <v>9.8000000000000007</v>
      </c>
      <c r="AG85" s="9">
        <v>9.64</v>
      </c>
      <c r="AH85" s="9">
        <v>17.62</v>
      </c>
      <c r="AI85" s="9">
        <v>5.18</v>
      </c>
      <c r="AJ85" s="10">
        <v>10.24</v>
      </c>
      <c r="AK85" s="59"/>
      <c r="AL85" s="24">
        <v>82</v>
      </c>
      <c r="AM85" s="24">
        <v>71.5</v>
      </c>
      <c r="AN85" s="24">
        <v>50</v>
      </c>
      <c r="AR85" s="14">
        <v>85</v>
      </c>
      <c r="AS85" s="14">
        <v>79</v>
      </c>
      <c r="AT85" s="14">
        <v>20</v>
      </c>
      <c r="AX85" s="15">
        <v>89</v>
      </c>
      <c r="AY85" s="15">
        <v>73</v>
      </c>
      <c r="AZ85" s="16">
        <v>16</v>
      </c>
      <c r="BD85" s="1"/>
      <c r="BE85" s="1"/>
      <c r="BF85" s="1"/>
    </row>
    <row r="86" spans="1:58" x14ac:dyDescent="0.2">
      <c r="A86" s="20" t="s">
        <v>128</v>
      </c>
      <c r="B86" s="21" t="s">
        <v>42</v>
      </c>
      <c r="C86" s="22">
        <v>63</v>
      </c>
      <c r="D86" s="3">
        <v>28.93</v>
      </c>
      <c r="E86" s="1" t="str">
        <f t="shared" si="3"/>
        <v>Предожирение</v>
      </c>
      <c r="F86" s="1">
        <v>0</v>
      </c>
      <c r="G86" s="1">
        <v>0</v>
      </c>
      <c r="H86" s="1">
        <v>0</v>
      </c>
      <c r="I86" s="4" t="s">
        <v>43</v>
      </c>
      <c r="J86" s="4">
        <v>2</v>
      </c>
      <c r="K86" s="4" t="str">
        <f t="shared" si="4"/>
        <v>средняя</v>
      </c>
      <c r="L86" s="1" t="str">
        <f>IF(M86&lt;51,"1",IF(M86&lt;75,"2",IF(M86&lt;90,"3","4")))</f>
        <v>3</v>
      </c>
      <c r="M86" s="23">
        <v>85</v>
      </c>
      <c r="N86" s="7">
        <v>71</v>
      </c>
      <c r="O86" s="7">
        <v>33.75</v>
      </c>
      <c r="P86" s="5">
        <v>10.83</v>
      </c>
      <c r="Q86" s="6">
        <v>36.17</v>
      </c>
      <c r="R86" s="6">
        <v>16.899999999999999</v>
      </c>
      <c r="S86" s="6">
        <v>30.17</v>
      </c>
      <c r="T86" s="6">
        <v>7.26</v>
      </c>
      <c r="U86" s="6">
        <v>10.3</v>
      </c>
      <c r="V86" s="62"/>
      <c r="W86">
        <v>25</v>
      </c>
      <c r="X86" s="8">
        <v>8.02</v>
      </c>
      <c r="Y86" s="8">
        <v>5</v>
      </c>
      <c r="Z86" s="8">
        <v>6.8</v>
      </c>
      <c r="AA86" s="8">
        <v>12.66</v>
      </c>
      <c r="AB86" s="8">
        <v>0.09</v>
      </c>
      <c r="AC86" s="8">
        <v>0.39</v>
      </c>
      <c r="AD86" s="8"/>
      <c r="AE86" s="9">
        <v>8.68</v>
      </c>
      <c r="AF86" s="9">
        <v>5.36</v>
      </c>
      <c r="AG86" s="9">
        <v>7.76</v>
      </c>
      <c r="AH86" s="9">
        <v>13.46</v>
      </c>
      <c r="AI86" s="9">
        <v>1.18</v>
      </c>
      <c r="AJ86" s="10">
        <v>0.88</v>
      </c>
      <c r="AK86" s="59"/>
      <c r="AL86" s="24">
        <v>100</v>
      </c>
      <c r="AM86" s="24">
        <v>85</v>
      </c>
      <c r="AN86" s="24">
        <v>50</v>
      </c>
      <c r="AR86" s="14">
        <v>73</v>
      </c>
      <c r="AS86" s="14">
        <v>85.5</v>
      </c>
      <c r="AT86" s="14">
        <v>36.25</v>
      </c>
      <c r="AX86" s="15">
        <v>79</v>
      </c>
      <c r="AY86" s="15">
        <v>83.5</v>
      </c>
      <c r="AZ86" s="16">
        <v>32.25</v>
      </c>
      <c r="BD86" s="1"/>
      <c r="BE86" s="1"/>
      <c r="BF86" s="1"/>
    </row>
    <row r="87" spans="1:58" x14ac:dyDescent="0.2">
      <c r="A87" s="20" t="s">
        <v>129</v>
      </c>
      <c r="B87" s="21" t="s">
        <v>42</v>
      </c>
      <c r="C87" s="22">
        <v>71</v>
      </c>
      <c r="D87" s="3">
        <v>29.8</v>
      </c>
      <c r="E87" s="1" t="str">
        <f t="shared" si="3"/>
        <v>Предожирение</v>
      </c>
      <c r="F87" s="1">
        <v>1</v>
      </c>
      <c r="G87" s="1">
        <v>0</v>
      </c>
      <c r="H87" s="1">
        <v>0</v>
      </c>
      <c r="I87" s="4" t="s">
        <v>47</v>
      </c>
      <c r="J87" s="4">
        <v>4</v>
      </c>
      <c r="K87" s="4" t="str">
        <f t="shared" si="4"/>
        <v>средняя</v>
      </c>
      <c r="L87" s="1" t="str">
        <f>IF(M87&lt;51,"1",IF(M87&lt;75,"2",IF(M87&lt;90,"3","4")))</f>
        <v>3</v>
      </c>
      <c r="M87" s="23">
        <v>87</v>
      </c>
      <c r="N87" s="7">
        <v>57.5</v>
      </c>
      <c r="O87" s="7">
        <v>60</v>
      </c>
      <c r="P87" s="5">
        <v>5.35</v>
      </c>
      <c r="Q87" s="6">
        <v>31.3</v>
      </c>
      <c r="R87" s="6">
        <v>17.5</v>
      </c>
      <c r="S87" s="6">
        <v>26.39</v>
      </c>
      <c r="T87" s="6">
        <v>6</v>
      </c>
      <c r="U87" s="6">
        <v>13.93</v>
      </c>
      <c r="V87" s="62"/>
      <c r="W87">
        <v>35</v>
      </c>
      <c r="X87" s="8">
        <v>6.66</v>
      </c>
      <c r="Y87" s="8">
        <v>6.8</v>
      </c>
      <c r="Z87" s="8">
        <v>5.73</v>
      </c>
      <c r="AA87" s="8">
        <v>11.98</v>
      </c>
      <c r="AB87" s="8">
        <v>4.34</v>
      </c>
      <c r="AC87" s="8">
        <v>4.2300000000000004</v>
      </c>
      <c r="AD87" s="8"/>
      <c r="AE87" s="9">
        <v>7.28</v>
      </c>
      <c r="AF87" s="9">
        <v>7.34</v>
      </c>
      <c r="AG87" s="9">
        <v>7.44</v>
      </c>
      <c r="AH87" s="9">
        <v>12.76</v>
      </c>
      <c r="AI87" s="9">
        <v>4.72</v>
      </c>
      <c r="AJ87" s="10">
        <v>4.8</v>
      </c>
      <c r="AK87" s="59"/>
      <c r="AL87" s="24">
        <v>68</v>
      </c>
      <c r="AM87" s="24">
        <v>54.5</v>
      </c>
      <c r="AN87" s="24">
        <v>41.25</v>
      </c>
      <c r="AR87" s="14">
        <v>85</v>
      </c>
      <c r="AS87" s="14">
        <v>68</v>
      </c>
      <c r="AT87" s="14">
        <v>51.25</v>
      </c>
      <c r="AX87" s="15">
        <v>83</v>
      </c>
      <c r="AY87" s="15">
        <v>62</v>
      </c>
      <c r="AZ87" s="16">
        <v>47.25</v>
      </c>
      <c r="BD87" s="1"/>
      <c r="BE87" s="1"/>
      <c r="BF87" s="1"/>
    </row>
    <row r="88" spans="1:58" x14ac:dyDescent="0.2">
      <c r="A88" s="20" t="s">
        <v>130</v>
      </c>
      <c r="B88" s="21" t="s">
        <v>42</v>
      </c>
      <c r="C88" s="22">
        <v>52</v>
      </c>
      <c r="D88" s="3">
        <v>28.43</v>
      </c>
      <c r="E88" s="1" t="str">
        <f t="shared" si="3"/>
        <v>Предожирение</v>
      </c>
      <c r="F88" s="1">
        <v>0</v>
      </c>
      <c r="G88" s="1">
        <v>0</v>
      </c>
      <c r="H88" s="1">
        <v>0</v>
      </c>
      <c r="I88" s="4" t="s">
        <v>47</v>
      </c>
      <c r="J88" s="4">
        <v>2</v>
      </c>
      <c r="K88" s="4" t="str">
        <f t="shared" si="4"/>
        <v>средняя</v>
      </c>
      <c r="L88" s="1" t="str">
        <f>IF(M88&lt;51,"1",IF(M88&lt;75,"2",IF(M88&lt;90,"3","4")))</f>
        <v>2</v>
      </c>
      <c r="M88" s="23">
        <v>53</v>
      </c>
      <c r="N88" s="7">
        <v>68</v>
      </c>
      <c r="O88" s="7">
        <v>67.5</v>
      </c>
      <c r="P88" s="5">
        <v>6.5</v>
      </c>
      <c r="Q88" s="6">
        <v>36.380000000000003</v>
      </c>
      <c r="R88" s="6">
        <v>15.82</v>
      </c>
      <c r="S88" s="6">
        <v>38.299999999999997</v>
      </c>
      <c r="T88" s="6">
        <v>5.46</v>
      </c>
      <c r="U88" s="6">
        <v>4.66</v>
      </c>
      <c r="V88" s="62"/>
      <c r="W88">
        <v>30</v>
      </c>
      <c r="X88" s="8">
        <v>6.46</v>
      </c>
      <c r="Y88" s="8">
        <v>2.16</v>
      </c>
      <c r="Z88" s="8">
        <v>8.84</v>
      </c>
      <c r="AA88" s="8">
        <v>16.670000000000002</v>
      </c>
      <c r="AB88" s="8">
        <v>1.35</v>
      </c>
      <c r="AC88" s="8">
        <v>3.33</v>
      </c>
      <c r="AD88" s="8"/>
      <c r="AE88" s="9">
        <v>6.54</v>
      </c>
      <c r="AF88" s="9">
        <v>2.58</v>
      </c>
      <c r="AG88" s="9">
        <v>9.9600000000000009</v>
      </c>
      <c r="AH88" s="9">
        <v>17.48</v>
      </c>
      <c r="AI88" s="9">
        <v>2.2200000000000002</v>
      </c>
      <c r="AJ88" s="10">
        <v>3.92</v>
      </c>
      <c r="AK88" s="59"/>
      <c r="AL88" s="24">
        <v>75</v>
      </c>
      <c r="AM88" s="24">
        <v>64.5</v>
      </c>
      <c r="AN88" s="24">
        <v>67.5</v>
      </c>
      <c r="AR88" s="14">
        <v>98</v>
      </c>
      <c r="AS88" s="14">
        <v>90</v>
      </c>
      <c r="AT88" s="14">
        <v>26.25</v>
      </c>
      <c r="AX88" s="15">
        <v>102</v>
      </c>
      <c r="AY88" s="15">
        <v>86</v>
      </c>
      <c r="AZ88" s="16">
        <v>22.25</v>
      </c>
      <c r="BD88" s="1"/>
      <c r="BE88" s="1"/>
      <c r="BF88" s="1"/>
    </row>
    <row r="89" spans="1:58" x14ac:dyDescent="0.2">
      <c r="A89" s="20" t="s">
        <v>131</v>
      </c>
      <c r="B89" s="21" t="s">
        <v>42</v>
      </c>
      <c r="C89" s="22">
        <v>62</v>
      </c>
      <c r="D89" s="3">
        <v>24.96</v>
      </c>
      <c r="E89" s="1" t="str">
        <f t="shared" si="3"/>
        <v xml:space="preserve"> Норма</v>
      </c>
      <c r="F89" s="1">
        <v>0</v>
      </c>
      <c r="G89" s="1">
        <v>0</v>
      </c>
      <c r="H89" s="1">
        <v>0</v>
      </c>
      <c r="I89" s="4" t="s">
        <v>43</v>
      </c>
      <c r="J89" s="4">
        <v>4</v>
      </c>
      <c r="K89" s="4" t="str">
        <f t="shared" si="4"/>
        <v>средняя</v>
      </c>
      <c r="L89" s="1" t="str">
        <f>IF(M89&lt;51,"1",IF(M89&lt;75,"2",IF(M89&lt;90,"3","4")))</f>
        <v>1</v>
      </c>
      <c r="M89" s="23">
        <v>40</v>
      </c>
      <c r="N89" s="7">
        <v>39</v>
      </c>
      <c r="O89" s="7">
        <v>50</v>
      </c>
      <c r="P89" s="5">
        <v>3.92</v>
      </c>
      <c r="Q89" s="6">
        <v>28.54</v>
      </c>
      <c r="R89" s="6">
        <v>11.7</v>
      </c>
      <c r="S89" s="6">
        <v>20.41</v>
      </c>
      <c r="T89" s="6">
        <v>11.93</v>
      </c>
      <c r="U89" s="6">
        <v>1.88</v>
      </c>
      <c r="V89" s="62"/>
      <c r="W89">
        <v>40</v>
      </c>
      <c r="X89" s="8">
        <v>11.89</v>
      </c>
      <c r="Y89" s="8">
        <v>7</v>
      </c>
      <c r="Z89" s="8">
        <v>6.88</v>
      </c>
      <c r="AA89" s="8">
        <v>10.42</v>
      </c>
      <c r="AB89" s="8">
        <v>3.59</v>
      </c>
      <c r="AC89" s="8">
        <v>4.88</v>
      </c>
      <c r="AD89" s="8"/>
      <c r="AE89" s="9">
        <v>12.22</v>
      </c>
      <c r="AF89" s="9">
        <v>7.62</v>
      </c>
      <c r="AG89" s="9">
        <v>7.24</v>
      </c>
      <c r="AH89" s="9">
        <v>10.5</v>
      </c>
      <c r="AI89" s="9">
        <v>4.5999999999999996</v>
      </c>
      <c r="AJ89" s="10">
        <v>5.68</v>
      </c>
      <c r="AK89" s="59"/>
      <c r="AL89" s="24">
        <v>85</v>
      </c>
      <c r="AM89" s="24">
        <v>63.5</v>
      </c>
      <c r="AN89" s="24">
        <v>57.5</v>
      </c>
      <c r="AR89" s="14">
        <v>58</v>
      </c>
      <c r="AS89" s="14">
        <v>80.5</v>
      </c>
      <c r="AT89" s="14">
        <v>66.25</v>
      </c>
      <c r="AX89" s="15">
        <v>64</v>
      </c>
      <c r="AY89" s="15">
        <v>78.5</v>
      </c>
      <c r="AZ89" s="16">
        <v>64.25</v>
      </c>
      <c r="BD89" s="1"/>
      <c r="BE89" s="1"/>
      <c r="BF89" s="1"/>
    </row>
    <row r="90" spans="1:58" x14ac:dyDescent="0.2">
      <c r="A90" s="20" t="s">
        <v>132</v>
      </c>
      <c r="B90" s="21" t="s">
        <v>42</v>
      </c>
      <c r="C90" s="22">
        <v>61</v>
      </c>
      <c r="D90" s="3">
        <v>22.87</v>
      </c>
      <c r="E90" s="1" t="str">
        <f t="shared" si="3"/>
        <v xml:space="preserve"> Норма</v>
      </c>
      <c r="F90" s="1">
        <v>0</v>
      </c>
      <c r="G90" s="1">
        <v>0</v>
      </c>
      <c r="H90" s="1">
        <v>1</v>
      </c>
      <c r="I90" s="4" t="s">
        <v>47</v>
      </c>
      <c r="J90" s="4">
        <v>4</v>
      </c>
      <c r="K90" s="4" t="str">
        <f t="shared" si="4"/>
        <v>средняя</v>
      </c>
      <c r="L90" s="1" t="str">
        <f>IF(M90&lt;51,"1",IF(M90&lt;75,"2",IF(M90&lt;90,"3","4")))</f>
        <v>2</v>
      </c>
      <c r="M90" s="23">
        <v>70</v>
      </c>
      <c r="N90" s="7">
        <v>88</v>
      </c>
      <c r="O90" s="7">
        <v>46.25</v>
      </c>
      <c r="P90" s="5">
        <v>14.2</v>
      </c>
      <c r="Q90" s="6">
        <v>29.75</v>
      </c>
      <c r="R90" s="6">
        <v>18.32</v>
      </c>
      <c r="S90" s="6">
        <v>34.25</v>
      </c>
      <c r="T90" s="6">
        <v>9.43</v>
      </c>
      <c r="U90" s="6">
        <v>3.49</v>
      </c>
      <c r="V90" s="62"/>
      <c r="W90">
        <v>30</v>
      </c>
      <c r="X90" s="8">
        <v>9.09</v>
      </c>
      <c r="Y90" s="8">
        <v>11.49</v>
      </c>
      <c r="Z90" s="8">
        <v>12.38</v>
      </c>
      <c r="AA90" s="8">
        <v>19.649999999999999</v>
      </c>
      <c r="AB90" s="8">
        <v>5.86</v>
      </c>
      <c r="AC90" s="8">
        <v>13.98</v>
      </c>
      <c r="AD90" s="8"/>
      <c r="AE90" s="9">
        <v>9.58</v>
      </c>
      <c r="AF90" s="9">
        <v>11.74</v>
      </c>
      <c r="AG90" s="9">
        <v>11.42</v>
      </c>
      <c r="AH90" s="9">
        <v>20.86</v>
      </c>
      <c r="AI90" s="9">
        <v>6.8</v>
      </c>
      <c r="AJ90" s="10">
        <v>14.2</v>
      </c>
      <c r="AK90" s="59"/>
      <c r="AL90" s="24">
        <v>73</v>
      </c>
      <c r="AM90" s="24">
        <v>84.5</v>
      </c>
      <c r="AN90" s="24">
        <v>27.5</v>
      </c>
      <c r="AR90" s="14">
        <v>98</v>
      </c>
      <c r="AS90" s="14">
        <v>57.5</v>
      </c>
      <c r="AT90" s="14">
        <v>20</v>
      </c>
      <c r="AX90" s="15">
        <v>104</v>
      </c>
      <c r="AY90" s="15">
        <v>53.5</v>
      </c>
      <c r="AZ90" s="16">
        <v>14</v>
      </c>
      <c r="BD90" s="1"/>
      <c r="BE90" s="1"/>
      <c r="BF90" s="1"/>
    </row>
    <row r="91" spans="1:58" x14ac:dyDescent="0.2">
      <c r="A91" s="20" t="s">
        <v>133</v>
      </c>
      <c r="B91" s="21" t="s">
        <v>42</v>
      </c>
      <c r="C91" s="22">
        <v>49</v>
      </c>
      <c r="D91" s="3">
        <v>19.46</v>
      </c>
      <c r="E91" s="1" t="str">
        <f t="shared" si="3"/>
        <v xml:space="preserve"> Норма</v>
      </c>
      <c r="F91" s="1">
        <v>1</v>
      </c>
      <c r="G91" s="1">
        <v>0</v>
      </c>
      <c r="H91" s="1">
        <v>0</v>
      </c>
      <c r="I91" s="4" t="s">
        <v>47</v>
      </c>
      <c r="J91" s="4">
        <v>2</v>
      </c>
      <c r="K91" s="4" t="str">
        <f t="shared" si="4"/>
        <v>средняя</v>
      </c>
      <c r="L91" s="1" t="str">
        <f>IF(M91&lt;51,"1",IF(M91&lt;75,"2",IF(M91&lt;90,"3","4")))</f>
        <v>2</v>
      </c>
      <c r="M91" s="23">
        <v>60</v>
      </c>
      <c r="N91" s="7">
        <v>61</v>
      </c>
      <c r="O91" s="7">
        <v>67.5</v>
      </c>
      <c r="P91" s="25">
        <v>12.81</v>
      </c>
      <c r="Q91" s="26">
        <v>35.9</v>
      </c>
      <c r="R91" s="27">
        <v>16.350000000000001</v>
      </c>
      <c r="S91" s="28">
        <v>33.700000000000003</v>
      </c>
      <c r="T91" s="28">
        <v>7.44</v>
      </c>
      <c r="U91" s="28">
        <v>9.5500000000000007</v>
      </c>
      <c r="V91" s="63"/>
      <c r="W91">
        <v>20</v>
      </c>
      <c r="X91" s="8">
        <v>0.15</v>
      </c>
      <c r="Y91" s="8">
        <v>2.7</v>
      </c>
      <c r="Z91" s="8">
        <v>5.53</v>
      </c>
      <c r="AA91" s="8">
        <v>10.87</v>
      </c>
      <c r="AB91" s="8">
        <v>1.62</v>
      </c>
      <c r="AC91" s="8">
        <v>0.66</v>
      </c>
      <c r="AD91" s="8"/>
      <c r="AE91" s="9">
        <v>0.6</v>
      </c>
      <c r="AF91" s="9">
        <v>3.62</v>
      </c>
      <c r="AG91" s="9">
        <v>6.2</v>
      </c>
      <c r="AH91" s="9">
        <v>11.98</v>
      </c>
      <c r="AI91" s="9">
        <v>2.36</v>
      </c>
      <c r="AJ91" s="10">
        <v>1.88</v>
      </c>
      <c r="AK91" s="59"/>
      <c r="AL91" s="24">
        <v>57</v>
      </c>
      <c r="AM91" s="24">
        <v>52.5</v>
      </c>
      <c r="AN91" s="24">
        <v>77.5</v>
      </c>
      <c r="AR91" s="14">
        <v>65</v>
      </c>
      <c r="AS91" s="14">
        <v>88.5</v>
      </c>
      <c r="AT91" s="14">
        <v>31.25</v>
      </c>
      <c r="AX91" s="15">
        <v>67</v>
      </c>
      <c r="AY91" s="15">
        <v>86.5</v>
      </c>
      <c r="AZ91" s="16">
        <v>25.25</v>
      </c>
      <c r="BD91" s="1"/>
      <c r="BE91" s="1"/>
      <c r="BF91" s="1"/>
    </row>
    <row r="92" spans="1:58" x14ac:dyDescent="0.2">
      <c r="A92" s="20" t="s">
        <v>134</v>
      </c>
      <c r="B92" s="21" t="s">
        <v>42</v>
      </c>
      <c r="C92" s="22">
        <v>36</v>
      </c>
      <c r="D92" s="3">
        <v>19.7</v>
      </c>
      <c r="E92" s="1" t="str">
        <f t="shared" si="3"/>
        <v xml:space="preserve"> Норма</v>
      </c>
      <c r="F92" s="1">
        <v>0</v>
      </c>
      <c r="G92" s="1">
        <v>0</v>
      </c>
      <c r="H92" s="1">
        <v>0</v>
      </c>
      <c r="I92" s="4" t="s">
        <v>43</v>
      </c>
      <c r="J92" s="4">
        <v>1</v>
      </c>
      <c r="K92" s="4" t="str">
        <f t="shared" si="4"/>
        <v>средняя</v>
      </c>
      <c r="L92" s="1" t="str">
        <f>IF(M92&lt;51,"1",IF(M92&lt;75,"2",IF(M92&lt;90,"3","4")))</f>
        <v>2</v>
      </c>
      <c r="M92" s="23">
        <v>63</v>
      </c>
      <c r="N92" s="7">
        <v>50</v>
      </c>
      <c r="O92" s="7">
        <v>76.25</v>
      </c>
      <c r="P92" s="25">
        <v>11.79</v>
      </c>
      <c r="Q92" s="26">
        <v>29.15</v>
      </c>
      <c r="R92" s="27">
        <v>15.29</v>
      </c>
      <c r="S92" s="28">
        <v>32.19</v>
      </c>
      <c r="T92" s="28">
        <v>19</v>
      </c>
      <c r="U92" s="28">
        <v>9.6999999999999993</v>
      </c>
      <c r="V92" s="63"/>
      <c r="W92">
        <v>35</v>
      </c>
      <c r="X92" s="8">
        <v>9.49</v>
      </c>
      <c r="Y92" s="8">
        <v>9.82</v>
      </c>
      <c r="Z92" s="8">
        <v>12.65</v>
      </c>
      <c r="AA92" s="8">
        <v>19.78</v>
      </c>
      <c r="AB92" s="8">
        <v>4.0199999999999996</v>
      </c>
      <c r="AC92" s="8">
        <v>1.19</v>
      </c>
      <c r="AD92" s="8"/>
      <c r="AE92" s="9">
        <v>9.56</v>
      </c>
      <c r="AF92" s="9">
        <v>10.94</v>
      </c>
      <c r="AG92" s="9">
        <v>11.68</v>
      </c>
      <c r="AH92" s="9">
        <v>20.96</v>
      </c>
      <c r="AI92" s="9">
        <v>4.4000000000000004</v>
      </c>
      <c r="AJ92" s="10">
        <v>1.62</v>
      </c>
      <c r="AK92" s="59"/>
      <c r="AL92" s="24">
        <v>65</v>
      </c>
      <c r="AM92" s="24">
        <v>87.5</v>
      </c>
      <c r="AN92" s="24">
        <v>71.25</v>
      </c>
      <c r="AR92" s="14">
        <v>77</v>
      </c>
      <c r="AS92" s="14">
        <v>93.5</v>
      </c>
      <c r="AT92" s="14">
        <v>40</v>
      </c>
      <c r="AX92" s="15">
        <v>79</v>
      </c>
      <c r="AY92" s="15">
        <v>89.5</v>
      </c>
      <c r="AZ92" s="16">
        <v>38</v>
      </c>
      <c r="BD92" s="1"/>
      <c r="BE92" s="1"/>
      <c r="BF92" s="1"/>
    </row>
    <row r="93" spans="1:58" x14ac:dyDescent="0.2">
      <c r="A93" s="20" t="s">
        <v>135</v>
      </c>
      <c r="B93" s="21" t="s">
        <v>42</v>
      </c>
      <c r="C93" s="22">
        <v>55</v>
      </c>
      <c r="D93" s="3">
        <v>27.9</v>
      </c>
      <c r="E93" s="1" t="str">
        <f t="shared" si="3"/>
        <v>Предожирение</v>
      </c>
      <c r="F93" s="1">
        <v>0</v>
      </c>
      <c r="G93" s="1">
        <v>0</v>
      </c>
      <c r="H93" s="1">
        <v>0</v>
      </c>
      <c r="I93" s="4" t="s">
        <v>47</v>
      </c>
      <c r="J93" s="4">
        <v>4</v>
      </c>
      <c r="K93" s="4" t="str">
        <f t="shared" si="4"/>
        <v>средняя</v>
      </c>
      <c r="L93" s="1" t="str">
        <f>IF(M93&lt;51,"1",IF(M93&lt;75,"2",IF(M93&lt;90,"3","4")))</f>
        <v>1</v>
      </c>
      <c r="M93" s="23">
        <v>50</v>
      </c>
      <c r="N93" s="7">
        <v>54.5</v>
      </c>
      <c r="O93" s="7">
        <v>70</v>
      </c>
      <c r="P93" s="25">
        <v>7.1</v>
      </c>
      <c r="Q93" s="26">
        <v>26.45</v>
      </c>
      <c r="R93" s="27">
        <v>14.35</v>
      </c>
      <c r="S93" s="28">
        <v>27.57</v>
      </c>
      <c r="T93" s="28">
        <v>16.21</v>
      </c>
      <c r="U93" s="28">
        <v>7.3</v>
      </c>
      <c r="V93" s="63"/>
      <c r="W93">
        <v>30</v>
      </c>
      <c r="X93" s="8">
        <v>5.13</v>
      </c>
      <c r="Y93" s="8">
        <v>3.59</v>
      </c>
      <c r="Z93" s="8">
        <v>4.4400000000000004</v>
      </c>
      <c r="AA93" s="8">
        <v>12.45</v>
      </c>
      <c r="AB93" s="8">
        <v>2.66</v>
      </c>
      <c r="AC93" s="8">
        <v>6.68</v>
      </c>
      <c r="AD93" s="8"/>
      <c r="AE93" s="9">
        <v>5.3</v>
      </c>
      <c r="AF93" s="9">
        <v>4.42</v>
      </c>
      <c r="AG93" s="9">
        <v>4.4800000000000004</v>
      </c>
      <c r="AH93" s="9">
        <v>12.42</v>
      </c>
      <c r="AI93" s="9">
        <v>3.3</v>
      </c>
      <c r="AJ93" s="10">
        <v>7.8</v>
      </c>
      <c r="AK93" s="59"/>
      <c r="AL93" s="24">
        <v>100</v>
      </c>
      <c r="AM93" s="24">
        <v>80.5</v>
      </c>
      <c r="AN93" s="24">
        <v>50</v>
      </c>
      <c r="AR93" s="14">
        <v>88</v>
      </c>
      <c r="AS93" s="14">
        <v>75.5</v>
      </c>
      <c r="AT93" s="14">
        <v>37.5</v>
      </c>
      <c r="AX93" s="15">
        <v>90</v>
      </c>
      <c r="AY93" s="15">
        <v>69.5</v>
      </c>
      <c r="AZ93" s="16">
        <v>35.5</v>
      </c>
      <c r="BD93" s="1"/>
      <c r="BE93" s="1"/>
      <c r="BF93" s="1"/>
    </row>
    <row r="94" spans="1:58" x14ac:dyDescent="0.2">
      <c r="A94" s="20" t="s">
        <v>136</v>
      </c>
      <c r="B94" s="21" t="s">
        <v>42</v>
      </c>
      <c r="C94" s="22">
        <v>40</v>
      </c>
      <c r="D94" s="3">
        <v>26.21</v>
      </c>
      <c r="E94" s="1" t="str">
        <f t="shared" si="3"/>
        <v>Предожирение</v>
      </c>
      <c r="F94" s="1">
        <v>0</v>
      </c>
      <c r="G94" s="1">
        <v>0</v>
      </c>
      <c r="H94" s="1">
        <v>0</v>
      </c>
      <c r="I94" s="4" t="s">
        <v>43</v>
      </c>
      <c r="J94" s="4">
        <v>3</v>
      </c>
      <c r="K94" s="4" t="str">
        <f t="shared" si="4"/>
        <v>средняя</v>
      </c>
      <c r="L94" s="1" t="str">
        <f>IF(M94&lt;51,"1",IF(M94&lt;75,"2",IF(M94&lt;90,"3","4")))</f>
        <v>3</v>
      </c>
      <c r="M94" s="11">
        <v>88</v>
      </c>
      <c r="N94" s="12">
        <v>60</v>
      </c>
      <c r="O94" s="12">
        <v>81.25</v>
      </c>
      <c r="P94" s="5">
        <v>25.35</v>
      </c>
      <c r="Q94" s="6">
        <v>27.1</v>
      </c>
      <c r="R94" s="28">
        <v>18.850000000000001</v>
      </c>
      <c r="S94" s="6">
        <v>30.97</v>
      </c>
      <c r="T94" s="28">
        <v>7.7</v>
      </c>
      <c r="U94" s="28">
        <v>7.7</v>
      </c>
      <c r="V94" s="63"/>
      <c r="W94">
        <v>20</v>
      </c>
      <c r="X94" s="29">
        <f>180-170.94</f>
        <v>9.0600000000000023</v>
      </c>
      <c r="Y94" s="29">
        <v>2.27</v>
      </c>
      <c r="Z94" s="29">
        <v>5.43</v>
      </c>
      <c r="AA94" s="29">
        <v>11.47</v>
      </c>
      <c r="AB94" s="29">
        <v>5.97</v>
      </c>
      <c r="AC94" s="29">
        <v>17.989999999999998</v>
      </c>
      <c r="AD94" s="29"/>
      <c r="AE94" s="9">
        <v>9.48</v>
      </c>
      <c r="AF94" s="9">
        <v>2.2400000000000002</v>
      </c>
      <c r="AG94" s="9">
        <v>5.76</v>
      </c>
      <c r="AH94" s="9">
        <v>11.52</v>
      </c>
      <c r="AI94" s="9">
        <v>6.86</v>
      </c>
      <c r="AJ94" s="10">
        <v>18.64</v>
      </c>
      <c r="AK94" s="59"/>
      <c r="AL94" s="13">
        <v>80</v>
      </c>
      <c r="AM94" s="13">
        <v>65</v>
      </c>
      <c r="AN94" s="13">
        <v>41.25</v>
      </c>
      <c r="AR94" s="14">
        <v>70</v>
      </c>
      <c r="AS94" s="14">
        <v>85</v>
      </c>
      <c r="AT94" s="14">
        <v>33.75</v>
      </c>
      <c r="AX94" s="15">
        <v>76</v>
      </c>
      <c r="AY94" s="15">
        <v>81</v>
      </c>
      <c r="AZ94" s="16">
        <v>29.75</v>
      </c>
      <c r="BD94" s="1"/>
      <c r="BE94" s="1"/>
      <c r="BF94" s="1"/>
    </row>
    <row r="95" spans="1:58" x14ac:dyDescent="0.2">
      <c r="A95" s="20" t="s">
        <v>137</v>
      </c>
      <c r="B95" s="21" t="s">
        <v>42</v>
      </c>
      <c r="C95" s="22">
        <v>68</v>
      </c>
      <c r="D95" s="3">
        <v>20.5</v>
      </c>
      <c r="E95" s="1" t="str">
        <f t="shared" si="3"/>
        <v xml:space="preserve"> Норма</v>
      </c>
      <c r="F95" s="1">
        <v>0</v>
      </c>
      <c r="G95" s="1">
        <v>1</v>
      </c>
      <c r="H95" s="1">
        <v>0</v>
      </c>
      <c r="I95" s="4" t="s">
        <v>47</v>
      </c>
      <c r="J95" s="4">
        <v>1</v>
      </c>
      <c r="K95" s="4" t="str">
        <f t="shared" si="4"/>
        <v>средняя</v>
      </c>
      <c r="L95" s="1" t="str">
        <f>IF(M95&lt;51,"1",IF(M95&lt;75,"2",IF(M95&lt;90,"3","4")))</f>
        <v>2</v>
      </c>
      <c r="M95" s="11">
        <v>67</v>
      </c>
      <c r="N95" s="12">
        <v>35.5</v>
      </c>
      <c r="O95" s="12">
        <v>62.5</v>
      </c>
      <c r="P95" s="5">
        <v>20.16</v>
      </c>
      <c r="Q95" s="6">
        <v>30.45</v>
      </c>
      <c r="R95" s="28">
        <v>18.32</v>
      </c>
      <c r="S95" s="6">
        <v>31.34</v>
      </c>
      <c r="T95" s="28">
        <v>5.63</v>
      </c>
      <c r="U95" s="28">
        <v>5.63</v>
      </c>
      <c r="V95" s="63"/>
      <c r="W95">
        <v>30</v>
      </c>
      <c r="X95" s="29">
        <f>180-169.2</f>
        <v>10.800000000000011</v>
      </c>
      <c r="Y95" s="29">
        <v>8.5500000000000007</v>
      </c>
      <c r="Z95" s="29">
        <v>9.33</v>
      </c>
      <c r="AA95" s="29">
        <v>20.7</v>
      </c>
      <c r="AB95" s="29">
        <v>7.71</v>
      </c>
      <c r="AC95" s="29">
        <v>7.27</v>
      </c>
      <c r="AD95" s="29"/>
      <c r="AE95" s="9">
        <v>11.24</v>
      </c>
      <c r="AF95" s="9">
        <v>9.1999999999999993</v>
      </c>
      <c r="AG95" s="9">
        <v>9.3000000000000007</v>
      </c>
      <c r="AH95" s="9">
        <v>21.26</v>
      </c>
      <c r="AI95" s="9">
        <v>8.2799999999999994</v>
      </c>
      <c r="AJ95" s="10">
        <v>7.48</v>
      </c>
      <c r="AK95" s="59"/>
      <c r="AL95" s="13">
        <v>85</v>
      </c>
      <c r="AM95" s="13">
        <v>74.5</v>
      </c>
      <c r="AN95" s="13">
        <v>55</v>
      </c>
      <c r="AR95" s="14">
        <v>73</v>
      </c>
      <c r="AS95" s="14">
        <v>92.5</v>
      </c>
      <c r="AT95" s="14">
        <v>38.75</v>
      </c>
      <c r="AX95" s="15">
        <v>75</v>
      </c>
      <c r="AY95" s="15">
        <v>88.5</v>
      </c>
      <c r="AZ95" s="16">
        <v>34.75</v>
      </c>
      <c r="BD95" s="1"/>
      <c r="BE95" s="1"/>
      <c r="BF95" s="1"/>
    </row>
    <row r="96" spans="1:58" x14ac:dyDescent="0.2">
      <c r="A96" s="20" t="s">
        <v>138</v>
      </c>
      <c r="B96" s="21" t="s">
        <v>42</v>
      </c>
      <c r="C96" s="22">
        <v>80</v>
      </c>
      <c r="D96" s="3">
        <v>28.33</v>
      </c>
      <c r="E96" s="1" t="str">
        <f t="shared" si="3"/>
        <v>Предожирение</v>
      </c>
      <c r="F96" s="1">
        <v>0</v>
      </c>
      <c r="G96" s="1">
        <v>0</v>
      </c>
      <c r="H96" s="1">
        <v>0</v>
      </c>
      <c r="I96" s="4" t="s">
        <v>47</v>
      </c>
      <c r="J96" s="4">
        <v>4</v>
      </c>
      <c r="K96" s="4" t="str">
        <f t="shared" si="4"/>
        <v>средняя</v>
      </c>
      <c r="L96" s="1" t="str">
        <f>IF(M96&lt;51,"1",IF(M96&lt;75,"2",IF(M96&lt;90,"3","4")))</f>
        <v>1</v>
      </c>
      <c r="M96" s="11">
        <v>37</v>
      </c>
      <c r="N96" s="12">
        <v>57.5</v>
      </c>
      <c r="O96" s="12">
        <v>81.25</v>
      </c>
      <c r="P96" s="5">
        <v>9.39</v>
      </c>
      <c r="Q96" s="6">
        <v>40.6</v>
      </c>
      <c r="R96" s="28">
        <v>17.850000000000001</v>
      </c>
      <c r="S96" s="6">
        <v>44.1</v>
      </c>
      <c r="T96" s="28">
        <v>2.0499999999999998</v>
      </c>
      <c r="U96" s="28">
        <v>10.050000000000001</v>
      </c>
      <c r="V96" s="63"/>
      <c r="W96">
        <v>30</v>
      </c>
      <c r="X96" s="29">
        <f>180-161.21</f>
        <v>18.789999999999992</v>
      </c>
      <c r="Y96" s="29">
        <v>5.2</v>
      </c>
      <c r="Z96" s="29">
        <v>11.07</v>
      </c>
      <c r="AA96" s="29">
        <v>19.72</v>
      </c>
      <c r="AB96" s="29">
        <v>4.87</v>
      </c>
      <c r="AC96" s="29">
        <v>1.18</v>
      </c>
      <c r="AD96" s="29"/>
      <c r="AE96" s="9">
        <v>19.54</v>
      </c>
      <c r="AF96" s="9">
        <v>5.88</v>
      </c>
      <c r="AG96" s="9">
        <v>11.12</v>
      </c>
      <c r="AH96" s="9">
        <v>20.84</v>
      </c>
      <c r="AI96" s="9">
        <v>5.5</v>
      </c>
      <c r="AJ96" s="10">
        <v>1.64</v>
      </c>
      <c r="AK96" s="59"/>
      <c r="AL96" s="13">
        <v>87</v>
      </c>
      <c r="AM96" s="13">
        <v>60</v>
      </c>
      <c r="AN96" s="13">
        <v>47.5</v>
      </c>
      <c r="AR96" s="14">
        <v>65</v>
      </c>
      <c r="AS96" s="14">
        <v>94</v>
      </c>
      <c r="AT96" s="14">
        <v>43.75</v>
      </c>
      <c r="AX96" s="15">
        <v>71</v>
      </c>
      <c r="AY96" s="15">
        <v>92</v>
      </c>
      <c r="AZ96" s="16">
        <v>39.75</v>
      </c>
      <c r="BD96" s="1"/>
      <c r="BE96" s="1"/>
      <c r="BF96" s="1"/>
    </row>
    <row r="97" spans="1:58" x14ac:dyDescent="0.2">
      <c r="A97" s="20" t="s">
        <v>139</v>
      </c>
      <c r="B97" s="21" t="s">
        <v>42</v>
      </c>
      <c r="C97" s="22">
        <v>61</v>
      </c>
      <c r="D97" s="3">
        <v>21.73</v>
      </c>
      <c r="E97" s="1" t="str">
        <f t="shared" si="3"/>
        <v xml:space="preserve"> Норма</v>
      </c>
      <c r="F97" s="1">
        <v>0</v>
      </c>
      <c r="G97" s="1">
        <v>0</v>
      </c>
      <c r="H97" s="1">
        <v>0</v>
      </c>
      <c r="I97" s="4" t="s">
        <v>43</v>
      </c>
      <c r="J97" s="4">
        <v>2</v>
      </c>
      <c r="K97" s="4" t="str">
        <f t="shared" si="4"/>
        <v>средняя</v>
      </c>
      <c r="L97" s="1" t="str">
        <f>IF(M97&lt;51,"1",IF(M97&lt;75,"2",IF(M97&lt;90,"3","4")))</f>
        <v>3</v>
      </c>
      <c r="M97" s="11">
        <v>87</v>
      </c>
      <c r="N97" s="12">
        <v>89.5</v>
      </c>
      <c r="O97" s="12">
        <v>28.75</v>
      </c>
      <c r="P97" s="5">
        <v>5.79</v>
      </c>
      <c r="Q97" s="6">
        <v>31.67</v>
      </c>
      <c r="R97" s="28">
        <v>14.44</v>
      </c>
      <c r="S97" s="6">
        <v>28.37</v>
      </c>
      <c r="T97" s="28">
        <v>9.3000000000000007</v>
      </c>
      <c r="U97" s="28">
        <v>9.3000000000000007</v>
      </c>
      <c r="V97" s="63"/>
      <c r="W97">
        <v>20</v>
      </c>
      <c r="X97" s="29">
        <f>180-165.04</f>
        <v>14.960000000000008</v>
      </c>
      <c r="Y97" s="29">
        <v>3.31</v>
      </c>
      <c r="Z97" s="29">
        <v>10.280000000000001</v>
      </c>
      <c r="AA97" s="29">
        <v>16.62</v>
      </c>
      <c r="AB97" s="29">
        <v>4.92</v>
      </c>
      <c r="AC97" s="29">
        <v>4.96</v>
      </c>
      <c r="AD97" s="29"/>
      <c r="AE97" s="9">
        <v>15.7</v>
      </c>
      <c r="AF97" s="9">
        <v>3.86</v>
      </c>
      <c r="AG97" s="9">
        <v>10.6</v>
      </c>
      <c r="AH97" s="9">
        <v>17.3</v>
      </c>
      <c r="AI97" s="9">
        <v>6.68</v>
      </c>
      <c r="AJ97" s="10">
        <v>5.68</v>
      </c>
      <c r="AK97" s="59"/>
      <c r="AL97" s="13">
        <v>67</v>
      </c>
      <c r="AM97" s="13">
        <v>75</v>
      </c>
      <c r="AN97" s="13">
        <v>71.25</v>
      </c>
      <c r="AR97" s="14">
        <v>82</v>
      </c>
      <c r="AS97" s="14">
        <v>91</v>
      </c>
      <c r="AT97" s="14">
        <v>40</v>
      </c>
      <c r="AX97" s="15">
        <v>84</v>
      </c>
      <c r="AY97" s="15">
        <v>89</v>
      </c>
      <c r="AZ97" s="16">
        <v>34</v>
      </c>
      <c r="BD97" s="1"/>
      <c r="BE97" s="1"/>
      <c r="BF97" s="1"/>
    </row>
    <row r="98" spans="1:58" x14ac:dyDescent="0.2">
      <c r="A98" s="20" t="s">
        <v>140</v>
      </c>
      <c r="B98" s="21" t="s">
        <v>42</v>
      </c>
      <c r="C98" s="22">
        <v>55</v>
      </c>
      <c r="D98" s="3">
        <v>26.7</v>
      </c>
      <c r="E98" s="1" t="str">
        <f t="shared" si="3"/>
        <v>Предожирение</v>
      </c>
      <c r="F98" s="1">
        <v>0</v>
      </c>
      <c r="G98" s="1">
        <v>0</v>
      </c>
      <c r="H98" s="1">
        <v>0</v>
      </c>
      <c r="I98" s="4" t="s">
        <v>47</v>
      </c>
      <c r="J98" s="4">
        <v>3</v>
      </c>
      <c r="K98" s="4" t="str">
        <f t="shared" si="4"/>
        <v>средняя</v>
      </c>
      <c r="L98" s="1" t="str">
        <f>IF(M98&lt;51,"1",IF(M98&lt;75,"2",IF(M98&lt;90,"3","4")))</f>
        <v>2</v>
      </c>
      <c r="M98" s="11">
        <v>59</v>
      </c>
      <c r="N98" s="12">
        <v>67.5</v>
      </c>
      <c r="O98" s="12">
        <v>58.75</v>
      </c>
      <c r="P98" s="30">
        <v>15.57</v>
      </c>
      <c r="Q98" s="6">
        <v>30.84</v>
      </c>
      <c r="R98" s="28">
        <v>18.920000000000002</v>
      </c>
      <c r="S98" s="6">
        <v>32.700000000000003</v>
      </c>
      <c r="T98" s="6">
        <v>15.36</v>
      </c>
      <c r="U98" s="28">
        <v>6.26</v>
      </c>
      <c r="V98" s="63"/>
      <c r="W98">
        <v>30</v>
      </c>
      <c r="X98" s="29">
        <f>180-170.85</f>
        <v>9.1500000000000057</v>
      </c>
      <c r="Y98" s="29">
        <v>5.17</v>
      </c>
      <c r="Z98" s="29">
        <v>9.01</v>
      </c>
      <c r="AA98" s="29">
        <v>17.170000000000002</v>
      </c>
      <c r="AB98" s="29">
        <v>4.8</v>
      </c>
      <c r="AC98" s="29">
        <v>5.97</v>
      </c>
      <c r="AD98" s="29"/>
      <c r="AE98" s="9">
        <v>9.9</v>
      </c>
      <c r="AF98" s="9">
        <v>5.12</v>
      </c>
      <c r="AG98" s="9">
        <v>9.6</v>
      </c>
      <c r="AH98" s="9">
        <v>17.36</v>
      </c>
      <c r="AI98" s="9">
        <v>5.6</v>
      </c>
      <c r="AJ98" s="10">
        <v>6.2</v>
      </c>
      <c r="AK98" s="59"/>
      <c r="AL98" s="13">
        <v>68</v>
      </c>
      <c r="AM98" s="13">
        <v>92</v>
      </c>
      <c r="AN98" s="13">
        <v>33.75</v>
      </c>
      <c r="AR98" s="14">
        <v>65</v>
      </c>
      <c r="AS98" s="14">
        <v>90</v>
      </c>
      <c r="AT98" s="14">
        <v>52.5</v>
      </c>
      <c r="AX98" s="15">
        <v>69</v>
      </c>
      <c r="AY98" s="15">
        <v>84</v>
      </c>
      <c r="AZ98" s="16">
        <v>50.5</v>
      </c>
      <c r="BD98" s="1"/>
      <c r="BE98" s="1"/>
      <c r="BF98" s="1"/>
    </row>
    <row r="99" spans="1:58" x14ac:dyDescent="0.2">
      <c r="A99" s="20" t="s">
        <v>141</v>
      </c>
      <c r="B99" s="21" t="s">
        <v>42</v>
      </c>
      <c r="C99" s="22">
        <v>68</v>
      </c>
      <c r="D99" s="3">
        <v>20.87</v>
      </c>
      <c r="E99" s="1" t="str">
        <f t="shared" si="3"/>
        <v xml:space="preserve"> Норма</v>
      </c>
      <c r="F99" s="1">
        <v>0</v>
      </c>
      <c r="G99" s="1">
        <v>0</v>
      </c>
      <c r="H99" s="1">
        <v>1</v>
      </c>
      <c r="I99" s="4" t="s">
        <v>43</v>
      </c>
      <c r="J99" s="4">
        <v>4</v>
      </c>
      <c r="K99" s="4" t="str">
        <f t="shared" si="4"/>
        <v>средняя</v>
      </c>
      <c r="L99" s="1" t="str">
        <f>IF(M99&lt;51,"1",IF(M99&lt;75,"2",IF(M99&lt;90,"3","4")))</f>
        <v>1</v>
      </c>
      <c r="M99" s="11">
        <v>50</v>
      </c>
      <c r="N99" s="12">
        <v>76</v>
      </c>
      <c r="O99" s="12">
        <v>42.5</v>
      </c>
      <c r="P99" s="30">
        <v>15.13</v>
      </c>
      <c r="Q99" s="6">
        <v>29.64</v>
      </c>
      <c r="R99" s="28">
        <v>18.87</v>
      </c>
      <c r="S99" s="6">
        <v>34.549999999999997</v>
      </c>
      <c r="T99" s="6">
        <v>14.35</v>
      </c>
      <c r="U99" s="28">
        <v>8.24</v>
      </c>
      <c r="V99" s="63"/>
      <c r="W99">
        <v>35</v>
      </c>
      <c r="X99" s="29">
        <v>1.52</v>
      </c>
      <c r="Y99" s="29">
        <v>15.030000000000001</v>
      </c>
      <c r="Z99" s="29">
        <v>5.08</v>
      </c>
      <c r="AA99" s="29">
        <v>14.43</v>
      </c>
      <c r="AB99" s="29">
        <v>5.85</v>
      </c>
      <c r="AC99" s="29">
        <v>14.41</v>
      </c>
      <c r="AD99" s="29"/>
      <c r="AE99" s="9">
        <v>2.8</v>
      </c>
      <c r="AF99" s="9">
        <v>15.5</v>
      </c>
      <c r="AG99" s="9">
        <v>5.26</v>
      </c>
      <c r="AH99" s="9">
        <v>14.82</v>
      </c>
      <c r="AI99" s="9">
        <v>6.52</v>
      </c>
      <c r="AJ99" s="10">
        <v>14.28</v>
      </c>
      <c r="AK99" s="59"/>
      <c r="AL99" s="13">
        <v>77</v>
      </c>
      <c r="AM99" s="13">
        <v>77.5</v>
      </c>
      <c r="AN99" s="13">
        <v>61.25</v>
      </c>
      <c r="AR99" s="14">
        <v>80</v>
      </c>
      <c r="AS99" s="14">
        <v>74</v>
      </c>
      <c r="AT99" s="14">
        <v>37.5</v>
      </c>
      <c r="AX99" s="15">
        <v>86</v>
      </c>
      <c r="AY99" s="15">
        <v>72</v>
      </c>
      <c r="AZ99" s="16">
        <v>33.5</v>
      </c>
      <c r="BD99" s="1"/>
      <c r="BE99" s="1"/>
      <c r="BF99" s="1"/>
    </row>
    <row r="100" spans="1:58" x14ac:dyDescent="0.2">
      <c r="A100" s="20" t="s">
        <v>142</v>
      </c>
      <c r="B100" s="21" t="s">
        <v>42</v>
      </c>
      <c r="C100" s="22">
        <v>40</v>
      </c>
      <c r="D100" s="3">
        <v>25.49</v>
      </c>
      <c r="E100" s="1" t="str">
        <f t="shared" si="3"/>
        <v>Предожирение</v>
      </c>
      <c r="F100" s="1">
        <v>0</v>
      </c>
      <c r="G100" s="1">
        <v>0</v>
      </c>
      <c r="H100" s="1">
        <v>0</v>
      </c>
      <c r="I100" s="4" t="s">
        <v>47</v>
      </c>
      <c r="J100" s="4">
        <v>1</v>
      </c>
      <c r="K100" s="4" t="str">
        <f t="shared" si="4"/>
        <v>средняя</v>
      </c>
      <c r="L100" s="1" t="str">
        <f>IF(M100&lt;51,"1",IF(M100&lt;75,"2",IF(M100&lt;90,"3","4")))</f>
        <v>2</v>
      </c>
      <c r="M100" s="11">
        <v>70</v>
      </c>
      <c r="N100" s="12">
        <v>98</v>
      </c>
      <c r="O100" s="12">
        <v>33.75</v>
      </c>
      <c r="P100" s="5">
        <v>15.67</v>
      </c>
      <c r="Q100" s="6">
        <v>40.32</v>
      </c>
      <c r="R100" s="28">
        <v>17.260000000000002</v>
      </c>
      <c r="S100" s="28">
        <v>31.73</v>
      </c>
      <c r="T100" s="6">
        <v>15.38</v>
      </c>
      <c r="U100" s="28">
        <v>9.92</v>
      </c>
      <c r="V100" s="63"/>
      <c r="W100">
        <v>30</v>
      </c>
      <c r="X100" s="29">
        <f>180-170.11</f>
        <v>9.8899999999999864</v>
      </c>
      <c r="Y100" s="29">
        <v>4</v>
      </c>
      <c r="Z100" s="29">
        <v>5.14</v>
      </c>
      <c r="AA100" s="29">
        <v>16.48</v>
      </c>
      <c r="AB100" s="29">
        <v>3.12</v>
      </c>
      <c r="AC100" s="29">
        <v>6.31</v>
      </c>
      <c r="AD100" s="29"/>
      <c r="AE100" s="9">
        <v>10.44</v>
      </c>
      <c r="AF100" s="9">
        <v>4.1399999999999997</v>
      </c>
      <c r="AG100" s="9">
        <v>5.56</v>
      </c>
      <c r="AH100" s="9">
        <v>16.100000000000001</v>
      </c>
      <c r="AI100" s="9">
        <v>4.66</v>
      </c>
      <c r="AJ100" s="10">
        <v>6.94</v>
      </c>
      <c r="AK100" s="59"/>
      <c r="AL100" s="13">
        <v>82</v>
      </c>
      <c r="AM100" s="13">
        <v>82</v>
      </c>
      <c r="AN100" s="13">
        <v>32.5</v>
      </c>
      <c r="AR100" s="14">
        <v>73</v>
      </c>
      <c r="AS100" s="14">
        <v>82.5</v>
      </c>
      <c r="AT100" s="14">
        <v>48.75</v>
      </c>
      <c r="AX100" s="15">
        <v>79</v>
      </c>
      <c r="AY100" s="15">
        <v>80.5</v>
      </c>
      <c r="AZ100" s="16">
        <v>44.75</v>
      </c>
      <c r="BD100" s="1"/>
      <c r="BE100" s="1"/>
      <c r="BF100" s="1"/>
    </row>
    <row r="101" spans="1:58" x14ac:dyDescent="0.2">
      <c r="A101" s="20" t="s">
        <v>143</v>
      </c>
      <c r="B101" s="21" t="s">
        <v>42</v>
      </c>
      <c r="C101" s="22">
        <v>58</v>
      </c>
      <c r="D101" s="3">
        <v>22.8</v>
      </c>
      <c r="E101" s="1" t="str">
        <f t="shared" si="3"/>
        <v xml:space="preserve"> Норма</v>
      </c>
      <c r="F101" s="1">
        <v>0</v>
      </c>
      <c r="G101" s="1">
        <v>0</v>
      </c>
      <c r="H101" s="1">
        <v>0</v>
      </c>
      <c r="I101" s="4" t="s">
        <v>43</v>
      </c>
      <c r="J101" s="4">
        <v>3</v>
      </c>
      <c r="K101" s="4" t="str">
        <f t="shared" si="4"/>
        <v>средняя</v>
      </c>
      <c r="L101" s="1" t="str">
        <f>IF(M101&lt;51,"1",IF(M101&lt;75,"2",IF(M101&lt;90,"3","4")))</f>
        <v>3</v>
      </c>
      <c r="M101" s="11">
        <v>80</v>
      </c>
      <c r="N101" s="12">
        <v>51.5</v>
      </c>
      <c r="O101" s="12">
        <v>40</v>
      </c>
      <c r="P101" s="5">
        <v>12.11</v>
      </c>
      <c r="Q101" s="6">
        <v>36.39</v>
      </c>
      <c r="R101" s="28">
        <v>15.8</v>
      </c>
      <c r="S101" s="28">
        <v>13.3</v>
      </c>
      <c r="T101" s="6">
        <v>14.21</v>
      </c>
      <c r="U101" s="28">
        <v>13.21</v>
      </c>
      <c r="V101" s="63"/>
      <c r="W101">
        <v>30</v>
      </c>
      <c r="X101" s="29">
        <v>11</v>
      </c>
      <c r="Y101" s="29">
        <v>6.08</v>
      </c>
      <c r="Z101" s="29">
        <v>8.84</v>
      </c>
      <c r="AA101" s="29">
        <v>17.97</v>
      </c>
      <c r="AB101" s="29">
        <v>2.68</v>
      </c>
      <c r="AC101" s="29">
        <v>4.13</v>
      </c>
      <c r="AD101" s="29"/>
      <c r="AE101" s="9">
        <v>11.26</v>
      </c>
      <c r="AF101" s="9">
        <v>6.98</v>
      </c>
      <c r="AG101" s="9">
        <v>9.48</v>
      </c>
      <c r="AH101" s="9">
        <v>18.86</v>
      </c>
      <c r="AI101" s="9">
        <v>3.94</v>
      </c>
      <c r="AJ101" s="10">
        <v>4.54</v>
      </c>
      <c r="AK101" s="59"/>
      <c r="AL101" s="13">
        <v>82</v>
      </c>
      <c r="AM101" s="13">
        <v>93</v>
      </c>
      <c r="AN101" s="13">
        <v>31.25</v>
      </c>
      <c r="AR101" s="14">
        <v>86</v>
      </c>
      <c r="AS101" s="14">
        <v>82</v>
      </c>
      <c r="AT101" s="14">
        <v>42.5</v>
      </c>
      <c r="AX101" s="15">
        <v>90</v>
      </c>
      <c r="AY101" s="15">
        <v>76</v>
      </c>
      <c r="AZ101" s="16">
        <v>36.5</v>
      </c>
      <c r="BD101" s="1"/>
      <c r="BE101" s="1"/>
      <c r="BF101" s="1"/>
    </row>
    <row r="102" spans="1:58" x14ac:dyDescent="0.2">
      <c r="A102" s="20" t="s">
        <v>144</v>
      </c>
      <c r="B102" s="21" t="s">
        <v>42</v>
      </c>
      <c r="C102" s="22">
        <v>62</v>
      </c>
      <c r="D102" s="3">
        <v>24.67</v>
      </c>
      <c r="E102" s="1" t="str">
        <f t="shared" si="3"/>
        <v xml:space="preserve"> Норма</v>
      </c>
      <c r="F102" s="1">
        <v>0</v>
      </c>
      <c r="G102" s="1">
        <v>0</v>
      </c>
      <c r="H102" s="1">
        <v>0</v>
      </c>
      <c r="I102" s="4" t="s">
        <v>43</v>
      </c>
      <c r="J102" s="4">
        <v>2</v>
      </c>
      <c r="K102" s="4" t="str">
        <f t="shared" si="4"/>
        <v>легкая</v>
      </c>
      <c r="L102" s="1" t="str">
        <f>IF(M102&lt;51,"1",IF(M102&lt;75,"2",IF(M102&lt;90,"3","4")))</f>
        <v>3</v>
      </c>
      <c r="M102" s="11">
        <v>83</v>
      </c>
      <c r="N102" s="12">
        <v>100</v>
      </c>
      <c r="O102" s="12">
        <v>20</v>
      </c>
      <c r="P102" s="5">
        <v>16.920000000000002</v>
      </c>
      <c r="Q102" s="6">
        <v>17.809999999999999</v>
      </c>
      <c r="R102" s="6">
        <v>14.96</v>
      </c>
      <c r="S102" s="28">
        <v>30.72</v>
      </c>
      <c r="T102" s="28">
        <v>3.09</v>
      </c>
      <c r="U102" s="28">
        <v>8.07</v>
      </c>
      <c r="V102" s="63"/>
      <c r="W102">
        <v>30</v>
      </c>
      <c r="X102" s="29">
        <v>15.3</v>
      </c>
      <c r="Y102" s="29">
        <v>3.41</v>
      </c>
      <c r="Z102" s="29">
        <v>7.5</v>
      </c>
      <c r="AA102" s="29">
        <v>15.29</v>
      </c>
      <c r="AB102" s="29">
        <v>3.98</v>
      </c>
      <c r="AC102" s="29">
        <v>0.27</v>
      </c>
      <c r="AD102" s="29"/>
      <c r="AE102" s="9">
        <v>15.6</v>
      </c>
      <c r="AF102" s="9">
        <v>3.82</v>
      </c>
      <c r="AG102" s="9">
        <v>8.2200000000000006</v>
      </c>
      <c r="AH102" s="9">
        <v>15.4</v>
      </c>
      <c r="AI102" s="9">
        <v>4.78</v>
      </c>
      <c r="AJ102" s="10">
        <v>0.18</v>
      </c>
      <c r="AK102" s="59"/>
      <c r="AL102" s="13">
        <v>73</v>
      </c>
      <c r="AM102" s="13">
        <v>62</v>
      </c>
      <c r="AN102" s="13">
        <v>67.5</v>
      </c>
      <c r="AR102" s="14">
        <v>80</v>
      </c>
      <c r="AS102" s="14">
        <v>91</v>
      </c>
      <c r="AT102" s="14">
        <v>40</v>
      </c>
      <c r="AX102" s="15">
        <v>86</v>
      </c>
      <c r="AY102" s="15">
        <v>89</v>
      </c>
      <c r="AZ102" s="16">
        <v>38</v>
      </c>
      <c r="BD102" s="1"/>
      <c r="BE102" s="1"/>
      <c r="BF102" s="1"/>
    </row>
    <row r="103" spans="1:58" x14ac:dyDescent="0.2">
      <c r="A103" s="20" t="s">
        <v>145</v>
      </c>
      <c r="B103" s="21" t="s">
        <v>42</v>
      </c>
      <c r="C103" s="22">
        <v>41</v>
      </c>
      <c r="D103" s="3">
        <v>21.57</v>
      </c>
      <c r="E103" s="1" t="str">
        <f t="shared" si="3"/>
        <v xml:space="preserve"> Норма</v>
      </c>
      <c r="F103" s="1">
        <v>0</v>
      </c>
      <c r="G103" s="1">
        <v>0</v>
      </c>
      <c r="H103" s="1">
        <v>0</v>
      </c>
      <c r="I103" s="4" t="s">
        <v>47</v>
      </c>
      <c r="J103" s="4">
        <v>1</v>
      </c>
      <c r="K103" s="4" t="str">
        <f t="shared" si="4"/>
        <v>средняя</v>
      </c>
      <c r="L103" s="1" t="str">
        <f>IF(M103&lt;51,"1",IF(M103&lt;75,"2",IF(M103&lt;90,"3","4")))</f>
        <v>2</v>
      </c>
      <c r="M103" s="11">
        <v>55</v>
      </c>
      <c r="N103" s="12">
        <v>85.5</v>
      </c>
      <c r="O103" s="12">
        <v>60</v>
      </c>
      <c r="P103" s="5">
        <v>11.22</v>
      </c>
      <c r="Q103" s="6">
        <v>23.42</v>
      </c>
      <c r="R103" s="6">
        <v>17.809999999999999</v>
      </c>
      <c r="S103" s="28">
        <v>21.23</v>
      </c>
      <c r="T103" s="28">
        <v>2.0699999999999998</v>
      </c>
      <c r="U103" s="28">
        <v>17.899999999999999</v>
      </c>
      <c r="V103" s="63"/>
      <c r="W103">
        <v>40</v>
      </c>
      <c r="X103" s="29">
        <v>3.29</v>
      </c>
      <c r="Y103" s="29">
        <v>5.9700000000000006</v>
      </c>
      <c r="Z103" s="29">
        <v>4.6399999999999997</v>
      </c>
      <c r="AA103" s="29">
        <v>17.510000000000002</v>
      </c>
      <c r="AB103" s="29">
        <v>10.59</v>
      </c>
      <c r="AC103" s="29">
        <v>1.65</v>
      </c>
      <c r="AD103" s="29"/>
      <c r="AE103" s="9">
        <v>3.24</v>
      </c>
      <c r="AF103" s="9">
        <v>6.68</v>
      </c>
      <c r="AG103" s="9">
        <v>5.0999999999999996</v>
      </c>
      <c r="AH103" s="9">
        <v>18.899999999999999</v>
      </c>
      <c r="AI103" s="9">
        <v>9.7200000000000006</v>
      </c>
      <c r="AJ103" s="10">
        <v>2.64</v>
      </c>
      <c r="AK103" s="59"/>
      <c r="AL103" s="13">
        <v>92</v>
      </c>
      <c r="AM103" s="13">
        <v>86</v>
      </c>
      <c r="AN103" s="13">
        <v>45</v>
      </c>
      <c r="AR103" s="14">
        <v>87</v>
      </c>
      <c r="AS103" s="14">
        <v>95</v>
      </c>
      <c r="AT103" s="14">
        <v>32.5</v>
      </c>
      <c r="AX103" s="15">
        <v>91</v>
      </c>
      <c r="AY103" s="15">
        <v>93</v>
      </c>
      <c r="AZ103" s="16">
        <v>30.5</v>
      </c>
      <c r="BD103" s="1"/>
      <c r="BE103" s="1"/>
      <c r="BF103" s="1"/>
    </row>
    <row r="104" spans="1:58" x14ac:dyDescent="0.2">
      <c r="A104" s="20" t="s">
        <v>146</v>
      </c>
      <c r="B104" s="21" t="s">
        <v>42</v>
      </c>
      <c r="C104" s="22">
        <v>40</v>
      </c>
      <c r="D104" s="3">
        <v>22.18</v>
      </c>
      <c r="E104" s="1" t="str">
        <f t="shared" si="3"/>
        <v xml:space="preserve"> Норма</v>
      </c>
      <c r="F104" s="1">
        <v>0</v>
      </c>
      <c r="G104" s="1">
        <v>0</v>
      </c>
      <c r="H104" s="1">
        <v>0</v>
      </c>
      <c r="I104" s="4" t="s">
        <v>43</v>
      </c>
      <c r="J104" s="4">
        <v>2</v>
      </c>
      <c r="K104" s="4" t="str">
        <f t="shared" si="4"/>
        <v>средняя</v>
      </c>
      <c r="L104" s="1" t="str">
        <f>IF(M104&lt;51,"1",IF(M104&lt;75,"2",IF(M104&lt;90,"3","4")))</f>
        <v>1</v>
      </c>
      <c r="M104" s="11">
        <v>35</v>
      </c>
      <c r="N104" s="12">
        <v>69</v>
      </c>
      <c r="O104" s="12">
        <v>85</v>
      </c>
      <c r="P104" s="5">
        <v>20.99</v>
      </c>
      <c r="Q104" s="6">
        <v>31.39</v>
      </c>
      <c r="R104" s="6">
        <v>12.18</v>
      </c>
      <c r="S104" s="28">
        <v>20.2</v>
      </c>
      <c r="T104" s="28">
        <v>3.69</v>
      </c>
      <c r="U104" s="28">
        <v>12.55</v>
      </c>
      <c r="V104" s="63"/>
      <c r="W104">
        <v>25</v>
      </c>
      <c r="X104" s="29">
        <v>6.7</v>
      </c>
      <c r="Y104" s="29">
        <v>6.7700000000000102</v>
      </c>
      <c r="Z104" s="29">
        <v>9.2199999999999989</v>
      </c>
      <c r="AA104" s="29">
        <v>12.54</v>
      </c>
      <c r="AB104" s="29">
        <v>0.31</v>
      </c>
      <c r="AC104" s="29">
        <v>1.45</v>
      </c>
      <c r="AD104" s="29"/>
      <c r="AE104" s="9">
        <v>7.8</v>
      </c>
      <c r="AF104" s="9">
        <v>7.28</v>
      </c>
      <c r="AG104" s="9">
        <v>9.98</v>
      </c>
      <c r="AH104" s="9">
        <v>13.18</v>
      </c>
      <c r="AI104" s="9">
        <v>2.56</v>
      </c>
      <c r="AJ104" s="10">
        <v>1.22</v>
      </c>
      <c r="AK104" s="59"/>
      <c r="AL104" s="13">
        <v>100</v>
      </c>
      <c r="AM104" s="13">
        <v>98</v>
      </c>
      <c r="AN104" s="13">
        <v>25</v>
      </c>
      <c r="AR104" s="14">
        <v>78</v>
      </c>
      <c r="AS104" s="14">
        <v>99.5</v>
      </c>
      <c r="AT104" s="14">
        <v>47.5</v>
      </c>
      <c r="AX104" s="15">
        <v>80</v>
      </c>
      <c r="AY104" s="15">
        <v>93.5</v>
      </c>
      <c r="AZ104" s="16">
        <v>43.5</v>
      </c>
      <c r="BD104" s="1"/>
      <c r="BE104" s="1"/>
      <c r="BF104" s="1"/>
    </row>
    <row r="105" spans="1:58" x14ac:dyDescent="0.2">
      <c r="A105" s="20" t="s">
        <v>147</v>
      </c>
      <c r="B105" s="21" t="s">
        <v>42</v>
      </c>
      <c r="C105" s="22">
        <v>60</v>
      </c>
      <c r="D105" s="3">
        <v>23.72</v>
      </c>
      <c r="E105" s="1" t="str">
        <f t="shared" si="3"/>
        <v xml:space="preserve"> Норма</v>
      </c>
      <c r="F105" s="1">
        <v>0</v>
      </c>
      <c r="G105" s="1">
        <v>0</v>
      </c>
      <c r="H105" s="1">
        <v>0</v>
      </c>
      <c r="I105" s="4" t="s">
        <v>47</v>
      </c>
      <c r="J105" s="4">
        <v>3</v>
      </c>
      <c r="K105" s="4" t="str">
        <f t="shared" si="4"/>
        <v>средняя</v>
      </c>
      <c r="L105" s="1" t="str">
        <f>IF(M105&lt;51,"1",IF(M105&lt;75,"2",IF(M105&lt;90,"3","4")))</f>
        <v>2</v>
      </c>
      <c r="M105" s="11">
        <v>59</v>
      </c>
      <c r="N105" s="12">
        <v>79</v>
      </c>
      <c r="O105" s="12">
        <v>70</v>
      </c>
      <c r="P105" s="5">
        <v>7.31</v>
      </c>
      <c r="Q105" s="6">
        <v>27.4</v>
      </c>
      <c r="R105" s="6">
        <v>18.45</v>
      </c>
      <c r="S105" s="28">
        <v>15.51</v>
      </c>
      <c r="T105" s="28">
        <v>6</v>
      </c>
      <c r="U105" s="28">
        <v>7.6999999999999886</v>
      </c>
      <c r="V105" s="63"/>
      <c r="W105">
        <v>30</v>
      </c>
      <c r="X105" s="29">
        <v>11.08</v>
      </c>
      <c r="Y105" s="29">
        <v>3.56</v>
      </c>
      <c r="Z105" s="29">
        <v>10.969999999999999</v>
      </c>
      <c r="AA105" s="29">
        <v>20.67</v>
      </c>
      <c r="AB105" s="29">
        <v>4.22</v>
      </c>
      <c r="AC105" s="29">
        <v>5.58</v>
      </c>
      <c r="AD105" s="29"/>
      <c r="AE105" s="9">
        <v>11.56</v>
      </c>
      <c r="AF105" s="9">
        <v>4.38</v>
      </c>
      <c r="AG105" s="9">
        <v>11.56</v>
      </c>
      <c r="AH105" s="9">
        <v>21.4</v>
      </c>
      <c r="AI105" s="9">
        <v>4.42</v>
      </c>
      <c r="AJ105" s="10">
        <v>6.88</v>
      </c>
      <c r="AK105" s="59"/>
      <c r="AL105" s="13">
        <v>73</v>
      </c>
      <c r="AM105" s="13">
        <v>84.5</v>
      </c>
      <c r="AN105" s="13">
        <v>27.5</v>
      </c>
      <c r="AR105" s="14">
        <v>63</v>
      </c>
      <c r="AS105" s="14">
        <v>84</v>
      </c>
      <c r="AT105" s="14">
        <v>50</v>
      </c>
      <c r="AX105" s="15">
        <v>67</v>
      </c>
      <c r="AY105" s="15">
        <v>78</v>
      </c>
      <c r="AZ105" s="16">
        <v>46</v>
      </c>
      <c r="BD105" s="1"/>
      <c r="BE105" s="1"/>
      <c r="BF105" s="1"/>
    </row>
    <row r="106" spans="1:58" x14ac:dyDescent="0.2">
      <c r="A106" s="20" t="s">
        <v>148</v>
      </c>
      <c r="B106" s="21" t="s">
        <v>42</v>
      </c>
      <c r="C106" s="22">
        <v>66</v>
      </c>
      <c r="D106" s="3">
        <v>26.59</v>
      </c>
      <c r="E106" s="1" t="str">
        <f t="shared" si="3"/>
        <v>Предожирение</v>
      </c>
      <c r="F106" s="1">
        <v>0</v>
      </c>
      <c r="G106" s="1">
        <v>0</v>
      </c>
      <c r="H106" s="1">
        <v>0</v>
      </c>
      <c r="I106" s="4" t="s">
        <v>43</v>
      </c>
      <c r="J106" s="4">
        <v>2</v>
      </c>
      <c r="K106" s="4" t="str">
        <f t="shared" si="4"/>
        <v>средняя</v>
      </c>
      <c r="L106" s="1" t="str">
        <f>IF(M106&lt;51,"1",IF(M106&lt;75,"2",IF(M106&lt;90,"3","4")))</f>
        <v>2</v>
      </c>
      <c r="M106" s="11">
        <v>65</v>
      </c>
      <c r="N106" s="12">
        <v>58.5</v>
      </c>
      <c r="O106" s="12">
        <v>71.25</v>
      </c>
      <c r="P106" s="30">
        <v>3.37</v>
      </c>
      <c r="Q106" s="6">
        <v>21.5</v>
      </c>
      <c r="R106" s="6">
        <v>18.510000000000002</v>
      </c>
      <c r="S106" s="28">
        <v>23.08</v>
      </c>
      <c r="T106" s="28">
        <v>10.37</v>
      </c>
      <c r="U106" s="28">
        <v>8.3799999999999955</v>
      </c>
      <c r="V106" s="63"/>
      <c r="W106">
        <v>25</v>
      </c>
      <c r="X106" s="29">
        <v>6.03</v>
      </c>
      <c r="Y106" s="29">
        <v>4.29</v>
      </c>
      <c r="Z106" s="29">
        <v>7.59</v>
      </c>
      <c r="AA106" s="29">
        <v>18.14</v>
      </c>
      <c r="AB106" s="29">
        <v>3.16</v>
      </c>
      <c r="AC106" s="29">
        <v>3.48</v>
      </c>
      <c r="AD106" s="29"/>
      <c r="AE106" s="9">
        <v>6.54</v>
      </c>
      <c r="AF106" s="9">
        <v>4.5999999999999996</v>
      </c>
      <c r="AG106" s="9">
        <v>7.66</v>
      </c>
      <c r="AH106" s="9">
        <v>18.100000000000001</v>
      </c>
      <c r="AI106" s="9">
        <v>3.22</v>
      </c>
      <c r="AJ106" s="10">
        <v>3.3</v>
      </c>
      <c r="AK106" s="59"/>
      <c r="AL106" s="13">
        <v>63</v>
      </c>
      <c r="AM106" s="13">
        <v>59.5</v>
      </c>
      <c r="AN106" s="13">
        <v>60</v>
      </c>
      <c r="AR106" s="14">
        <v>87</v>
      </c>
      <c r="AS106" s="14">
        <v>93.5</v>
      </c>
      <c r="AT106" s="14">
        <v>31.25</v>
      </c>
      <c r="AX106" s="15">
        <v>93</v>
      </c>
      <c r="AY106" s="15">
        <v>89.5</v>
      </c>
      <c r="AZ106" s="16">
        <v>27.25</v>
      </c>
      <c r="BD106" s="1"/>
      <c r="BE106" s="1"/>
      <c r="BF106" s="1"/>
    </row>
    <row r="107" spans="1:58" x14ac:dyDescent="0.2">
      <c r="A107" s="20" t="s">
        <v>149</v>
      </c>
      <c r="B107" s="21" t="s">
        <v>42</v>
      </c>
      <c r="C107" s="22">
        <v>60</v>
      </c>
      <c r="D107" s="3">
        <v>27.9</v>
      </c>
      <c r="E107" s="1" t="str">
        <f t="shared" si="3"/>
        <v>Предожирение</v>
      </c>
      <c r="F107" s="1">
        <v>0</v>
      </c>
      <c r="G107" s="1">
        <v>0</v>
      </c>
      <c r="H107" s="1">
        <v>0</v>
      </c>
      <c r="I107" s="4" t="s">
        <v>47</v>
      </c>
      <c r="J107" s="4">
        <v>3</v>
      </c>
      <c r="K107" s="4" t="str">
        <f t="shared" si="4"/>
        <v>средняя</v>
      </c>
      <c r="L107" s="1" t="str">
        <f>IF(M107&lt;51,"1",IF(M107&lt;75,"2",IF(M107&lt;90,"3","4")))</f>
        <v>2</v>
      </c>
      <c r="M107" s="11">
        <v>70</v>
      </c>
      <c r="N107" s="12">
        <v>60</v>
      </c>
      <c r="O107" s="12">
        <v>61.25</v>
      </c>
      <c r="P107" s="30">
        <v>9.5</v>
      </c>
      <c r="Q107" s="28">
        <v>29.2</v>
      </c>
      <c r="R107" s="6">
        <v>12.19</v>
      </c>
      <c r="S107" s="28">
        <v>25.26</v>
      </c>
      <c r="T107" s="28">
        <v>3.19</v>
      </c>
      <c r="U107" s="28">
        <v>9.89</v>
      </c>
      <c r="V107" s="63"/>
      <c r="W107">
        <v>40</v>
      </c>
      <c r="X107" s="29">
        <f>180-156.6</f>
        <v>23.400000000000006</v>
      </c>
      <c r="Y107" s="29">
        <v>5.92</v>
      </c>
      <c r="Z107" s="29">
        <v>7.6899999999999995</v>
      </c>
      <c r="AA107" s="29">
        <v>11.84</v>
      </c>
      <c r="AB107" s="29">
        <v>5.81</v>
      </c>
      <c r="AC107" s="29">
        <v>7.76</v>
      </c>
      <c r="AD107" s="29"/>
      <c r="AE107" s="9">
        <v>23.88</v>
      </c>
      <c r="AF107" s="9">
        <v>6.38</v>
      </c>
      <c r="AG107" s="9">
        <v>8.14</v>
      </c>
      <c r="AH107" s="9">
        <v>12.14</v>
      </c>
      <c r="AI107" s="9">
        <v>5.44</v>
      </c>
      <c r="AJ107" s="10">
        <v>8.98</v>
      </c>
      <c r="AK107" s="59"/>
      <c r="AL107" s="13">
        <v>80</v>
      </c>
      <c r="AM107" s="13">
        <v>64</v>
      </c>
      <c r="AN107" s="13">
        <v>75</v>
      </c>
      <c r="AR107" s="14">
        <v>65</v>
      </c>
      <c r="AS107" s="14">
        <v>87</v>
      </c>
      <c r="AT107" s="14">
        <v>56.25</v>
      </c>
      <c r="AX107" s="15">
        <v>67</v>
      </c>
      <c r="AY107" s="15">
        <v>81</v>
      </c>
      <c r="AZ107" s="16">
        <v>52.25</v>
      </c>
      <c r="BD107" s="1"/>
      <c r="BE107" s="1"/>
      <c r="BF107" s="1"/>
    </row>
    <row r="108" spans="1:58" x14ac:dyDescent="0.2">
      <c r="A108" s="20" t="s">
        <v>150</v>
      </c>
      <c r="B108" s="21" t="s">
        <v>42</v>
      </c>
      <c r="C108" s="22">
        <v>54</v>
      </c>
      <c r="D108" s="3">
        <v>21.98</v>
      </c>
      <c r="E108" s="1" t="str">
        <f t="shared" si="3"/>
        <v xml:space="preserve"> Норма</v>
      </c>
      <c r="F108" s="1">
        <v>0</v>
      </c>
      <c r="G108" s="1">
        <v>1</v>
      </c>
      <c r="H108" s="1">
        <v>0</v>
      </c>
      <c r="I108" s="4" t="s">
        <v>47</v>
      </c>
      <c r="J108" s="4">
        <v>0</v>
      </c>
      <c r="K108" s="4" t="str">
        <f t="shared" si="4"/>
        <v>средняя</v>
      </c>
      <c r="L108" s="1" t="str">
        <f>IF(M108&lt;51,"1",IF(M108&lt;75,"2",IF(M108&lt;90,"3","4")))</f>
        <v>2</v>
      </c>
      <c r="M108" s="11">
        <v>60</v>
      </c>
      <c r="N108" s="12">
        <v>65</v>
      </c>
      <c r="O108" s="12">
        <v>45</v>
      </c>
      <c r="P108" s="30">
        <v>14.43</v>
      </c>
      <c r="Q108" s="28">
        <v>28.97</v>
      </c>
      <c r="R108" s="6">
        <v>19.809999999999999</v>
      </c>
      <c r="S108" s="28">
        <v>24.8</v>
      </c>
      <c r="T108" s="28">
        <v>8.35</v>
      </c>
      <c r="U108" s="28">
        <v>9.3000000000000007</v>
      </c>
      <c r="V108" s="63"/>
      <c r="W108">
        <v>25</v>
      </c>
      <c r="X108" s="29">
        <v>12.89</v>
      </c>
      <c r="Y108" s="29">
        <v>2.71</v>
      </c>
      <c r="Z108" s="29">
        <v>5.55</v>
      </c>
      <c r="AA108" s="29">
        <v>10.35</v>
      </c>
      <c r="AB108" s="29">
        <v>3.32</v>
      </c>
      <c r="AC108" s="29">
        <v>5.52</v>
      </c>
      <c r="AD108" s="29"/>
      <c r="AE108" s="9">
        <v>13.92</v>
      </c>
      <c r="AF108" s="9">
        <v>3.16</v>
      </c>
      <c r="AG108" s="9">
        <v>8.1199999999999992</v>
      </c>
      <c r="AH108" s="9">
        <v>10.52</v>
      </c>
      <c r="AI108" s="9">
        <v>3.68</v>
      </c>
      <c r="AJ108" s="10">
        <v>6.44</v>
      </c>
      <c r="AK108" s="59"/>
      <c r="AL108" s="13">
        <v>57</v>
      </c>
      <c r="AM108" s="13">
        <v>52.5</v>
      </c>
      <c r="AN108" s="13">
        <v>77.5</v>
      </c>
      <c r="AR108" s="14">
        <v>85</v>
      </c>
      <c r="AS108" s="14">
        <v>94</v>
      </c>
      <c r="AT108" s="14">
        <v>50</v>
      </c>
      <c r="AX108" s="15">
        <v>91</v>
      </c>
      <c r="AY108" s="15">
        <v>90</v>
      </c>
      <c r="AZ108" s="16">
        <v>48</v>
      </c>
      <c r="BD108" s="1"/>
      <c r="BE108" s="1"/>
      <c r="BF108" s="1"/>
    </row>
    <row r="109" spans="1:58" x14ac:dyDescent="0.2">
      <c r="A109" s="20" t="s">
        <v>151</v>
      </c>
      <c r="B109" s="21" t="s">
        <v>42</v>
      </c>
      <c r="C109" s="22">
        <v>58</v>
      </c>
      <c r="D109" s="3">
        <v>19.25</v>
      </c>
      <c r="E109" s="1" t="str">
        <f t="shared" si="3"/>
        <v xml:space="preserve"> Норма</v>
      </c>
      <c r="F109" s="1">
        <v>1</v>
      </c>
      <c r="G109" s="1">
        <v>0</v>
      </c>
      <c r="H109" s="1">
        <v>1</v>
      </c>
      <c r="I109" s="4" t="s">
        <v>43</v>
      </c>
      <c r="J109" s="4">
        <v>2</v>
      </c>
      <c r="K109" s="4" t="str">
        <f t="shared" si="4"/>
        <v>средняя</v>
      </c>
      <c r="L109" s="1" t="str">
        <f>IF(M109&lt;51,"1",IF(M109&lt;75,"2",IF(M109&lt;90,"3","4")))</f>
        <v>3</v>
      </c>
      <c r="M109" s="11">
        <v>80</v>
      </c>
      <c r="N109" s="12">
        <v>62.5</v>
      </c>
      <c r="O109" s="12">
        <v>60</v>
      </c>
      <c r="P109" s="30">
        <v>7.03</v>
      </c>
      <c r="Q109" s="28">
        <v>26.4</v>
      </c>
      <c r="R109" s="6">
        <v>17.39</v>
      </c>
      <c r="S109" s="28">
        <v>33.21</v>
      </c>
      <c r="T109" s="28">
        <v>5.66</v>
      </c>
      <c r="U109" s="28">
        <v>4.93</v>
      </c>
      <c r="V109" s="63"/>
      <c r="W109">
        <v>25</v>
      </c>
      <c r="X109" s="29">
        <f>180-170.18</f>
        <v>9.8199999999999932</v>
      </c>
      <c r="Y109" s="29">
        <v>11.29</v>
      </c>
      <c r="Z109" s="29">
        <v>8.9600000000000009</v>
      </c>
      <c r="AA109" s="29">
        <v>10.88</v>
      </c>
      <c r="AB109" s="29">
        <v>0.21</v>
      </c>
      <c r="AC109" s="29">
        <v>11</v>
      </c>
      <c r="AD109" s="29"/>
      <c r="AE109" s="9">
        <v>10.56</v>
      </c>
      <c r="AF109" s="9">
        <v>11.46</v>
      </c>
      <c r="AG109" s="9">
        <v>9.1</v>
      </c>
      <c r="AH109" s="9">
        <v>11.46</v>
      </c>
      <c r="AI109" s="9">
        <v>5.98</v>
      </c>
      <c r="AJ109" s="10">
        <v>11.64</v>
      </c>
      <c r="AK109" s="59"/>
      <c r="AL109" s="13">
        <v>80</v>
      </c>
      <c r="AM109" s="13">
        <v>84.5</v>
      </c>
      <c r="AN109" s="13">
        <v>65</v>
      </c>
      <c r="AR109" s="14">
        <v>98</v>
      </c>
      <c r="AS109" s="14">
        <v>92.5</v>
      </c>
      <c r="AT109" s="14">
        <v>26.25</v>
      </c>
      <c r="AX109" s="15">
        <v>104</v>
      </c>
      <c r="AY109" s="15">
        <v>88.5</v>
      </c>
      <c r="AZ109" s="16">
        <v>22.25</v>
      </c>
      <c r="BD109" s="1"/>
      <c r="BE109" s="1"/>
      <c r="BF109" s="1"/>
    </row>
    <row r="110" spans="1:58" x14ac:dyDescent="0.2">
      <c r="A110" s="20" t="s">
        <v>152</v>
      </c>
      <c r="B110" s="21" t="s">
        <v>42</v>
      </c>
      <c r="C110" s="22">
        <v>65</v>
      </c>
      <c r="D110" s="3">
        <v>22.25</v>
      </c>
      <c r="E110" s="1" t="str">
        <f t="shared" si="3"/>
        <v xml:space="preserve"> Норма</v>
      </c>
      <c r="F110" s="1">
        <v>0</v>
      </c>
      <c r="G110" s="1">
        <v>0</v>
      </c>
      <c r="H110" s="1">
        <v>0</v>
      </c>
      <c r="I110" s="4" t="s">
        <v>47</v>
      </c>
      <c r="J110" s="4">
        <v>3</v>
      </c>
      <c r="K110" s="4" t="str">
        <f t="shared" si="4"/>
        <v>средняя</v>
      </c>
      <c r="L110" s="1" t="str">
        <f>IF(M110&lt;51,"1",IF(M110&lt;75,"2",IF(M110&lt;90,"3","4")))</f>
        <v>1</v>
      </c>
      <c r="M110" s="11">
        <v>45</v>
      </c>
      <c r="N110" s="12">
        <v>62.5</v>
      </c>
      <c r="O110" s="12">
        <v>73.75</v>
      </c>
      <c r="P110" s="30">
        <v>11.04</v>
      </c>
      <c r="Q110" s="28">
        <v>29.07</v>
      </c>
      <c r="R110" s="6">
        <v>17.989999999999998</v>
      </c>
      <c r="S110" s="28">
        <v>34.07</v>
      </c>
      <c r="T110" s="28">
        <v>8.3000000000000007</v>
      </c>
      <c r="U110" s="28">
        <v>9.26</v>
      </c>
      <c r="V110" s="63"/>
      <c r="W110">
        <v>30</v>
      </c>
      <c r="X110" s="29">
        <v>9.18</v>
      </c>
      <c r="Y110" s="29">
        <v>5.12</v>
      </c>
      <c r="Z110" s="29">
        <v>8.39</v>
      </c>
      <c r="AA110" s="29">
        <v>13.48</v>
      </c>
      <c r="AB110" s="29">
        <v>1.91</v>
      </c>
      <c r="AC110" s="29">
        <v>4.21</v>
      </c>
      <c r="AD110" s="29"/>
      <c r="AE110" s="9">
        <v>9.92</v>
      </c>
      <c r="AF110" s="9">
        <v>5.8</v>
      </c>
      <c r="AG110" s="9">
        <v>8.1999999999999993</v>
      </c>
      <c r="AH110" s="9">
        <v>13.2</v>
      </c>
      <c r="AI110" s="9">
        <v>2.84</v>
      </c>
      <c r="AJ110" s="10">
        <v>4.76</v>
      </c>
      <c r="AK110" s="59"/>
      <c r="AL110" s="13">
        <v>77</v>
      </c>
      <c r="AM110" s="13">
        <v>49.5</v>
      </c>
      <c r="AN110" s="13">
        <v>66.25</v>
      </c>
      <c r="AR110" s="14">
        <v>83</v>
      </c>
      <c r="AS110" s="14">
        <v>82.5</v>
      </c>
      <c r="AT110" s="14">
        <v>48.75</v>
      </c>
      <c r="AX110" s="15">
        <v>87</v>
      </c>
      <c r="AY110" s="15">
        <v>78.5</v>
      </c>
      <c r="AZ110" s="16">
        <v>42.75</v>
      </c>
      <c r="BD110" s="1"/>
      <c r="BE110" s="1"/>
      <c r="BF110" s="1"/>
    </row>
    <row r="111" spans="1:58" x14ac:dyDescent="0.2">
      <c r="A111" s="20" t="s">
        <v>153</v>
      </c>
      <c r="B111" s="21" t="s">
        <v>42</v>
      </c>
      <c r="C111" s="22">
        <v>61</v>
      </c>
      <c r="D111" s="3">
        <v>23.34</v>
      </c>
      <c r="E111" s="1" t="str">
        <f t="shared" si="3"/>
        <v xml:space="preserve"> Норма</v>
      </c>
      <c r="F111" s="1">
        <v>0</v>
      </c>
      <c r="G111" s="1">
        <v>0</v>
      </c>
      <c r="H111" s="1">
        <v>1</v>
      </c>
      <c r="I111" s="4" t="s">
        <v>47</v>
      </c>
      <c r="J111" s="4">
        <v>2</v>
      </c>
      <c r="K111" s="4" t="str">
        <f t="shared" si="4"/>
        <v>средняя</v>
      </c>
      <c r="L111" s="1" t="str">
        <f>IF(M111&lt;51,"1",IF(M111&lt;75,"2",IF(M111&lt;90,"3","4")))</f>
        <v>2</v>
      </c>
      <c r="M111" s="11">
        <v>60</v>
      </c>
      <c r="N111" s="12">
        <v>63</v>
      </c>
      <c r="O111" s="12">
        <v>70</v>
      </c>
      <c r="P111" s="30">
        <v>6.43</v>
      </c>
      <c r="Q111" s="28">
        <v>34.43</v>
      </c>
      <c r="R111" s="28">
        <v>17.899999999999999</v>
      </c>
      <c r="S111" s="28">
        <v>38.9</v>
      </c>
      <c r="T111" s="6">
        <v>10.43</v>
      </c>
      <c r="U111" s="28">
        <v>6.43</v>
      </c>
      <c r="V111" s="63"/>
      <c r="W111">
        <v>40</v>
      </c>
      <c r="X111" s="29">
        <v>6.28</v>
      </c>
      <c r="Y111" s="29">
        <v>12.85</v>
      </c>
      <c r="Z111" s="29">
        <v>4.99</v>
      </c>
      <c r="AA111" s="29">
        <v>12.89</v>
      </c>
      <c r="AB111" s="29">
        <v>3.87</v>
      </c>
      <c r="AC111" s="29">
        <v>0.46</v>
      </c>
      <c r="AD111" s="29"/>
      <c r="AE111" s="9">
        <v>6.16</v>
      </c>
      <c r="AF111" s="9">
        <v>13.66</v>
      </c>
      <c r="AG111" s="9">
        <v>5.34</v>
      </c>
      <c r="AH111" s="9">
        <v>13.54</v>
      </c>
      <c r="AI111" s="9">
        <v>4.54</v>
      </c>
      <c r="AJ111" s="10">
        <v>0.94</v>
      </c>
      <c r="AK111" s="59"/>
      <c r="AL111" s="13">
        <v>49</v>
      </c>
      <c r="AM111" s="13">
        <v>55.5</v>
      </c>
      <c r="AN111" s="13">
        <v>65</v>
      </c>
      <c r="AR111" s="14">
        <v>98</v>
      </c>
      <c r="AS111" s="14">
        <v>96</v>
      </c>
      <c r="AT111" s="14">
        <v>21.25</v>
      </c>
      <c r="AX111" s="15">
        <v>100</v>
      </c>
      <c r="AY111" s="15">
        <v>94</v>
      </c>
      <c r="AZ111" s="16">
        <v>19.25</v>
      </c>
      <c r="BD111" s="1"/>
      <c r="BE111" s="1"/>
      <c r="BF111" s="1"/>
    </row>
    <row r="112" spans="1:58" x14ac:dyDescent="0.2">
      <c r="A112" s="20" t="s">
        <v>154</v>
      </c>
      <c r="B112" s="21" t="s">
        <v>42</v>
      </c>
      <c r="C112" s="22">
        <v>54</v>
      </c>
      <c r="D112" s="3">
        <v>25.99</v>
      </c>
      <c r="E112" s="1" t="str">
        <f t="shared" si="3"/>
        <v>Предожирение</v>
      </c>
      <c r="F112" s="1">
        <v>0</v>
      </c>
      <c r="G112" s="1">
        <v>0</v>
      </c>
      <c r="H112" s="1">
        <v>0</v>
      </c>
      <c r="I112" s="4" t="s">
        <v>47</v>
      </c>
      <c r="J112" s="4">
        <v>0</v>
      </c>
      <c r="K112" s="4" t="str">
        <f t="shared" si="4"/>
        <v>средняя</v>
      </c>
      <c r="L112" s="1" t="str">
        <f>IF(M112&lt;51,"1",IF(M112&lt;75,"2",IF(M112&lt;90,"3","4")))</f>
        <v>1</v>
      </c>
      <c r="M112" s="11">
        <v>32</v>
      </c>
      <c r="N112" s="12">
        <v>58</v>
      </c>
      <c r="O112" s="12">
        <v>75</v>
      </c>
      <c r="P112" s="30">
        <v>2.52</v>
      </c>
      <c r="Q112" s="6">
        <v>28.75</v>
      </c>
      <c r="R112" s="6">
        <v>18.79</v>
      </c>
      <c r="S112" s="28">
        <v>32.549999999999997</v>
      </c>
      <c r="T112" s="6">
        <v>13.73</v>
      </c>
      <c r="U112" s="28">
        <v>12.52</v>
      </c>
      <c r="V112" s="63"/>
      <c r="W112">
        <v>20</v>
      </c>
      <c r="X112" s="29">
        <f>180-162.24</f>
        <v>17.759999999999991</v>
      </c>
      <c r="Y112" s="29">
        <v>6.98</v>
      </c>
      <c r="Z112" s="29">
        <v>8.07</v>
      </c>
      <c r="AA112" s="29">
        <v>16.34</v>
      </c>
      <c r="AB112" s="29">
        <v>1.23</v>
      </c>
      <c r="AC112" s="29">
        <v>7.76</v>
      </c>
      <c r="AD112" s="29"/>
      <c r="AE112" s="9">
        <v>18.18</v>
      </c>
      <c r="AF112" s="9">
        <v>7.44</v>
      </c>
      <c r="AG112" s="9">
        <v>8.14</v>
      </c>
      <c r="AH112" s="9">
        <v>16.98</v>
      </c>
      <c r="AI112" s="9">
        <v>1.3</v>
      </c>
      <c r="AJ112" s="10">
        <v>8.66</v>
      </c>
      <c r="AK112" s="59"/>
      <c r="AL112" s="13">
        <v>80</v>
      </c>
      <c r="AM112" s="13">
        <v>90.5</v>
      </c>
      <c r="AN112" s="13">
        <v>26.25</v>
      </c>
      <c r="AR112" s="14">
        <v>98</v>
      </c>
      <c r="AS112" s="14">
        <v>100</v>
      </c>
      <c r="AT112" s="14">
        <v>20</v>
      </c>
      <c r="AX112" s="15">
        <v>102</v>
      </c>
      <c r="AY112" s="15">
        <v>94</v>
      </c>
      <c r="AZ112" s="16">
        <v>18</v>
      </c>
      <c r="BD112" s="1"/>
      <c r="BE112" s="1"/>
      <c r="BF112" s="1"/>
    </row>
    <row r="113" spans="1:58" x14ac:dyDescent="0.2">
      <c r="A113" s="20" t="s">
        <v>155</v>
      </c>
      <c r="B113" s="21" t="s">
        <v>109</v>
      </c>
      <c r="C113" s="22">
        <v>40</v>
      </c>
      <c r="D113" s="3">
        <v>19.71</v>
      </c>
      <c r="E113" s="1" t="str">
        <f t="shared" si="3"/>
        <v xml:space="preserve"> Норма</v>
      </c>
      <c r="F113" s="1">
        <v>0</v>
      </c>
      <c r="G113" s="1">
        <v>0</v>
      </c>
      <c r="H113" s="1">
        <v>0</v>
      </c>
      <c r="I113" s="4" t="s">
        <v>47</v>
      </c>
      <c r="J113" s="4">
        <v>4</v>
      </c>
      <c r="K113" s="4" t="str">
        <f t="shared" si="4"/>
        <v>средняя</v>
      </c>
      <c r="L113" s="1" t="str">
        <f>IF(M113&lt;51,"1",IF(M113&lt;75,"2",IF(M113&lt;90,"3","4")))</f>
        <v>2</v>
      </c>
      <c r="M113" s="11">
        <v>65</v>
      </c>
      <c r="N113" s="12">
        <v>89.5</v>
      </c>
      <c r="O113" s="12">
        <v>78.75</v>
      </c>
      <c r="P113" s="30">
        <v>1.1000000000000001</v>
      </c>
      <c r="Q113" s="6">
        <v>28.67</v>
      </c>
      <c r="R113" s="28">
        <v>15.86</v>
      </c>
      <c r="S113" s="28">
        <v>35.86</v>
      </c>
      <c r="T113" s="6">
        <v>11.87</v>
      </c>
      <c r="U113" s="28">
        <v>7.1</v>
      </c>
      <c r="V113" s="63"/>
      <c r="W113">
        <v>40</v>
      </c>
      <c r="X113" s="29">
        <v>4.82</v>
      </c>
      <c r="Y113" s="29">
        <v>7.28</v>
      </c>
      <c r="Z113" s="29">
        <v>4.7</v>
      </c>
      <c r="AA113" s="29">
        <v>13.39</v>
      </c>
      <c r="AB113" s="29">
        <v>1.96</v>
      </c>
      <c r="AC113" s="29">
        <v>3.68</v>
      </c>
      <c r="AD113" s="29"/>
      <c r="AE113" s="9">
        <v>5.58</v>
      </c>
      <c r="AF113" s="9">
        <v>7.9</v>
      </c>
      <c r="AG113" s="9">
        <v>7.8</v>
      </c>
      <c r="AH113" s="9">
        <v>13.48</v>
      </c>
      <c r="AI113" s="9">
        <v>2.4</v>
      </c>
      <c r="AJ113" s="10">
        <v>4.9800000000000004</v>
      </c>
      <c r="AK113" s="59"/>
      <c r="AL113" s="13">
        <v>65</v>
      </c>
      <c r="AM113" s="13">
        <v>71</v>
      </c>
      <c r="AN113" s="13">
        <v>53.75</v>
      </c>
      <c r="AR113" s="14">
        <v>77</v>
      </c>
      <c r="AS113" s="14">
        <v>81</v>
      </c>
      <c r="AT113" s="14">
        <v>45</v>
      </c>
      <c r="AX113" s="15">
        <v>79</v>
      </c>
      <c r="AY113" s="15">
        <v>77</v>
      </c>
      <c r="AZ113" s="16">
        <v>39</v>
      </c>
      <c r="BD113" s="1"/>
      <c r="BE113" s="1"/>
      <c r="BF113" s="1"/>
    </row>
    <row r="114" spans="1:58" x14ac:dyDescent="0.2">
      <c r="A114" s="20" t="s">
        <v>156</v>
      </c>
      <c r="B114" s="21" t="s">
        <v>42</v>
      </c>
      <c r="C114" s="22">
        <v>80</v>
      </c>
      <c r="D114" s="3">
        <v>29.16</v>
      </c>
      <c r="E114" s="1" t="str">
        <f t="shared" si="3"/>
        <v>Предожирение</v>
      </c>
      <c r="F114" s="1">
        <v>0</v>
      </c>
      <c r="G114" s="1">
        <v>0</v>
      </c>
      <c r="H114" s="1">
        <v>0</v>
      </c>
      <c r="I114" s="4" t="s">
        <v>43</v>
      </c>
      <c r="J114" s="4">
        <v>3</v>
      </c>
      <c r="K114" s="4" t="str">
        <f t="shared" si="4"/>
        <v>средняя</v>
      </c>
      <c r="L114" s="1" t="str">
        <f>IF(M114&lt;51,"1",IF(M114&lt;75,"2",IF(M114&lt;90,"3","4")))</f>
        <v>2</v>
      </c>
      <c r="M114" s="11">
        <v>57</v>
      </c>
      <c r="N114" s="12">
        <v>66</v>
      </c>
      <c r="O114" s="12">
        <v>70</v>
      </c>
      <c r="P114" s="30">
        <v>8.2899999999999991</v>
      </c>
      <c r="Q114" s="6">
        <v>37.92</v>
      </c>
      <c r="R114" s="28">
        <v>12.93</v>
      </c>
      <c r="S114" s="28">
        <v>42.93</v>
      </c>
      <c r="T114" s="6">
        <v>11.58</v>
      </c>
      <c r="U114" s="28">
        <v>8.2899999999999991</v>
      </c>
      <c r="V114" s="63"/>
      <c r="W114">
        <v>30</v>
      </c>
      <c r="X114" s="29">
        <v>0.89</v>
      </c>
      <c r="Y114" s="29">
        <v>6.24</v>
      </c>
      <c r="Z114" s="29">
        <v>7.8900000000000006</v>
      </c>
      <c r="AA114" s="29">
        <v>13.28</v>
      </c>
      <c r="AB114" s="29">
        <v>4.5599999999999996</v>
      </c>
      <c r="AC114" s="29">
        <v>5.34</v>
      </c>
      <c r="AD114" s="29"/>
      <c r="AE114" s="9">
        <v>1.28</v>
      </c>
      <c r="AF114" s="9">
        <v>6.34</v>
      </c>
      <c r="AG114" s="9">
        <v>8.18</v>
      </c>
      <c r="AH114" s="9">
        <v>13.16</v>
      </c>
      <c r="AI114" s="9">
        <v>5.68</v>
      </c>
      <c r="AJ114" s="10">
        <v>5.12</v>
      </c>
      <c r="AK114" s="59"/>
      <c r="AL114" s="13">
        <v>68</v>
      </c>
      <c r="AM114" s="13">
        <v>80</v>
      </c>
      <c r="AN114" s="13">
        <v>65</v>
      </c>
      <c r="AR114" s="14">
        <v>55</v>
      </c>
      <c r="AS114" s="14">
        <v>95.5</v>
      </c>
      <c r="AT114" s="14">
        <v>21.25</v>
      </c>
      <c r="AX114" s="15">
        <v>61</v>
      </c>
      <c r="AY114" s="15">
        <v>91.5</v>
      </c>
      <c r="AZ114" s="16">
        <v>15.25</v>
      </c>
      <c r="BD114" s="1"/>
      <c r="BE114" s="1"/>
      <c r="BF114" s="1"/>
    </row>
    <row r="115" spans="1:58" x14ac:dyDescent="0.2">
      <c r="A115" s="20" t="s">
        <v>157</v>
      </c>
      <c r="B115" s="21" t="s">
        <v>42</v>
      </c>
      <c r="C115" s="22">
        <v>59</v>
      </c>
      <c r="D115" s="3">
        <v>23.5</v>
      </c>
      <c r="E115" s="1" t="str">
        <f t="shared" si="3"/>
        <v xml:space="preserve"> Норма</v>
      </c>
      <c r="F115" s="1">
        <v>0</v>
      </c>
      <c r="G115" s="1">
        <v>0</v>
      </c>
      <c r="H115" s="1">
        <v>0</v>
      </c>
      <c r="I115" s="4" t="s">
        <v>47</v>
      </c>
      <c r="J115" s="4">
        <v>0</v>
      </c>
      <c r="K115" s="4" t="str">
        <f t="shared" si="4"/>
        <v>средняя</v>
      </c>
      <c r="L115" s="1" t="str">
        <f>IF(M115&lt;51,"1",IF(M115&lt;75,"2",IF(M115&lt;90,"3","4")))</f>
        <v>2</v>
      </c>
      <c r="M115" s="11">
        <v>62</v>
      </c>
      <c r="N115" s="12">
        <v>55.5</v>
      </c>
      <c r="O115" s="12">
        <v>97.5</v>
      </c>
      <c r="P115" s="30">
        <v>9.99</v>
      </c>
      <c r="Q115" s="6">
        <v>34.119999999999997</v>
      </c>
      <c r="R115" s="28">
        <v>18.84</v>
      </c>
      <c r="S115" s="28">
        <v>39.840000000000003</v>
      </c>
      <c r="T115" s="6">
        <v>17.809999999999999</v>
      </c>
      <c r="U115" s="28">
        <v>9.99</v>
      </c>
      <c r="V115" s="63"/>
      <c r="W115">
        <v>20</v>
      </c>
      <c r="X115" s="29">
        <v>10.629999999999995</v>
      </c>
      <c r="Y115" s="29">
        <v>4.49</v>
      </c>
      <c r="Z115" s="29">
        <v>6.33</v>
      </c>
      <c r="AA115" s="29">
        <v>15.62</v>
      </c>
      <c r="AB115" s="29">
        <v>4.6900000000000004</v>
      </c>
      <c r="AC115" s="29">
        <v>10.77</v>
      </c>
      <c r="AD115" s="29"/>
      <c r="AE115" s="9">
        <v>11.4</v>
      </c>
      <c r="AF115" s="9">
        <v>4.54</v>
      </c>
      <c r="AG115" s="9">
        <v>6.76</v>
      </c>
      <c r="AH115" s="9">
        <v>16.12</v>
      </c>
      <c r="AI115" s="9">
        <v>5.8</v>
      </c>
      <c r="AJ115" s="10">
        <v>11.62</v>
      </c>
      <c r="AK115" s="59"/>
      <c r="AL115" s="13">
        <v>78</v>
      </c>
      <c r="AM115" s="13">
        <v>80</v>
      </c>
      <c r="AN115" s="13">
        <v>58.75</v>
      </c>
      <c r="AR115" s="14">
        <v>100</v>
      </c>
      <c r="AS115" s="14">
        <v>100</v>
      </c>
      <c r="AT115" s="14">
        <v>20</v>
      </c>
      <c r="AX115" s="15">
        <v>102</v>
      </c>
      <c r="AY115" s="15">
        <v>94</v>
      </c>
      <c r="AZ115" s="16">
        <v>16</v>
      </c>
      <c r="BD115" s="1"/>
      <c r="BE115" s="1"/>
      <c r="BF115" s="1"/>
    </row>
    <row r="116" spans="1:58" x14ac:dyDescent="0.2">
      <c r="A116" s="20" t="s">
        <v>158</v>
      </c>
      <c r="B116" s="21" t="s">
        <v>42</v>
      </c>
      <c r="C116" s="22">
        <v>57</v>
      </c>
      <c r="D116" s="3">
        <v>29.32</v>
      </c>
      <c r="E116" s="1" t="str">
        <f t="shared" si="3"/>
        <v>Предожирение</v>
      </c>
      <c r="F116" s="1">
        <v>0</v>
      </c>
      <c r="G116" s="1">
        <v>0</v>
      </c>
      <c r="H116" s="1">
        <v>0</v>
      </c>
      <c r="I116" s="4" t="s">
        <v>43</v>
      </c>
      <c r="J116" s="4">
        <v>4</v>
      </c>
      <c r="K116" s="4" t="str">
        <f t="shared" si="4"/>
        <v>средняя</v>
      </c>
      <c r="L116" s="1" t="str">
        <f>IF(M116&lt;51,"1",IF(M116&lt;75,"2",IF(M116&lt;90,"3","4")))</f>
        <v>2</v>
      </c>
      <c r="M116" s="11">
        <v>68</v>
      </c>
      <c r="N116" s="12">
        <v>88.5</v>
      </c>
      <c r="O116" s="12">
        <v>30</v>
      </c>
      <c r="P116" s="30">
        <v>5.03</v>
      </c>
      <c r="Q116" s="28">
        <v>27.27</v>
      </c>
      <c r="R116" s="28">
        <v>15.4</v>
      </c>
      <c r="S116" s="28">
        <v>29.4</v>
      </c>
      <c r="T116" s="28">
        <v>15.46</v>
      </c>
      <c r="U116" s="28">
        <v>5.03</v>
      </c>
      <c r="V116" s="63"/>
      <c r="W116">
        <v>30</v>
      </c>
      <c r="X116" s="29">
        <v>5.1100000000000003</v>
      </c>
      <c r="Y116" s="29">
        <v>8</v>
      </c>
      <c r="Z116" s="29">
        <v>9.8780000000000001</v>
      </c>
      <c r="AA116" s="29">
        <v>12.41</v>
      </c>
      <c r="AB116" s="29">
        <v>1.8</v>
      </c>
      <c r="AC116" s="29">
        <v>7.82</v>
      </c>
      <c r="AD116" s="29"/>
      <c r="AE116" s="9">
        <v>5.68</v>
      </c>
      <c r="AF116" s="9">
        <v>8.16</v>
      </c>
      <c r="AG116" s="9">
        <v>10.28</v>
      </c>
      <c r="AH116" s="9">
        <v>12.68</v>
      </c>
      <c r="AI116" s="9">
        <v>2.78</v>
      </c>
      <c r="AJ116" s="10">
        <v>8.1199999999999992</v>
      </c>
      <c r="AK116" s="59"/>
      <c r="AL116" s="13">
        <v>67</v>
      </c>
      <c r="AM116" s="13">
        <v>67</v>
      </c>
      <c r="AN116" s="13">
        <v>75</v>
      </c>
      <c r="AR116" s="14">
        <v>73</v>
      </c>
      <c r="AS116" s="14">
        <v>86</v>
      </c>
      <c r="AT116" s="14">
        <v>36.25</v>
      </c>
      <c r="AX116" s="15">
        <v>77</v>
      </c>
      <c r="AY116" s="15">
        <v>82</v>
      </c>
      <c r="AZ116" s="16">
        <v>30.25</v>
      </c>
      <c r="BD116" s="1"/>
      <c r="BE116" s="1"/>
      <c r="BF116" s="1"/>
    </row>
    <row r="117" spans="1:58" x14ac:dyDescent="0.2">
      <c r="A117" s="20" t="s">
        <v>159</v>
      </c>
      <c r="B117" s="21" t="s">
        <v>42</v>
      </c>
      <c r="C117" s="22">
        <v>63</v>
      </c>
      <c r="D117" s="3">
        <v>23.61</v>
      </c>
      <c r="E117" s="1" t="str">
        <f t="shared" si="3"/>
        <v xml:space="preserve"> Норма</v>
      </c>
      <c r="F117" s="1">
        <v>0</v>
      </c>
      <c r="G117" s="1">
        <v>1</v>
      </c>
      <c r="H117" s="1">
        <v>0</v>
      </c>
      <c r="I117" s="4" t="s">
        <v>47</v>
      </c>
      <c r="J117" s="4">
        <v>3</v>
      </c>
      <c r="K117" s="4" t="str">
        <f t="shared" si="4"/>
        <v>средняя</v>
      </c>
      <c r="L117" s="1" t="str">
        <f>IF(M117&lt;51,"1",IF(M117&lt;75,"2",IF(M117&lt;90,"3","4")))</f>
        <v>2</v>
      </c>
      <c r="M117" s="11">
        <v>67</v>
      </c>
      <c r="N117" s="12">
        <v>72</v>
      </c>
      <c r="O117" s="12">
        <v>55</v>
      </c>
      <c r="P117" s="30">
        <v>8.75</v>
      </c>
      <c r="Q117" s="28">
        <v>25.72</v>
      </c>
      <c r="R117" s="28">
        <v>17.309999999999999</v>
      </c>
      <c r="S117" s="28">
        <v>27.31</v>
      </c>
      <c r="T117" s="28">
        <v>5.24</v>
      </c>
      <c r="U117" s="28">
        <v>7.13</v>
      </c>
      <c r="V117" s="63"/>
      <c r="W117">
        <v>25</v>
      </c>
      <c r="X117" s="29">
        <v>8.6899999999999977</v>
      </c>
      <c r="Y117" s="29">
        <v>3.24</v>
      </c>
      <c r="Z117" s="29">
        <v>6.6099999999999994</v>
      </c>
      <c r="AA117" s="29">
        <v>13.21</v>
      </c>
      <c r="AB117" s="29">
        <v>3.57</v>
      </c>
      <c r="AC117" s="29">
        <v>4.34</v>
      </c>
      <c r="AD117" s="29"/>
      <c r="AE117" s="9">
        <v>9.5</v>
      </c>
      <c r="AF117" s="9">
        <v>3.56</v>
      </c>
      <c r="AG117" s="9">
        <v>7.28</v>
      </c>
      <c r="AH117" s="9">
        <v>13.2</v>
      </c>
      <c r="AI117" s="9">
        <v>4.4800000000000004</v>
      </c>
      <c r="AJ117" s="10">
        <v>4.46</v>
      </c>
      <c r="AK117" s="59"/>
      <c r="AL117" s="13">
        <v>83</v>
      </c>
      <c r="AM117" s="13">
        <v>90.5</v>
      </c>
      <c r="AN117" s="13">
        <v>37.5</v>
      </c>
      <c r="AR117" s="14">
        <v>83</v>
      </c>
      <c r="AS117" s="14">
        <v>83.5</v>
      </c>
      <c r="AT117" s="14">
        <v>48.75</v>
      </c>
      <c r="AX117" s="15">
        <v>87</v>
      </c>
      <c r="AY117" s="15">
        <v>81.5</v>
      </c>
      <c r="AZ117" s="16">
        <v>42.75</v>
      </c>
      <c r="BD117" s="1"/>
      <c r="BE117" s="1"/>
      <c r="BF117" s="1"/>
    </row>
    <row r="118" spans="1:58" x14ac:dyDescent="0.2">
      <c r="A118" s="20" t="s">
        <v>160</v>
      </c>
      <c r="B118" s="21" t="s">
        <v>42</v>
      </c>
      <c r="C118" s="22">
        <v>59</v>
      </c>
      <c r="D118" s="3">
        <v>27.53</v>
      </c>
      <c r="E118" s="1" t="str">
        <f t="shared" si="3"/>
        <v>Предожирение</v>
      </c>
      <c r="F118" s="1">
        <v>0</v>
      </c>
      <c r="G118" s="1">
        <v>0</v>
      </c>
      <c r="H118" s="1">
        <v>0</v>
      </c>
      <c r="I118" s="4" t="s">
        <v>43</v>
      </c>
      <c r="J118" s="4">
        <v>4</v>
      </c>
      <c r="K118" s="4" t="str">
        <f t="shared" si="4"/>
        <v>средняя</v>
      </c>
      <c r="L118" s="1" t="str">
        <f>IF(M118&lt;51,"1",IF(M118&lt;75,"2",IF(M118&lt;90,"3","4")))</f>
        <v>3</v>
      </c>
      <c r="M118" s="11">
        <v>82</v>
      </c>
      <c r="N118" s="12">
        <v>89</v>
      </c>
      <c r="O118" s="12">
        <v>60</v>
      </c>
      <c r="P118" s="30">
        <v>3.47</v>
      </c>
      <c r="Q118" s="28">
        <v>36.32</v>
      </c>
      <c r="R118" s="28">
        <v>14.48</v>
      </c>
      <c r="S118" s="28">
        <v>24.48</v>
      </c>
      <c r="T118" s="28">
        <v>9.81</v>
      </c>
      <c r="U118" s="28">
        <v>8.6300000000000008</v>
      </c>
      <c r="V118" s="63"/>
      <c r="W118">
        <v>25</v>
      </c>
      <c r="X118" s="29">
        <v>3.69</v>
      </c>
      <c r="Y118" s="29">
        <v>10.25</v>
      </c>
      <c r="Z118" s="29">
        <v>10.35</v>
      </c>
      <c r="AA118" s="29">
        <v>14.52</v>
      </c>
      <c r="AB118" s="29">
        <v>5.85</v>
      </c>
      <c r="AC118" s="29">
        <v>8.8800000000000008</v>
      </c>
      <c r="AD118" s="29"/>
      <c r="AE118" s="9">
        <v>4.92</v>
      </c>
      <c r="AF118" s="9">
        <v>10.3</v>
      </c>
      <c r="AG118" s="9">
        <v>10.26</v>
      </c>
      <c r="AH118" s="9">
        <v>15.18</v>
      </c>
      <c r="AI118" s="9">
        <v>5.54</v>
      </c>
      <c r="AJ118" s="10">
        <v>9.5399999999999991</v>
      </c>
      <c r="AK118" s="59"/>
      <c r="AL118" s="13">
        <v>80</v>
      </c>
      <c r="AM118" s="13">
        <v>88.5</v>
      </c>
      <c r="AN118" s="13">
        <v>40</v>
      </c>
      <c r="AR118" s="14">
        <v>88</v>
      </c>
      <c r="AS118" s="14">
        <v>97</v>
      </c>
      <c r="AT118" s="14">
        <v>22.5</v>
      </c>
      <c r="AX118" s="15">
        <v>94</v>
      </c>
      <c r="AY118" s="15">
        <v>95</v>
      </c>
      <c r="AZ118" s="16">
        <v>20.5</v>
      </c>
      <c r="BD118" s="1"/>
      <c r="BE118" s="1"/>
      <c r="BF118" s="1"/>
    </row>
    <row r="119" spans="1:58" x14ac:dyDescent="0.2">
      <c r="A119" s="20" t="s">
        <v>161</v>
      </c>
      <c r="B119" s="21" t="s">
        <v>42</v>
      </c>
      <c r="C119" s="22">
        <v>59</v>
      </c>
      <c r="D119" s="3">
        <v>29.48</v>
      </c>
      <c r="E119" s="1" t="str">
        <f t="shared" si="3"/>
        <v>Предожирение</v>
      </c>
      <c r="F119" s="1">
        <v>0</v>
      </c>
      <c r="G119" s="1">
        <v>0</v>
      </c>
      <c r="H119" s="1">
        <v>0</v>
      </c>
      <c r="I119" s="4" t="s">
        <v>43</v>
      </c>
      <c r="J119" s="4">
        <v>3</v>
      </c>
      <c r="K119" s="4" t="str">
        <f t="shared" si="4"/>
        <v>средняя</v>
      </c>
      <c r="L119" s="1" t="str">
        <f>IF(M119&lt;51,"1",IF(M119&lt;75,"2",IF(M119&lt;90,"3","4")))</f>
        <v>3</v>
      </c>
      <c r="M119" s="11">
        <v>80</v>
      </c>
      <c r="N119" s="12">
        <v>57.5</v>
      </c>
      <c r="O119" s="12">
        <v>75</v>
      </c>
      <c r="P119" s="30">
        <v>15.77</v>
      </c>
      <c r="Q119" s="28">
        <v>29.13</v>
      </c>
      <c r="R119" s="28">
        <v>16.55</v>
      </c>
      <c r="S119" s="6">
        <v>29.45</v>
      </c>
      <c r="T119" s="28">
        <v>14.27</v>
      </c>
      <c r="U119" s="28">
        <v>4.62</v>
      </c>
      <c r="V119" s="63"/>
      <c r="W119">
        <v>30</v>
      </c>
      <c r="X119" s="29">
        <v>2.25</v>
      </c>
      <c r="Y119" s="29">
        <v>3.67</v>
      </c>
      <c r="Z119" s="29">
        <v>8.6900000000000013</v>
      </c>
      <c r="AA119" s="29">
        <v>17.29</v>
      </c>
      <c r="AB119" s="29">
        <v>4.9400000000000004</v>
      </c>
      <c r="AC119" s="29">
        <v>7.33</v>
      </c>
      <c r="AD119" s="29"/>
      <c r="AE119" s="9">
        <v>2.88</v>
      </c>
      <c r="AF119" s="9">
        <v>4.3600000000000003</v>
      </c>
      <c r="AG119" s="9">
        <v>9.18</v>
      </c>
      <c r="AH119" s="9">
        <v>17.14</v>
      </c>
      <c r="AI119" s="9">
        <v>5.58</v>
      </c>
      <c r="AJ119" s="10">
        <v>7.96</v>
      </c>
      <c r="AK119" s="59"/>
      <c r="AL119" s="13">
        <v>72</v>
      </c>
      <c r="AM119" s="13">
        <v>63</v>
      </c>
      <c r="AN119" s="13">
        <v>53.75</v>
      </c>
      <c r="AR119" s="14">
        <v>98</v>
      </c>
      <c r="AS119" s="14">
        <v>100</v>
      </c>
      <c r="AT119" s="14">
        <v>20</v>
      </c>
      <c r="AX119" s="15">
        <v>102</v>
      </c>
      <c r="AY119" s="15">
        <v>98</v>
      </c>
      <c r="AZ119" s="16">
        <v>16</v>
      </c>
      <c r="BD119" s="1"/>
      <c r="BE119" s="1"/>
      <c r="BF119" s="1"/>
    </row>
    <row r="120" spans="1:58" x14ac:dyDescent="0.2">
      <c r="A120" s="20" t="s">
        <v>162</v>
      </c>
      <c r="B120" s="21" t="s">
        <v>109</v>
      </c>
      <c r="C120" s="22">
        <v>49</v>
      </c>
      <c r="D120" s="3">
        <v>20.9</v>
      </c>
      <c r="E120" s="1" t="str">
        <f t="shared" si="3"/>
        <v xml:space="preserve"> Норма</v>
      </c>
      <c r="F120" s="1">
        <v>0</v>
      </c>
      <c r="G120" s="1">
        <v>0</v>
      </c>
      <c r="H120" s="1">
        <v>0</v>
      </c>
      <c r="I120" s="4" t="s">
        <v>47</v>
      </c>
      <c r="J120" s="4">
        <v>1</v>
      </c>
      <c r="K120" s="4" t="str">
        <f t="shared" si="4"/>
        <v>средняя</v>
      </c>
      <c r="L120" s="1" t="str">
        <f>IF(M120&lt;51,"1",IF(M120&lt;75,"2",IF(M120&lt;90,"3","4")))</f>
        <v>1</v>
      </c>
      <c r="M120" s="11">
        <v>37</v>
      </c>
      <c r="N120" s="12">
        <v>62</v>
      </c>
      <c r="O120" s="12">
        <v>66.25</v>
      </c>
      <c r="P120" s="30">
        <v>8.14</v>
      </c>
      <c r="Q120" s="28">
        <v>28.63</v>
      </c>
      <c r="R120" s="28">
        <v>16.72</v>
      </c>
      <c r="S120" s="6">
        <v>49.51</v>
      </c>
      <c r="T120" s="28">
        <v>3.65</v>
      </c>
      <c r="U120" s="28">
        <v>4.2699999999999996</v>
      </c>
      <c r="V120" s="63"/>
      <c r="W120">
        <v>25</v>
      </c>
      <c r="X120" s="29">
        <v>8.3700000000000045</v>
      </c>
      <c r="Y120" s="29">
        <v>2.44</v>
      </c>
      <c r="Z120" s="29">
        <v>5.75</v>
      </c>
      <c r="AA120" s="29">
        <v>11.06</v>
      </c>
      <c r="AB120" s="29">
        <v>0.86</v>
      </c>
      <c r="AC120" s="29">
        <v>12.63</v>
      </c>
      <c r="AD120" s="29"/>
      <c r="AE120" s="9">
        <v>8.1199999999999992</v>
      </c>
      <c r="AF120" s="9">
        <v>2.8</v>
      </c>
      <c r="AG120" s="9">
        <v>6.54</v>
      </c>
      <c r="AH120" s="9">
        <v>11.64</v>
      </c>
      <c r="AI120" s="9">
        <v>2.62</v>
      </c>
      <c r="AJ120" s="10">
        <v>13.8</v>
      </c>
      <c r="AK120" s="59"/>
      <c r="AL120" s="13">
        <v>80</v>
      </c>
      <c r="AM120" s="13">
        <v>89.5</v>
      </c>
      <c r="AN120" s="13">
        <v>53.75</v>
      </c>
      <c r="AR120" s="14">
        <v>93</v>
      </c>
      <c r="AS120" s="14">
        <v>94.5</v>
      </c>
      <c r="AT120" s="14">
        <v>26.25</v>
      </c>
      <c r="AX120" s="15">
        <v>95</v>
      </c>
      <c r="AY120" s="15">
        <v>90.5</v>
      </c>
      <c r="AZ120" s="16">
        <v>24.25</v>
      </c>
      <c r="BD120" s="1"/>
      <c r="BE120" s="1"/>
      <c r="BF120" s="1"/>
    </row>
    <row r="121" spans="1:58" x14ac:dyDescent="0.2">
      <c r="A121" s="20" t="s">
        <v>163</v>
      </c>
      <c r="B121" s="21" t="s">
        <v>42</v>
      </c>
      <c r="C121" s="22">
        <v>70</v>
      </c>
      <c r="D121" s="3">
        <v>27.32</v>
      </c>
      <c r="E121" s="1" t="str">
        <f t="shared" si="3"/>
        <v>Предожирение</v>
      </c>
      <c r="F121" s="1">
        <v>0</v>
      </c>
      <c r="G121" s="1">
        <v>0</v>
      </c>
      <c r="H121" s="1">
        <v>1</v>
      </c>
      <c r="I121" s="4" t="s">
        <v>47</v>
      </c>
      <c r="J121" s="4">
        <v>4</v>
      </c>
      <c r="K121" s="4" t="str">
        <f t="shared" si="4"/>
        <v>средняя</v>
      </c>
      <c r="L121" s="1" t="str">
        <f>IF(M121&lt;51,"1",IF(M121&lt;75,"2",IF(M121&lt;90,"3","4")))</f>
        <v>2</v>
      </c>
      <c r="M121" s="11">
        <v>52</v>
      </c>
      <c r="N121" s="12">
        <v>71.5</v>
      </c>
      <c r="O121" s="12">
        <v>76.25</v>
      </c>
      <c r="P121" s="30">
        <v>11.5</v>
      </c>
      <c r="Q121" s="28">
        <v>36.619999999999997</v>
      </c>
      <c r="R121" s="28">
        <v>16.53</v>
      </c>
      <c r="S121" s="6">
        <v>42.19</v>
      </c>
      <c r="T121" s="28">
        <v>2.3199999999999998</v>
      </c>
      <c r="U121" s="28">
        <v>8.2899999999999991</v>
      </c>
      <c r="V121" s="63"/>
      <c r="W121">
        <v>35</v>
      </c>
      <c r="X121" s="29">
        <v>12.139999999999986</v>
      </c>
      <c r="Y121" s="29">
        <v>11.79</v>
      </c>
      <c r="Z121" s="29">
        <v>10.559999999999999</v>
      </c>
      <c r="AA121" s="29">
        <v>20.78</v>
      </c>
      <c r="AB121" s="29">
        <v>7.38</v>
      </c>
      <c r="AC121" s="29">
        <v>8.52</v>
      </c>
      <c r="AD121" s="29"/>
      <c r="AE121" s="9">
        <v>12.48</v>
      </c>
      <c r="AF121" s="9">
        <v>12.12</v>
      </c>
      <c r="AG121" s="9">
        <v>11.52</v>
      </c>
      <c r="AH121" s="9">
        <v>21.3</v>
      </c>
      <c r="AI121" s="9">
        <v>7.48</v>
      </c>
      <c r="AJ121" s="10">
        <v>9.2200000000000006</v>
      </c>
      <c r="AK121" s="59"/>
      <c r="AL121" s="13">
        <v>75</v>
      </c>
      <c r="AM121" s="13">
        <v>95</v>
      </c>
      <c r="AN121" s="13">
        <v>40</v>
      </c>
      <c r="AR121" s="14">
        <v>100</v>
      </c>
      <c r="AS121" s="14">
        <v>95.5</v>
      </c>
      <c r="AT121" s="14">
        <v>22.5</v>
      </c>
      <c r="AX121" s="15">
        <v>104</v>
      </c>
      <c r="AY121" s="15">
        <v>91.5</v>
      </c>
      <c r="AZ121" s="16">
        <v>20.5</v>
      </c>
      <c r="BD121" s="1"/>
      <c r="BE121" s="1"/>
      <c r="BF121" s="1"/>
    </row>
    <row r="122" spans="1:58" x14ac:dyDescent="0.2">
      <c r="A122" s="20" t="s">
        <v>164</v>
      </c>
      <c r="B122" s="21" t="s">
        <v>42</v>
      </c>
      <c r="C122" s="22">
        <v>48</v>
      </c>
      <c r="D122" s="3">
        <v>24.64</v>
      </c>
      <c r="E122" s="1" t="str">
        <f t="shared" si="3"/>
        <v xml:space="preserve"> Норма</v>
      </c>
      <c r="F122" s="1">
        <v>0</v>
      </c>
      <c r="G122" s="1">
        <v>0</v>
      </c>
      <c r="H122" s="1">
        <v>0</v>
      </c>
      <c r="I122" s="4" t="s">
        <v>47</v>
      </c>
      <c r="J122" s="4">
        <v>0</v>
      </c>
      <c r="K122" s="4" t="str">
        <f t="shared" si="4"/>
        <v>средняя</v>
      </c>
      <c r="L122" s="1" t="str">
        <f>IF(M122&lt;51,"1",IF(M122&lt;75,"2",IF(M122&lt;90,"3","4")))</f>
        <v>2</v>
      </c>
      <c r="M122" s="11">
        <v>55</v>
      </c>
      <c r="N122" s="12">
        <v>59.5</v>
      </c>
      <c r="O122" s="12">
        <v>71.25</v>
      </c>
      <c r="P122" s="30">
        <v>12.99</v>
      </c>
      <c r="Q122" s="28">
        <v>26.27</v>
      </c>
      <c r="R122" s="28">
        <v>18.53</v>
      </c>
      <c r="S122" s="6">
        <v>29.81</v>
      </c>
      <c r="T122" s="28">
        <v>18.12</v>
      </c>
      <c r="U122" s="28">
        <v>9.99</v>
      </c>
      <c r="V122" s="63"/>
      <c r="W122">
        <v>20</v>
      </c>
      <c r="X122" s="29">
        <v>12.240000000000009</v>
      </c>
      <c r="Y122" s="29">
        <v>2.98</v>
      </c>
      <c r="Z122" s="29">
        <v>4.9800000000000004</v>
      </c>
      <c r="AA122" s="29">
        <v>20.76</v>
      </c>
      <c r="AB122" s="29">
        <v>1.98</v>
      </c>
      <c r="AC122" s="29">
        <v>4.12</v>
      </c>
      <c r="AD122" s="29"/>
      <c r="AE122" s="9">
        <v>12.46</v>
      </c>
      <c r="AF122" s="9">
        <v>3.8</v>
      </c>
      <c r="AG122" s="9">
        <v>6.62</v>
      </c>
      <c r="AH122" s="9">
        <v>21.92</v>
      </c>
      <c r="AI122" s="9">
        <v>2.58</v>
      </c>
      <c r="AJ122" s="10">
        <v>4.5999999999999996</v>
      </c>
      <c r="AK122" s="59"/>
      <c r="AL122" s="13">
        <v>73</v>
      </c>
      <c r="AM122" s="13">
        <v>88.5</v>
      </c>
      <c r="AN122" s="13">
        <v>40</v>
      </c>
      <c r="AR122" s="14">
        <v>88</v>
      </c>
      <c r="AS122" s="14">
        <v>97.5</v>
      </c>
      <c r="AT122" s="14">
        <v>33.75</v>
      </c>
      <c r="AX122" s="15">
        <v>90</v>
      </c>
      <c r="AY122" s="15">
        <v>91.5</v>
      </c>
      <c r="AZ122" s="16">
        <v>27.75</v>
      </c>
      <c r="BD122" s="1"/>
      <c r="BE122" s="1"/>
      <c r="BF122" s="1"/>
    </row>
    <row r="123" spans="1:58" x14ac:dyDescent="0.2">
      <c r="A123" s="20" t="s">
        <v>165</v>
      </c>
      <c r="B123" s="21" t="s">
        <v>42</v>
      </c>
      <c r="C123" s="22">
        <v>45</v>
      </c>
      <c r="D123" s="3">
        <v>24.1</v>
      </c>
      <c r="E123" s="1" t="str">
        <f t="shared" si="3"/>
        <v xml:space="preserve"> Норма</v>
      </c>
      <c r="F123" s="1">
        <v>0</v>
      </c>
      <c r="G123" s="1">
        <v>0</v>
      </c>
      <c r="H123" s="1">
        <v>0</v>
      </c>
      <c r="I123" s="4" t="s">
        <v>47</v>
      </c>
      <c r="J123" s="4">
        <v>2</v>
      </c>
      <c r="K123" s="4" t="str">
        <f t="shared" si="4"/>
        <v>средняя</v>
      </c>
      <c r="L123" s="1" t="str">
        <f>IF(M123&lt;51,"1",IF(M123&lt;75,"2",IF(M123&lt;90,"3","4")))</f>
        <v>2</v>
      </c>
      <c r="M123" s="11">
        <v>73</v>
      </c>
      <c r="N123" s="12">
        <v>86</v>
      </c>
      <c r="O123" s="12">
        <v>31.25</v>
      </c>
      <c r="P123" s="30">
        <v>14.79</v>
      </c>
      <c r="Q123" s="28">
        <v>22.5</v>
      </c>
      <c r="R123" s="6">
        <v>12.17</v>
      </c>
      <c r="S123" s="6">
        <v>40.409999999999997</v>
      </c>
      <c r="T123" s="28">
        <v>5.15</v>
      </c>
      <c r="U123" s="28">
        <v>7.03</v>
      </c>
      <c r="V123" s="63"/>
      <c r="W123">
        <v>20</v>
      </c>
      <c r="X123" s="29">
        <v>7.0000000000000007E-2</v>
      </c>
      <c r="Y123" s="29">
        <v>6.21</v>
      </c>
      <c r="Z123" s="29">
        <v>10.42</v>
      </c>
      <c r="AA123" s="29">
        <v>20.65</v>
      </c>
      <c r="AB123" s="29">
        <v>8.09</v>
      </c>
      <c r="AC123" s="29">
        <v>7.23</v>
      </c>
      <c r="AD123" s="29"/>
      <c r="AE123" s="9">
        <v>0.94</v>
      </c>
      <c r="AF123" s="9">
        <v>6.86</v>
      </c>
      <c r="AG123" s="9">
        <v>10.28</v>
      </c>
      <c r="AH123" s="9">
        <v>21.38</v>
      </c>
      <c r="AI123" s="9">
        <v>8.6</v>
      </c>
      <c r="AJ123" s="10">
        <v>7.26</v>
      </c>
      <c r="AK123" s="59"/>
      <c r="AL123" s="13">
        <v>73</v>
      </c>
      <c r="AM123" s="13">
        <v>74.5</v>
      </c>
      <c r="AN123" s="13">
        <v>75</v>
      </c>
      <c r="AR123" s="14">
        <v>81</v>
      </c>
      <c r="AS123" s="14">
        <v>86.5</v>
      </c>
      <c r="AT123" s="14">
        <v>36.25</v>
      </c>
      <c r="AX123" s="15">
        <v>87</v>
      </c>
      <c r="AY123" s="15">
        <v>84.5</v>
      </c>
      <c r="AZ123" s="16">
        <v>30.25</v>
      </c>
      <c r="BD123" s="1"/>
      <c r="BE123" s="1"/>
      <c r="BF123" s="1"/>
    </row>
    <row r="124" spans="1:58" x14ac:dyDescent="0.2">
      <c r="A124" s="20" t="s">
        <v>166</v>
      </c>
      <c r="B124" s="21" t="s">
        <v>42</v>
      </c>
      <c r="C124" s="22">
        <v>68</v>
      </c>
      <c r="D124" s="3">
        <v>29.31</v>
      </c>
      <c r="E124" s="1" t="str">
        <f t="shared" si="3"/>
        <v>Предожирение</v>
      </c>
      <c r="F124" s="1">
        <v>0</v>
      </c>
      <c r="G124" s="1">
        <v>1</v>
      </c>
      <c r="H124" s="1">
        <v>0</v>
      </c>
      <c r="I124" s="4" t="s">
        <v>47</v>
      </c>
      <c r="J124" s="4">
        <v>0</v>
      </c>
      <c r="K124" s="4" t="str">
        <f t="shared" si="4"/>
        <v>средняя</v>
      </c>
      <c r="L124" s="1" t="str">
        <f>IF(M124&lt;51,"1",IF(M124&lt;75,"2",IF(M124&lt;90,"3","4")))</f>
        <v>2</v>
      </c>
      <c r="M124" s="11">
        <v>73</v>
      </c>
      <c r="N124" s="12">
        <v>66.5</v>
      </c>
      <c r="O124" s="12">
        <v>52.5</v>
      </c>
      <c r="P124" s="30">
        <v>27.310000000000002</v>
      </c>
      <c r="Q124" s="28">
        <v>37.82</v>
      </c>
      <c r="R124" s="6">
        <v>16.39</v>
      </c>
      <c r="S124" s="6">
        <v>34.25</v>
      </c>
      <c r="T124" s="28">
        <v>3.18</v>
      </c>
      <c r="U124" s="28">
        <v>8.75</v>
      </c>
      <c r="V124" s="63"/>
      <c r="W124">
        <v>30</v>
      </c>
      <c r="X124" s="29">
        <v>9.07</v>
      </c>
      <c r="Y124" s="29">
        <v>5.5299999999999994</v>
      </c>
      <c r="Z124" s="29">
        <v>7.5299999999999994</v>
      </c>
      <c r="AA124" s="29">
        <v>9.16</v>
      </c>
      <c r="AB124" s="29">
        <v>5.27</v>
      </c>
      <c r="AC124" s="29">
        <v>5.56</v>
      </c>
      <c r="AD124" s="29"/>
      <c r="AE124" s="9">
        <v>9.8800000000000008</v>
      </c>
      <c r="AF124" s="9">
        <v>6.54</v>
      </c>
      <c r="AG124" s="9">
        <v>8.98</v>
      </c>
      <c r="AH124" s="9">
        <v>9.1999999999999993</v>
      </c>
      <c r="AI124" s="9">
        <v>5.22</v>
      </c>
      <c r="AJ124" s="10">
        <v>6.36</v>
      </c>
      <c r="AK124" s="59"/>
      <c r="AL124" s="13">
        <v>80</v>
      </c>
      <c r="AM124" s="13">
        <v>84</v>
      </c>
      <c r="AN124" s="13">
        <v>37.5</v>
      </c>
      <c r="AR124" s="14">
        <v>77</v>
      </c>
      <c r="AS124" s="14">
        <v>93.5</v>
      </c>
      <c r="AT124" s="14">
        <v>33.75</v>
      </c>
      <c r="AX124" s="15">
        <v>79</v>
      </c>
      <c r="AY124" s="15">
        <v>91.5</v>
      </c>
      <c r="AZ124" s="16">
        <v>27.75</v>
      </c>
      <c r="BD124" s="1"/>
      <c r="BE124" s="1"/>
      <c r="BF124" s="1"/>
    </row>
    <row r="125" spans="1:58" x14ac:dyDescent="0.2">
      <c r="A125" s="20" t="s">
        <v>167</v>
      </c>
      <c r="B125" s="21" t="s">
        <v>42</v>
      </c>
      <c r="C125" s="22">
        <v>34</v>
      </c>
      <c r="D125" s="3">
        <v>24.89</v>
      </c>
      <c r="E125" s="1" t="str">
        <f t="shared" si="3"/>
        <v xml:space="preserve"> Норма</v>
      </c>
      <c r="F125" s="1">
        <v>0</v>
      </c>
      <c r="G125" s="1">
        <v>0</v>
      </c>
      <c r="H125" s="1">
        <v>0</v>
      </c>
      <c r="I125" s="4" t="s">
        <v>43</v>
      </c>
      <c r="J125" s="4">
        <v>4</v>
      </c>
      <c r="K125" s="4" t="str">
        <f t="shared" si="4"/>
        <v>средняя</v>
      </c>
      <c r="L125" s="1" t="str">
        <f>IF(M125&lt;51,"1",IF(M125&lt;75,"2",IF(M125&lt;90,"3","4")))</f>
        <v>1</v>
      </c>
      <c r="M125" s="11">
        <v>45</v>
      </c>
      <c r="N125" s="12">
        <v>37.5</v>
      </c>
      <c r="O125" s="12">
        <v>57.5</v>
      </c>
      <c r="P125" s="25">
        <v>6.57</v>
      </c>
      <c r="Q125" s="26">
        <v>25.78</v>
      </c>
      <c r="R125" s="6">
        <v>18.3</v>
      </c>
      <c r="S125" s="28">
        <v>33.700000000000003</v>
      </c>
      <c r="T125" s="28">
        <v>9.19</v>
      </c>
      <c r="U125" s="28">
        <v>9.65</v>
      </c>
      <c r="V125" s="63"/>
      <c r="W125">
        <v>20</v>
      </c>
      <c r="X125" s="29">
        <v>15.3</v>
      </c>
      <c r="Y125" s="29">
        <v>3.41</v>
      </c>
      <c r="Z125" s="29">
        <v>7.5</v>
      </c>
      <c r="AA125" s="29">
        <v>15.29</v>
      </c>
      <c r="AB125" s="29">
        <v>3.98</v>
      </c>
      <c r="AC125" s="29">
        <v>0.27</v>
      </c>
      <c r="AD125" s="29"/>
      <c r="AE125" s="9">
        <v>15.36</v>
      </c>
      <c r="AF125" s="9">
        <v>3.96</v>
      </c>
      <c r="AG125" s="9">
        <v>8.52</v>
      </c>
      <c r="AH125" s="9">
        <v>15.42</v>
      </c>
      <c r="AI125" s="9">
        <v>4.9800000000000004</v>
      </c>
      <c r="AJ125" s="10">
        <v>0.68</v>
      </c>
      <c r="AK125" s="59"/>
      <c r="AL125" s="13">
        <v>97</v>
      </c>
      <c r="AM125" s="13">
        <v>85.5</v>
      </c>
      <c r="AN125" s="13">
        <v>36.25</v>
      </c>
      <c r="AR125" s="14">
        <v>98</v>
      </c>
      <c r="AS125" s="14">
        <v>99</v>
      </c>
      <c r="AT125" s="14">
        <v>21.25</v>
      </c>
      <c r="AX125" s="15">
        <v>104</v>
      </c>
      <c r="AY125" s="15">
        <v>93</v>
      </c>
      <c r="AZ125" s="16">
        <v>15.25</v>
      </c>
      <c r="BD125" s="1"/>
      <c r="BE125" s="1"/>
      <c r="BF125" s="1"/>
    </row>
    <row r="126" spans="1:58" x14ac:dyDescent="0.2">
      <c r="A126" s="20" t="s">
        <v>168</v>
      </c>
      <c r="B126" s="21" t="s">
        <v>42</v>
      </c>
      <c r="C126" s="22">
        <v>62</v>
      </c>
      <c r="D126" s="3">
        <v>26.16</v>
      </c>
      <c r="E126" s="1" t="str">
        <f t="shared" si="3"/>
        <v>Предожирение</v>
      </c>
      <c r="F126" s="1">
        <v>0</v>
      </c>
      <c r="G126" s="1">
        <v>0</v>
      </c>
      <c r="H126" s="1">
        <v>0</v>
      </c>
      <c r="I126" s="4" t="s">
        <v>43</v>
      </c>
      <c r="J126" s="4">
        <v>1</v>
      </c>
      <c r="K126" s="4" t="str">
        <f t="shared" si="4"/>
        <v>средняя</v>
      </c>
      <c r="L126" s="1" t="str">
        <f>IF(M126&lt;51,"1",IF(M126&lt;75,"2",IF(M126&lt;90,"3","4")))</f>
        <v>4</v>
      </c>
      <c r="M126" s="11">
        <v>90</v>
      </c>
      <c r="N126" s="12">
        <v>91.5</v>
      </c>
      <c r="O126" s="12">
        <v>47.5</v>
      </c>
      <c r="P126" s="25">
        <v>14.85</v>
      </c>
      <c r="Q126" s="26">
        <v>28.65</v>
      </c>
      <c r="R126" s="27">
        <v>15.51</v>
      </c>
      <c r="S126" s="28">
        <v>32.19</v>
      </c>
      <c r="T126" s="28">
        <v>12.59</v>
      </c>
      <c r="U126" s="28">
        <v>11.25</v>
      </c>
      <c r="V126" s="63"/>
      <c r="W126">
        <v>25</v>
      </c>
      <c r="X126" s="29">
        <v>3.29</v>
      </c>
      <c r="Y126" s="29">
        <v>5.9700000000000006</v>
      </c>
      <c r="Z126" s="29">
        <v>4.6399999999999997</v>
      </c>
      <c r="AA126" s="29">
        <v>17.510000000000002</v>
      </c>
      <c r="AB126" s="29">
        <v>10.59</v>
      </c>
      <c r="AC126" s="29">
        <v>1.65</v>
      </c>
      <c r="AD126" s="29"/>
      <c r="AE126" s="9">
        <v>3.58</v>
      </c>
      <c r="AF126" s="9">
        <v>6.1</v>
      </c>
      <c r="AG126" s="9">
        <v>5.24</v>
      </c>
      <c r="AH126" s="9">
        <v>18.86</v>
      </c>
      <c r="AI126" s="9">
        <v>10.38</v>
      </c>
      <c r="AJ126" s="10">
        <v>2.74</v>
      </c>
      <c r="AK126" s="59"/>
      <c r="AL126" s="13">
        <v>95</v>
      </c>
      <c r="AM126" s="13">
        <v>77.5</v>
      </c>
      <c r="AN126" s="13">
        <v>31.25</v>
      </c>
      <c r="AR126" s="14">
        <v>73</v>
      </c>
      <c r="AS126" s="14">
        <v>90.5</v>
      </c>
      <c r="AT126" s="14">
        <v>25</v>
      </c>
      <c r="AX126" s="15">
        <v>77</v>
      </c>
      <c r="AY126" s="15">
        <v>88.5</v>
      </c>
      <c r="AZ126" s="16">
        <v>19</v>
      </c>
      <c r="BD126" s="1"/>
      <c r="BE126" s="1"/>
      <c r="BF126" s="1"/>
    </row>
    <row r="127" spans="1:58" x14ac:dyDescent="0.2">
      <c r="A127" s="20" t="s">
        <v>169</v>
      </c>
      <c r="B127" s="21" t="s">
        <v>42</v>
      </c>
      <c r="C127" s="22">
        <v>56</v>
      </c>
      <c r="D127" s="3">
        <v>23.16</v>
      </c>
      <c r="E127" s="1" t="str">
        <f t="shared" si="3"/>
        <v xml:space="preserve"> Норма</v>
      </c>
      <c r="F127" s="1">
        <v>0</v>
      </c>
      <c r="G127" s="1">
        <v>0</v>
      </c>
      <c r="H127" s="1">
        <v>0</v>
      </c>
      <c r="I127" s="4" t="s">
        <v>43</v>
      </c>
      <c r="J127" s="4">
        <v>3</v>
      </c>
      <c r="K127" s="4" t="str">
        <f t="shared" si="4"/>
        <v>средняя</v>
      </c>
      <c r="L127" s="1" t="str">
        <f>IF(M127&lt;51,"1",IF(M127&lt;75,"2",IF(M127&lt;90,"3","4")))</f>
        <v>1</v>
      </c>
      <c r="M127" s="11">
        <v>42</v>
      </c>
      <c r="N127" s="12">
        <v>67</v>
      </c>
      <c r="O127" s="12">
        <v>87.5</v>
      </c>
      <c r="P127" s="25">
        <v>10.37</v>
      </c>
      <c r="Q127" s="26">
        <v>38.979999999999997</v>
      </c>
      <c r="R127" s="27">
        <v>11.07</v>
      </c>
      <c r="S127" s="28">
        <v>37.57</v>
      </c>
      <c r="T127" s="28">
        <v>8.5</v>
      </c>
      <c r="U127" s="28">
        <v>19.600000000000001</v>
      </c>
      <c r="V127" s="63"/>
      <c r="W127">
        <v>30</v>
      </c>
      <c r="X127" s="29">
        <v>6.7</v>
      </c>
      <c r="Y127" s="29">
        <v>6.7700000000000102</v>
      </c>
      <c r="Z127" s="29">
        <v>9.2199999999999989</v>
      </c>
      <c r="AA127" s="29">
        <v>12.54</v>
      </c>
      <c r="AB127" s="29">
        <v>0.31</v>
      </c>
      <c r="AC127" s="29">
        <v>1.45</v>
      </c>
      <c r="AD127" s="29"/>
      <c r="AE127" s="9">
        <v>7.18</v>
      </c>
      <c r="AF127" s="9">
        <v>7.84</v>
      </c>
      <c r="AG127" s="9">
        <v>9.7200000000000006</v>
      </c>
      <c r="AH127" s="9">
        <v>13.38</v>
      </c>
      <c r="AI127" s="9">
        <v>4.84</v>
      </c>
      <c r="AJ127" s="10">
        <v>1.38</v>
      </c>
      <c r="AK127" s="59"/>
      <c r="AL127" s="13">
        <v>80</v>
      </c>
      <c r="AM127" s="13">
        <v>88</v>
      </c>
      <c r="AN127" s="13">
        <v>37.5</v>
      </c>
      <c r="AR127" s="14">
        <v>100</v>
      </c>
      <c r="AS127" s="14">
        <v>82</v>
      </c>
      <c r="AT127" s="14">
        <v>26.25</v>
      </c>
      <c r="AX127" s="15">
        <v>102</v>
      </c>
      <c r="AY127" s="15">
        <v>78</v>
      </c>
      <c r="AZ127" s="16">
        <v>20.25</v>
      </c>
      <c r="BD127" s="1"/>
      <c r="BE127" s="1"/>
      <c r="BF127" s="1"/>
    </row>
    <row r="128" spans="1:58" x14ac:dyDescent="0.2">
      <c r="A128" s="20" t="s">
        <v>170</v>
      </c>
      <c r="B128" s="21" t="s">
        <v>42</v>
      </c>
      <c r="C128" s="22">
        <v>57</v>
      </c>
      <c r="D128" s="3">
        <v>25.83</v>
      </c>
      <c r="E128" s="1" t="str">
        <f t="shared" si="3"/>
        <v>Предожирение</v>
      </c>
      <c r="F128" s="1">
        <v>0</v>
      </c>
      <c r="G128" s="1">
        <v>0</v>
      </c>
      <c r="H128" s="1">
        <v>0</v>
      </c>
      <c r="I128" s="4" t="s">
        <v>47</v>
      </c>
      <c r="J128" s="4">
        <v>3</v>
      </c>
      <c r="K128" s="4" t="str">
        <f t="shared" si="4"/>
        <v>средняя</v>
      </c>
      <c r="L128" s="1" t="str">
        <f>IF(M128&lt;51,"1",IF(M128&lt;75,"2",IF(M128&lt;90,"3","4")))</f>
        <v>1</v>
      </c>
      <c r="M128" s="11">
        <v>47</v>
      </c>
      <c r="N128" s="12">
        <v>70</v>
      </c>
      <c r="O128" s="12">
        <v>42.5</v>
      </c>
      <c r="P128" s="25">
        <v>15.3</v>
      </c>
      <c r="Q128" s="26">
        <v>26.52</v>
      </c>
      <c r="R128" s="27">
        <v>10.37</v>
      </c>
      <c r="S128" s="28">
        <v>40.26</v>
      </c>
      <c r="T128" s="28">
        <v>13.2</v>
      </c>
      <c r="U128" s="28">
        <v>16.41</v>
      </c>
      <c r="V128" s="63"/>
      <c r="W128">
        <v>25</v>
      </c>
      <c r="X128" s="8">
        <v>4.43</v>
      </c>
      <c r="Y128" s="8">
        <v>5.01</v>
      </c>
      <c r="Z128" s="8">
        <v>7.7629999999999999</v>
      </c>
      <c r="AA128" s="8">
        <v>13.3</v>
      </c>
      <c r="AB128" s="8">
        <v>4.68</v>
      </c>
      <c r="AC128" s="8">
        <v>4.42</v>
      </c>
      <c r="AD128" s="8"/>
      <c r="AE128" s="9">
        <v>4.9800000000000004</v>
      </c>
      <c r="AF128" s="9">
        <v>5.66</v>
      </c>
      <c r="AG128" s="9">
        <v>8.3000000000000007</v>
      </c>
      <c r="AH128" s="9">
        <v>13.8</v>
      </c>
      <c r="AI128" s="9">
        <v>6.3</v>
      </c>
      <c r="AJ128" s="10">
        <v>4.54</v>
      </c>
      <c r="AK128" s="59"/>
      <c r="AL128" s="13">
        <v>90</v>
      </c>
      <c r="AM128" s="13">
        <v>95.5</v>
      </c>
      <c r="AN128" s="13">
        <v>36.25</v>
      </c>
      <c r="AR128" s="14">
        <v>85</v>
      </c>
      <c r="AS128" s="14">
        <v>78</v>
      </c>
      <c r="AT128" s="14">
        <v>45</v>
      </c>
      <c r="AX128" s="15">
        <v>89</v>
      </c>
      <c r="AY128" s="15">
        <v>72</v>
      </c>
      <c r="AZ128" s="16">
        <v>39</v>
      </c>
      <c r="BD128" s="1"/>
      <c r="BE128" s="1"/>
      <c r="BF128" s="1"/>
    </row>
    <row r="129" spans="1:58" x14ac:dyDescent="0.2">
      <c r="A129" s="20" t="s">
        <v>171</v>
      </c>
      <c r="B129" s="21" t="s">
        <v>109</v>
      </c>
      <c r="C129" s="22">
        <v>57</v>
      </c>
      <c r="D129" s="3">
        <v>22.72</v>
      </c>
      <c r="E129" s="1" t="str">
        <f t="shared" si="3"/>
        <v xml:space="preserve"> Норма</v>
      </c>
      <c r="F129" s="1">
        <v>0</v>
      </c>
      <c r="G129" s="1">
        <v>0</v>
      </c>
      <c r="H129" s="1">
        <v>0</v>
      </c>
      <c r="I129" s="4" t="s">
        <v>43</v>
      </c>
      <c r="J129" s="4">
        <v>4</v>
      </c>
      <c r="K129" s="4" t="str">
        <f t="shared" si="4"/>
        <v>средняя</v>
      </c>
      <c r="L129" s="1" t="str">
        <f>IF(M129&lt;51,"1",IF(M129&lt;75,"2",IF(M129&lt;90,"3","4")))</f>
        <v>1</v>
      </c>
      <c r="M129" s="11">
        <v>42</v>
      </c>
      <c r="N129" s="12">
        <v>55.5</v>
      </c>
      <c r="O129" s="12">
        <v>80</v>
      </c>
      <c r="P129" s="25">
        <v>15.44</v>
      </c>
      <c r="Q129" s="26">
        <v>27.48</v>
      </c>
      <c r="R129" s="27">
        <v>12.77</v>
      </c>
      <c r="S129" s="28">
        <v>33.380000000000003</v>
      </c>
      <c r="T129" s="28">
        <v>17.940000000000001</v>
      </c>
      <c r="U129" s="28">
        <v>1.71</v>
      </c>
      <c r="V129" s="63"/>
      <c r="W129">
        <v>15</v>
      </c>
      <c r="X129" s="8">
        <v>13.72</v>
      </c>
      <c r="Y129" s="8">
        <v>6.98</v>
      </c>
      <c r="Z129" s="8">
        <v>6.33</v>
      </c>
      <c r="AA129" s="8">
        <v>11.41</v>
      </c>
      <c r="AB129" s="8">
        <v>0.45</v>
      </c>
      <c r="AC129" s="8">
        <v>4.3099999999999996</v>
      </c>
      <c r="AD129" s="8"/>
      <c r="AE129" s="9">
        <v>14.6</v>
      </c>
      <c r="AF129" s="9">
        <v>7.42</v>
      </c>
      <c r="AG129" s="9">
        <v>6.36</v>
      </c>
      <c r="AH129" s="9">
        <v>11.48</v>
      </c>
      <c r="AI129" s="9">
        <v>4.8</v>
      </c>
      <c r="AJ129" s="10">
        <v>4.12</v>
      </c>
      <c r="AK129" s="59"/>
      <c r="AL129" s="13">
        <v>88</v>
      </c>
      <c r="AM129" s="13">
        <v>84</v>
      </c>
      <c r="AN129" s="13">
        <v>47.5</v>
      </c>
      <c r="AR129" s="14">
        <v>73</v>
      </c>
      <c r="AS129" s="14">
        <v>83.5</v>
      </c>
      <c r="AT129" s="14">
        <v>40</v>
      </c>
      <c r="AX129" s="15">
        <v>75</v>
      </c>
      <c r="AY129" s="15">
        <v>81.5</v>
      </c>
      <c r="AZ129" s="16">
        <v>38</v>
      </c>
      <c r="BD129" s="1"/>
      <c r="BE129" s="1"/>
      <c r="BF129" s="1"/>
    </row>
    <row r="130" spans="1:58" x14ac:dyDescent="0.2">
      <c r="A130" s="20" t="s">
        <v>172</v>
      </c>
      <c r="B130" s="21" t="s">
        <v>42</v>
      </c>
      <c r="C130" s="22">
        <v>53</v>
      </c>
      <c r="D130" s="3">
        <v>20.78</v>
      </c>
      <c r="E130" s="1" t="str">
        <f t="shared" si="3"/>
        <v xml:space="preserve"> Норма</v>
      </c>
      <c r="F130" s="1">
        <v>0</v>
      </c>
      <c r="G130" s="1">
        <v>0</v>
      </c>
      <c r="H130" s="1">
        <v>0</v>
      </c>
      <c r="I130" s="4" t="s">
        <v>47</v>
      </c>
      <c r="J130" s="4">
        <v>0</v>
      </c>
      <c r="K130" s="4" t="str">
        <f t="shared" si="4"/>
        <v>средняя</v>
      </c>
      <c r="L130" s="1" t="str">
        <f>IF(M130&lt;51,"1",IF(M130&lt;75,"2",IF(M130&lt;90,"3","4")))</f>
        <v>3</v>
      </c>
      <c r="M130" s="11">
        <v>80</v>
      </c>
      <c r="N130" s="12">
        <v>81</v>
      </c>
      <c r="O130" s="12">
        <v>58.75</v>
      </c>
      <c r="P130" s="25">
        <v>9.6300000000000008</v>
      </c>
      <c r="Q130" s="26">
        <v>40.75</v>
      </c>
      <c r="R130" s="27">
        <v>11.79</v>
      </c>
      <c r="S130" s="28">
        <v>39.78</v>
      </c>
      <c r="T130" s="28">
        <v>2.2000000000000002</v>
      </c>
      <c r="U130" s="28">
        <v>9.4700000000000006</v>
      </c>
      <c r="V130" s="63"/>
      <c r="W130">
        <v>45</v>
      </c>
      <c r="X130" s="8">
        <v>14.31</v>
      </c>
      <c r="Y130" s="8">
        <v>5.6400000000000006</v>
      </c>
      <c r="Z130" s="8">
        <v>6.77</v>
      </c>
      <c r="AA130" s="8">
        <v>14.96</v>
      </c>
      <c r="AB130" s="8">
        <v>3.7</v>
      </c>
      <c r="AC130" s="8">
        <v>2.14</v>
      </c>
      <c r="AD130" s="8"/>
      <c r="AE130" s="9">
        <v>14.48</v>
      </c>
      <c r="AF130" s="9">
        <v>6.4</v>
      </c>
      <c r="AG130" s="9">
        <v>7.48</v>
      </c>
      <c r="AH130" s="9">
        <v>15.84</v>
      </c>
      <c r="AI130" s="9">
        <v>4.74</v>
      </c>
      <c r="AJ130" s="10">
        <v>2.92</v>
      </c>
      <c r="AK130" s="59"/>
      <c r="AL130" s="13">
        <v>85</v>
      </c>
      <c r="AM130" s="13">
        <v>78</v>
      </c>
      <c r="AN130" s="13">
        <v>42.5</v>
      </c>
      <c r="AR130" s="14">
        <v>73</v>
      </c>
      <c r="AS130" s="14">
        <v>69.5</v>
      </c>
      <c r="AT130" s="14">
        <v>75</v>
      </c>
      <c r="AX130" s="15">
        <v>79</v>
      </c>
      <c r="AY130" s="15">
        <v>65.5</v>
      </c>
      <c r="AZ130" s="16">
        <v>69</v>
      </c>
      <c r="BD130" s="1"/>
      <c r="BE130" s="1"/>
      <c r="BF130" s="1"/>
    </row>
    <row r="131" spans="1:58" x14ac:dyDescent="0.2">
      <c r="A131" s="20" t="s">
        <v>173</v>
      </c>
      <c r="B131" s="21" t="s">
        <v>42</v>
      </c>
      <c r="C131" s="22">
        <v>64</v>
      </c>
      <c r="D131" s="3">
        <v>19.59</v>
      </c>
      <c r="E131" s="1" t="str">
        <f t="shared" ref="E131:E194" si="5">IF(D131&lt;25," Норма", "Предожирение")</f>
        <v xml:space="preserve"> Норма</v>
      </c>
      <c r="F131" s="1">
        <v>0</v>
      </c>
      <c r="G131" s="1">
        <v>1</v>
      </c>
      <c r="H131" s="1">
        <v>0</v>
      </c>
      <c r="I131" s="4" t="s">
        <v>43</v>
      </c>
      <c r="J131" s="4">
        <v>0</v>
      </c>
      <c r="K131" s="4" t="str">
        <f t="shared" ref="K131:K194" si="6">IF(Q131 &lt;20, "легкая", "средняя")</f>
        <v>средняя</v>
      </c>
      <c r="L131" s="1" t="str">
        <f>IF(M131&lt;51,"1",IF(M131&lt;75,"2",IF(M131&lt;90,"3","4")))</f>
        <v>2</v>
      </c>
      <c r="M131" s="11">
        <v>57</v>
      </c>
      <c r="N131" s="12">
        <v>50.5</v>
      </c>
      <c r="O131" s="12">
        <v>71.25</v>
      </c>
      <c r="P131" s="25">
        <v>14.27</v>
      </c>
      <c r="Q131" s="26">
        <v>29.73</v>
      </c>
      <c r="R131" s="27">
        <v>19.670000000000002</v>
      </c>
      <c r="S131" s="28">
        <v>27.83</v>
      </c>
      <c r="T131" s="28">
        <v>1.29</v>
      </c>
      <c r="U131" s="28">
        <v>10.25</v>
      </c>
      <c r="V131" s="63"/>
      <c r="W131">
        <v>30</v>
      </c>
      <c r="X131" s="8">
        <v>1.62</v>
      </c>
      <c r="Y131" s="8">
        <v>2.08</v>
      </c>
      <c r="Z131" s="8">
        <v>6.5</v>
      </c>
      <c r="AA131" s="8">
        <v>8.15</v>
      </c>
      <c r="AB131" s="8">
        <v>0.17</v>
      </c>
      <c r="AC131" s="8">
        <v>1.28</v>
      </c>
      <c r="AD131" s="8"/>
      <c r="AE131" s="9">
        <v>2.56</v>
      </c>
      <c r="AF131" s="9">
        <v>2.74</v>
      </c>
      <c r="AG131" s="9">
        <v>8.9</v>
      </c>
      <c r="AH131" s="9">
        <v>8.42</v>
      </c>
      <c r="AI131" s="9">
        <v>4.24</v>
      </c>
      <c r="AJ131" s="10">
        <v>1.28</v>
      </c>
      <c r="AK131" s="59"/>
      <c r="AL131" s="13">
        <v>85</v>
      </c>
      <c r="AM131" s="13">
        <v>93</v>
      </c>
      <c r="AN131" s="13">
        <v>46.25</v>
      </c>
      <c r="AR131" s="14">
        <v>87</v>
      </c>
      <c r="AS131" s="14">
        <v>84.5</v>
      </c>
      <c r="AT131" s="14">
        <v>48.75</v>
      </c>
      <c r="AX131" s="15">
        <v>89</v>
      </c>
      <c r="AY131" s="15">
        <v>80.5</v>
      </c>
      <c r="AZ131" s="16">
        <v>46.75</v>
      </c>
      <c r="BD131" s="1"/>
      <c r="BE131" s="1"/>
      <c r="BF131" s="1"/>
    </row>
    <row r="132" spans="1:58" x14ac:dyDescent="0.2">
      <c r="A132" s="20" t="s">
        <v>174</v>
      </c>
      <c r="B132" s="21" t="s">
        <v>42</v>
      </c>
      <c r="C132" s="22">
        <v>56</v>
      </c>
      <c r="D132" s="3">
        <v>25.98</v>
      </c>
      <c r="E132" s="1" t="str">
        <f t="shared" si="5"/>
        <v>Предожирение</v>
      </c>
      <c r="F132" s="1">
        <v>0</v>
      </c>
      <c r="G132" s="1">
        <v>0</v>
      </c>
      <c r="H132" s="1">
        <v>1</v>
      </c>
      <c r="I132" s="4" t="s">
        <v>47</v>
      </c>
      <c r="J132" s="4">
        <v>2</v>
      </c>
      <c r="K132" s="4" t="str">
        <f t="shared" si="6"/>
        <v>средняя</v>
      </c>
      <c r="L132" s="1" t="str">
        <f>IF(M132&lt;51,"1",IF(M132&lt;75,"2",IF(M132&lt;90,"3","4")))</f>
        <v>1</v>
      </c>
      <c r="M132" s="11">
        <v>50</v>
      </c>
      <c r="N132" s="12">
        <v>52</v>
      </c>
      <c r="O132" s="12">
        <v>73.75</v>
      </c>
      <c r="P132" s="25">
        <v>4.3600000000000003</v>
      </c>
      <c r="Q132" s="26">
        <v>26.17</v>
      </c>
      <c r="R132" s="27">
        <v>11.24</v>
      </c>
      <c r="S132" s="28">
        <v>38.29</v>
      </c>
      <c r="T132" s="28">
        <v>7.29</v>
      </c>
      <c r="U132" s="28">
        <v>18.510000000000002</v>
      </c>
      <c r="V132" s="63"/>
      <c r="W132">
        <v>40</v>
      </c>
      <c r="X132" s="8">
        <v>12.06</v>
      </c>
      <c r="Y132" s="8">
        <v>17.25</v>
      </c>
      <c r="Z132" s="8">
        <v>9.09</v>
      </c>
      <c r="AA132" s="8">
        <v>19.59</v>
      </c>
      <c r="AB132" s="8">
        <v>8.6</v>
      </c>
      <c r="AC132" s="8">
        <v>0.92</v>
      </c>
      <c r="AD132" s="8"/>
      <c r="AE132" s="9">
        <v>12.38</v>
      </c>
      <c r="AF132" s="9">
        <v>17.399999999999999</v>
      </c>
      <c r="AG132" s="9">
        <v>9.6</v>
      </c>
      <c r="AH132" s="9">
        <v>19.68</v>
      </c>
      <c r="AI132" s="9">
        <v>9.68</v>
      </c>
      <c r="AJ132" s="10">
        <v>1.22</v>
      </c>
      <c r="AK132" s="59"/>
      <c r="AL132" s="13">
        <v>73</v>
      </c>
      <c r="AM132" s="13">
        <v>62</v>
      </c>
      <c r="AN132" s="13">
        <v>67.5</v>
      </c>
      <c r="AR132" s="14">
        <v>80</v>
      </c>
      <c r="AS132" s="14">
        <v>61.5</v>
      </c>
      <c r="AT132" s="14">
        <v>60</v>
      </c>
      <c r="AX132" s="15">
        <v>84</v>
      </c>
      <c r="AY132" s="15">
        <v>55.5</v>
      </c>
      <c r="AZ132" s="16">
        <v>58</v>
      </c>
      <c r="BD132" s="1"/>
      <c r="BE132" s="1"/>
      <c r="BF132" s="1"/>
    </row>
    <row r="133" spans="1:58" x14ac:dyDescent="0.2">
      <c r="A133" s="20" t="s">
        <v>175</v>
      </c>
      <c r="B133" s="21" t="s">
        <v>42</v>
      </c>
      <c r="C133" s="22">
        <v>42</v>
      </c>
      <c r="D133" s="3">
        <v>21.83</v>
      </c>
      <c r="E133" s="1" t="str">
        <f t="shared" si="5"/>
        <v xml:space="preserve"> Норма</v>
      </c>
      <c r="F133" s="1">
        <v>0</v>
      </c>
      <c r="G133" s="1">
        <v>0</v>
      </c>
      <c r="H133" s="1">
        <v>0</v>
      </c>
      <c r="I133" s="4" t="s">
        <v>47</v>
      </c>
      <c r="J133" s="4">
        <v>4</v>
      </c>
      <c r="K133" s="4" t="str">
        <f t="shared" si="6"/>
        <v>средняя</v>
      </c>
      <c r="L133" s="1" t="str">
        <f>IF(M133&lt;51,"1",IF(M133&lt;75,"2",IF(M133&lt;90,"3","4")))</f>
        <v>2</v>
      </c>
      <c r="M133" s="11">
        <v>59</v>
      </c>
      <c r="N133" s="12">
        <v>65</v>
      </c>
      <c r="O133" s="12">
        <v>50</v>
      </c>
      <c r="P133" s="25">
        <v>11.53</v>
      </c>
      <c r="Q133" s="26">
        <v>24.76</v>
      </c>
      <c r="R133" s="27">
        <v>15.16</v>
      </c>
      <c r="S133" s="28">
        <v>11.82</v>
      </c>
      <c r="T133" s="28">
        <v>18.309999999999999</v>
      </c>
      <c r="U133" s="28">
        <v>19.899999999999999</v>
      </c>
      <c r="V133" s="63"/>
      <c r="W133">
        <v>25</v>
      </c>
      <c r="X133" s="8">
        <v>3.99</v>
      </c>
      <c r="Y133" s="8">
        <v>3.6100000000000003</v>
      </c>
      <c r="Z133" s="8">
        <v>5.1899999999999995</v>
      </c>
      <c r="AA133" s="8">
        <v>9.85</v>
      </c>
      <c r="AB133" s="8">
        <v>7.27</v>
      </c>
      <c r="AC133" s="8">
        <v>3.53</v>
      </c>
      <c r="AD133" s="8"/>
      <c r="AE133" s="9">
        <v>4.9000000000000004</v>
      </c>
      <c r="AF133" s="9">
        <v>4.1399999999999997</v>
      </c>
      <c r="AG133" s="9">
        <v>5.8</v>
      </c>
      <c r="AH133" s="9">
        <v>10.8</v>
      </c>
      <c r="AI133" s="9">
        <v>7.18</v>
      </c>
      <c r="AJ133" s="10">
        <v>4.9000000000000004</v>
      </c>
      <c r="AK133" s="59"/>
      <c r="AL133" s="13">
        <v>92</v>
      </c>
      <c r="AM133" s="13">
        <v>86</v>
      </c>
      <c r="AN133" s="13">
        <v>45</v>
      </c>
      <c r="AR133" s="14">
        <v>80</v>
      </c>
      <c r="AS133" s="14">
        <v>90.5</v>
      </c>
      <c r="AT133" s="14">
        <v>26.25</v>
      </c>
      <c r="AX133" s="15">
        <v>82</v>
      </c>
      <c r="AY133" s="15">
        <v>84.5</v>
      </c>
      <c r="AZ133" s="16">
        <v>24.25</v>
      </c>
      <c r="BD133" s="1"/>
      <c r="BE133" s="1"/>
      <c r="BF133" s="1"/>
    </row>
    <row r="134" spans="1:58" x14ac:dyDescent="0.2">
      <c r="A134" s="20" t="s">
        <v>176</v>
      </c>
      <c r="B134" s="21" t="s">
        <v>42</v>
      </c>
      <c r="C134" s="22">
        <v>73</v>
      </c>
      <c r="D134" s="3">
        <v>28.96</v>
      </c>
      <c r="E134" s="1" t="str">
        <f t="shared" si="5"/>
        <v>Предожирение</v>
      </c>
      <c r="F134" s="1">
        <v>0</v>
      </c>
      <c r="G134" s="1">
        <v>0</v>
      </c>
      <c r="H134" s="1">
        <v>0</v>
      </c>
      <c r="I134" s="4" t="s">
        <v>47</v>
      </c>
      <c r="J134" s="4">
        <v>4</v>
      </c>
      <c r="K134" s="4" t="str">
        <f t="shared" si="6"/>
        <v>средняя</v>
      </c>
      <c r="L134" s="1" t="str">
        <f>IF(M134&lt;51,"1",IF(M134&lt;75,"2",IF(M134&lt;90,"3","4")))</f>
        <v>1</v>
      </c>
      <c r="M134" s="11">
        <v>39</v>
      </c>
      <c r="N134" s="12">
        <v>51</v>
      </c>
      <c r="O134" s="12">
        <v>57.5</v>
      </c>
      <c r="P134" s="25">
        <v>4.0999999999999996</v>
      </c>
      <c r="Q134" s="26">
        <v>35.17</v>
      </c>
      <c r="R134" s="27">
        <v>11.48</v>
      </c>
      <c r="S134" s="28">
        <v>24.43</v>
      </c>
      <c r="T134" s="28">
        <v>5.6</v>
      </c>
      <c r="U134" s="28">
        <v>14.46</v>
      </c>
      <c r="V134" s="63"/>
      <c r="W134">
        <v>35</v>
      </c>
      <c r="X134" s="8">
        <v>5.01</v>
      </c>
      <c r="Y134" s="8">
        <v>6.64</v>
      </c>
      <c r="Z134" s="8">
        <v>6.83</v>
      </c>
      <c r="AA134" s="8">
        <v>10.84</v>
      </c>
      <c r="AB134" s="8">
        <v>1.61</v>
      </c>
      <c r="AC134" s="8">
        <v>2.4500000000000002</v>
      </c>
      <c r="AD134" s="8"/>
      <c r="AE134" s="9">
        <v>5.52</v>
      </c>
      <c r="AF134" s="9">
        <v>7.94</v>
      </c>
      <c r="AG134" s="9">
        <v>7.42</v>
      </c>
      <c r="AH134" s="9">
        <v>13.1</v>
      </c>
      <c r="AI134" s="9">
        <v>2.6</v>
      </c>
      <c r="AJ134" s="10">
        <v>2.54</v>
      </c>
      <c r="AK134" s="59"/>
      <c r="AL134" s="13">
        <v>73</v>
      </c>
      <c r="AM134" s="13">
        <v>84.5</v>
      </c>
      <c r="AN134" s="13">
        <v>27.5</v>
      </c>
      <c r="AR134" s="14">
        <v>60</v>
      </c>
      <c r="AS134" s="14">
        <v>77</v>
      </c>
      <c r="AT134" s="14">
        <v>52.5</v>
      </c>
      <c r="AX134" s="15">
        <v>62</v>
      </c>
      <c r="AY134" s="15">
        <v>73</v>
      </c>
      <c r="AZ134" s="16">
        <v>50.5</v>
      </c>
      <c r="BD134" s="1"/>
      <c r="BE134" s="1"/>
      <c r="BF134" s="1"/>
    </row>
    <row r="135" spans="1:58" x14ac:dyDescent="0.2">
      <c r="A135" s="20" t="s">
        <v>177</v>
      </c>
      <c r="B135" s="21" t="s">
        <v>42</v>
      </c>
      <c r="C135" s="22">
        <v>71</v>
      </c>
      <c r="D135" s="3">
        <v>19.87</v>
      </c>
      <c r="E135" s="1" t="str">
        <f t="shared" si="5"/>
        <v xml:space="preserve"> Норма</v>
      </c>
      <c r="F135" s="1">
        <v>0</v>
      </c>
      <c r="G135" s="1">
        <v>0</v>
      </c>
      <c r="H135" s="1">
        <v>0</v>
      </c>
      <c r="I135" s="4" t="s">
        <v>47</v>
      </c>
      <c r="J135" s="4">
        <v>1</v>
      </c>
      <c r="K135" s="4" t="str">
        <f t="shared" si="6"/>
        <v>средняя</v>
      </c>
      <c r="L135" s="1" t="str">
        <f>IF(M135&lt;51,"1",IF(M135&lt;75,"2",IF(M135&lt;90,"3","4")))</f>
        <v>2</v>
      </c>
      <c r="M135" s="11">
        <v>73</v>
      </c>
      <c r="N135" s="12">
        <v>65</v>
      </c>
      <c r="O135" s="12">
        <v>52.5</v>
      </c>
      <c r="P135" s="25">
        <v>12.81</v>
      </c>
      <c r="Q135" s="26">
        <v>35.9</v>
      </c>
      <c r="R135" s="27">
        <v>16.350000000000001</v>
      </c>
      <c r="S135" s="28">
        <v>35.78</v>
      </c>
      <c r="T135" s="28">
        <v>17.7</v>
      </c>
      <c r="U135" s="28">
        <v>16.5</v>
      </c>
      <c r="V135" s="63"/>
      <c r="W135">
        <v>30</v>
      </c>
      <c r="X135" s="8">
        <v>4.09</v>
      </c>
      <c r="Y135" s="8">
        <v>6.4160000000000004</v>
      </c>
      <c r="Z135" s="8">
        <v>11.89</v>
      </c>
      <c r="AA135" s="8">
        <v>18.29</v>
      </c>
      <c r="AB135" s="8">
        <v>2.4900000000000002</v>
      </c>
      <c r="AC135" s="8">
        <v>8.2539999999999996</v>
      </c>
      <c r="AD135" s="8"/>
      <c r="AE135" s="9">
        <v>4.6399999999999997</v>
      </c>
      <c r="AF135" s="9">
        <v>6.78</v>
      </c>
      <c r="AG135" s="9">
        <v>12.28</v>
      </c>
      <c r="AH135" s="9">
        <v>18.5</v>
      </c>
      <c r="AI135" s="9">
        <v>2.78</v>
      </c>
      <c r="AJ135" s="10">
        <v>8.68</v>
      </c>
      <c r="AK135" s="59"/>
      <c r="AL135" s="13">
        <v>80</v>
      </c>
      <c r="AM135" s="13">
        <v>64</v>
      </c>
      <c r="AN135" s="13">
        <v>75</v>
      </c>
      <c r="AR135" s="14">
        <v>68</v>
      </c>
      <c r="AS135" s="14">
        <v>92</v>
      </c>
      <c r="AT135" s="14">
        <v>33.75</v>
      </c>
      <c r="AX135" s="15">
        <v>70</v>
      </c>
      <c r="AY135" s="15">
        <v>90</v>
      </c>
      <c r="AZ135" s="16">
        <v>27.75</v>
      </c>
      <c r="BD135" s="1"/>
      <c r="BE135" s="1"/>
      <c r="BF135" s="1"/>
    </row>
    <row r="136" spans="1:58" x14ac:dyDescent="0.2">
      <c r="A136" s="20" t="s">
        <v>178</v>
      </c>
      <c r="B136" s="21" t="s">
        <v>42</v>
      </c>
      <c r="C136" s="22">
        <v>60</v>
      </c>
      <c r="D136" s="3">
        <v>24.75</v>
      </c>
      <c r="E136" s="1" t="str">
        <f t="shared" si="5"/>
        <v xml:space="preserve"> Норма</v>
      </c>
      <c r="F136" s="1">
        <v>0</v>
      </c>
      <c r="G136" s="1">
        <v>0</v>
      </c>
      <c r="H136" s="1">
        <v>0</v>
      </c>
      <c r="I136" s="4" t="s">
        <v>43</v>
      </c>
      <c r="J136" s="4">
        <v>1</v>
      </c>
      <c r="K136" s="4" t="str">
        <f t="shared" si="6"/>
        <v>легкая</v>
      </c>
      <c r="L136" s="1" t="str">
        <f>IF(M136&lt;51,"1",IF(M136&lt;75,"2",IF(M136&lt;90,"3","4")))</f>
        <v>2</v>
      </c>
      <c r="M136" s="11">
        <v>60</v>
      </c>
      <c r="N136" s="12">
        <v>85.5</v>
      </c>
      <c r="O136" s="12">
        <v>35</v>
      </c>
      <c r="P136" s="25">
        <v>11.79</v>
      </c>
      <c r="Q136" s="26">
        <v>19.149999999999999</v>
      </c>
      <c r="R136" s="27">
        <v>20.29</v>
      </c>
      <c r="S136" s="28">
        <v>27.82</v>
      </c>
      <c r="T136" s="28">
        <v>5.53</v>
      </c>
      <c r="U136" s="28">
        <v>9.1999999999999993</v>
      </c>
      <c r="V136" s="63"/>
      <c r="W136">
        <v>25</v>
      </c>
      <c r="X136" s="8">
        <v>10.94</v>
      </c>
      <c r="Y136" s="8">
        <v>5.16</v>
      </c>
      <c r="Z136" s="8">
        <v>8.4</v>
      </c>
      <c r="AA136" s="8">
        <v>4.01</v>
      </c>
      <c r="AB136" s="8">
        <v>5.49</v>
      </c>
      <c r="AC136" s="8">
        <v>3.16</v>
      </c>
      <c r="AD136" s="8"/>
      <c r="AE136" s="9">
        <v>11.72</v>
      </c>
      <c r="AF136" s="9">
        <v>5.96</v>
      </c>
      <c r="AG136" s="9">
        <v>8.82</v>
      </c>
      <c r="AH136" s="9">
        <v>9.94</v>
      </c>
      <c r="AI136" s="9">
        <v>5.76</v>
      </c>
      <c r="AJ136" s="10">
        <v>3.82</v>
      </c>
      <c r="AK136" s="59"/>
      <c r="AL136" s="13">
        <v>57</v>
      </c>
      <c r="AM136" s="13">
        <v>52.5</v>
      </c>
      <c r="AN136" s="13">
        <v>77.5</v>
      </c>
      <c r="AR136" s="14">
        <v>63</v>
      </c>
      <c r="AS136" s="14">
        <v>73.5</v>
      </c>
      <c r="AT136" s="14">
        <v>46.25</v>
      </c>
      <c r="AX136" s="15">
        <v>69</v>
      </c>
      <c r="AY136" s="15">
        <v>67.5</v>
      </c>
      <c r="AZ136" s="16">
        <v>44.25</v>
      </c>
      <c r="BD136" s="1"/>
      <c r="BE136" s="1"/>
      <c r="BF136" s="1"/>
    </row>
    <row r="137" spans="1:58" x14ac:dyDescent="0.2">
      <c r="A137" s="20" t="s">
        <v>179</v>
      </c>
      <c r="B137" s="21" t="s">
        <v>42</v>
      </c>
      <c r="C137" s="22">
        <v>61</v>
      </c>
      <c r="D137" s="3">
        <v>20.61</v>
      </c>
      <c r="E137" s="1" t="str">
        <f t="shared" si="5"/>
        <v xml:space="preserve"> Норма</v>
      </c>
      <c r="F137" s="1">
        <v>0</v>
      </c>
      <c r="G137" s="1">
        <v>0</v>
      </c>
      <c r="H137" s="1">
        <v>0</v>
      </c>
      <c r="I137" s="4" t="s">
        <v>43</v>
      </c>
      <c r="J137" s="4">
        <v>3</v>
      </c>
      <c r="K137" s="4" t="str">
        <f t="shared" si="6"/>
        <v>средняя</v>
      </c>
      <c r="L137" s="1" t="str">
        <f>IF(M137&lt;51,"1",IF(M137&lt;75,"2",IF(M137&lt;90,"3","4")))</f>
        <v>1</v>
      </c>
      <c r="M137" s="11">
        <v>35</v>
      </c>
      <c r="N137" s="12">
        <v>47.5</v>
      </c>
      <c r="O137" s="12">
        <v>70</v>
      </c>
      <c r="P137" s="25">
        <v>7.1</v>
      </c>
      <c r="Q137" s="26">
        <v>26.45</v>
      </c>
      <c r="R137" s="27">
        <v>19.350000000000001</v>
      </c>
      <c r="S137" s="28">
        <v>21.34</v>
      </c>
      <c r="T137" s="28">
        <v>9.19</v>
      </c>
      <c r="U137" s="28">
        <v>9.65</v>
      </c>
      <c r="V137" s="63"/>
      <c r="W137">
        <v>35</v>
      </c>
      <c r="X137" s="8">
        <v>10.6</v>
      </c>
      <c r="Y137" s="8">
        <v>8.67</v>
      </c>
      <c r="Z137" s="8">
        <v>11.05</v>
      </c>
      <c r="AA137" s="8">
        <v>13.23</v>
      </c>
      <c r="AB137" s="8">
        <v>1.86</v>
      </c>
      <c r="AC137" s="8">
        <v>7.05</v>
      </c>
      <c r="AD137" s="8"/>
      <c r="AE137" s="9">
        <v>11.64</v>
      </c>
      <c r="AF137" s="9">
        <v>9.82</v>
      </c>
      <c r="AG137" s="9">
        <v>11.62</v>
      </c>
      <c r="AH137" s="9">
        <v>13.52</v>
      </c>
      <c r="AI137" s="9">
        <v>2.2599999999999998</v>
      </c>
      <c r="AJ137" s="10">
        <v>7.88</v>
      </c>
      <c r="AK137" s="59"/>
      <c r="AL137" s="13">
        <v>77</v>
      </c>
      <c r="AM137" s="13">
        <v>52</v>
      </c>
      <c r="AN137" s="13">
        <v>66.25</v>
      </c>
      <c r="AR137" s="14">
        <v>85</v>
      </c>
      <c r="AS137" s="14">
        <v>78</v>
      </c>
      <c r="AT137" s="14">
        <v>42.5</v>
      </c>
      <c r="AX137" s="15">
        <v>87</v>
      </c>
      <c r="AY137" s="15">
        <v>72</v>
      </c>
      <c r="AZ137" s="16">
        <v>38.5</v>
      </c>
      <c r="BD137" s="1"/>
      <c r="BE137" s="1"/>
      <c r="BF137" s="1"/>
    </row>
    <row r="138" spans="1:58" x14ac:dyDescent="0.2">
      <c r="A138" s="20" t="s">
        <v>180</v>
      </c>
      <c r="B138" s="21" t="s">
        <v>42</v>
      </c>
      <c r="C138" s="22">
        <v>55</v>
      </c>
      <c r="D138" s="3">
        <v>19.260000000000002</v>
      </c>
      <c r="E138" s="1" t="str">
        <f t="shared" si="5"/>
        <v xml:space="preserve"> Норма</v>
      </c>
      <c r="F138" s="1">
        <v>0</v>
      </c>
      <c r="G138" s="1">
        <v>0</v>
      </c>
      <c r="H138" s="1">
        <v>0</v>
      </c>
      <c r="I138" s="4" t="s">
        <v>43</v>
      </c>
      <c r="J138" s="4">
        <v>1</v>
      </c>
      <c r="K138" s="4" t="str">
        <f t="shared" si="6"/>
        <v>средняя</v>
      </c>
      <c r="L138" s="1" t="str">
        <f>IF(M138&lt;51,"1",IF(M138&lt;75,"2",IF(M138&lt;90,"3","4")))</f>
        <v>2</v>
      </c>
      <c r="M138" s="11">
        <v>70</v>
      </c>
      <c r="N138" s="12">
        <v>34</v>
      </c>
      <c r="O138" s="12">
        <v>77.5</v>
      </c>
      <c r="P138" s="25">
        <v>15.49</v>
      </c>
      <c r="Q138" s="26">
        <v>36.4</v>
      </c>
      <c r="R138" s="27">
        <v>20.89</v>
      </c>
      <c r="S138" s="28">
        <v>34.630000000000003</v>
      </c>
      <c r="T138" s="28">
        <v>2.59</v>
      </c>
      <c r="U138" s="28">
        <v>11.25</v>
      </c>
      <c r="V138" s="63"/>
      <c r="W138">
        <v>40</v>
      </c>
      <c r="X138" s="8">
        <v>11.23</v>
      </c>
      <c r="Y138" s="8">
        <v>10.39</v>
      </c>
      <c r="Z138" s="8">
        <v>6.45</v>
      </c>
      <c r="AA138" s="8">
        <v>15.55</v>
      </c>
      <c r="AB138" s="8">
        <v>2.77</v>
      </c>
      <c r="AC138" s="8">
        <v>1.71</v>
      </c>
      <c r="AD138" s="8"/>
      <c r="AE138" s="9">
        <v>11.18</v>
      </c>
      <c r="AF138" s="9">
        <v>10.4</v>
      </c>
      <c r="AG138" s="9">
        <v>6.76</v>
      </c>
      <c r="AH138" s="9">
        <v>16.440000000000001</v>
      </c>
      <c r="AI138" s="9">
        <v>3.9</v>
      </c>
      <c r="AJ138" s="10">
        <v>2.96</v>
      </c>
      <c r="AK138" s="59"/>
      <c r="AL138" s="13">
        <v>95</v>
      </c>
      <c r="AM138" s="13">
        <v>96.5</v>
      </c>
      <c r="AN138" s="13">
        <v>32.5</v>
      </c>
      <c r="AR138" s="14">
        <v>82</v>
      </c>
      <c r="AS138" s="14">
        <v>80.5</v>
      </c>
      <c r="AT138" s="14">
        <v>41.25</v>
      </c>
      <c r="AX138" s="15">
        <v>86</v>
      </c>
      <c r="AY138" s="15">
        <v>74.5</v>
      </c>
      <c r="AZ138" s="16">
        <v>39.25</v>
      </c>
      <c r="BD138" s="1"/>
      <c r="BE138" s="1"/>
      <c r="BF138" s="1"/>
    </row>
    <row r="139" spans="1:58" x14ac:dyDescent="0.2">
      <c r="A139" s="20" t="s">
        <v>181</v>
      </c>
      <c r="B139" s="21" t="s">
        <v>42</v>
      </c>
      <c r="C139" s="22">
        <v>63</v>
      </c>
      <c r="D139" s="3">
        <v>27.16</v>
      </c>
      <c r="E139" s="1" t="str">
        <f t="shared" si="5"/>
        <v>Предожирение</v>
      </c>
      <c r="F139" s="1">
        <v>1</v>
      </c>
      <c r="G139" s="1">
        <v>0</v>
      </c>
      <c r="H139" s="1">
        <v>1</v>
      </c>
      <c r="I139" s="4" t="s">
        <v>47</v>
      </c>
      <c r="J139" s="4">
        <v>4</v>
      </c>
      <c r="K139" s="4" t="str">
        <f t="shared" si="6"/>
        <v>средняя</v>
      </c>
      <c r="L139" s="1" t="str">
        <f>IF(M139&lt;51,"1",IF(M139&lt;75,"2",IF(M139&lt;90,"3","4")))</f>
        <v>1</v>
      </c>
      <c r="M139" s="11">
        <v>50</v>
      </c>
      <c r="N139" s="12">
        <v>53.5</v>
      </c>
      <c r="O139" s="12">
        <v>42.5</v>
      </c>
      <c r="P139" s="25">
        <v>11.91</v>
      </c>
      <c r="Q139" s="26">
        <v>28.65</v>
      </c>
      <c r="R139" s="27">
        <v>17.809999999999999</v>
      </c>
      <c r="S139" s="28">
        <v>35.49</v>
      </c>
      <c r="T139" s="28">
        <v>8.5</v>
      </c>
      <c r="U139" s="28">
        <v>19.600000000000001</v>
      </c>
      <c r="V139" s="63"/>
      <c r="W139">
        <v>40</v>
      </c>
      <c r="X139" s="8">
        <v>12.69</v>
      </c>
      <c r="Y139" s="8">
        <v>14.61</v>
      </c>
      <c r="Z139" s="8">
        <v>7.8900000000000006</v>
      </c>
      <c r="AA139" s="8">
        <v>18.47</v>
      </c>
      <c r="AB139" s="8">
        <v>6.12</v>
      </c>
      <c r="AC139" s="8">
        <v>8.3699999999999992</v>
      </c>
      <c r="AD139" s="8"/>
      <c r="AE139" s="9">
        <v>13.58</v>
      </c>
      <c r="AF139" s="9">
        <v>15.8</v>
      </c>
      <c r="AG139" s="9">
        <v>8.1</v>
      </c>
      <c r="AH139" s="9">
        <v>18.48</v>
      </c>
      <c r="AI139" s="9">
        <v>6.18</v>
      </c>
      <c r="AJ139" s="10">
        <v>8.7799999999999994</v>
      </c>
      <c r="AK139" s="59"/>
      <c r="AL139" s="13">
        <v>80</v>
      </c>
      <c r="AM139" s="13">
        <v>90.5</v>
      </c>
      <c r="AN139" s="13">
        <v>26.25</v>
      </c>
      <c r="AR139" s="14">
        <v>80</v>
      </c>
      <c r="AS139" s="14">
        <v>89.5</v>
      </c>
      <c r="AT139" s="14">
        <v>53.75</v>
      </c>
      <c r="AX139" s="15">
        <v>84</v>
      </c>
      <c r="AY139" s="15">
        <v>85.5</v>
      </c>
      <c r="AZ139" s="16">
        <v>49.75</v>
      </c>
      <c r="BD139" s="1"/>
      <c r="BE139" s="1"/>
      <c r="BF139" s="1"/>
    </row>
    <row r="140" spans="1:58" x14ac:dyDescent="0.2">
      <c r="A140" s="20" t="s">
        <v>182</v>
      </c>
      <c r="B140" s="21" t="s">
        <v>42</v>
      </c>
      <c r="C140" s="22">
        <v>29</v>
      </c>
      <c r="D140" s="3">
        <v>24.72</v>
      </c>
      <c r="E140" s="1" t="str">
        <f t="shared" si="5"/>
        <v xml:space="preserve"> Норма</v>
      </c>
      <c r="F140" s="1">
        <v>0</v>
      </c>
      <c r="G140" s="1">
        <v>0</v>
      </c>
      <c r="H140" s="1">
        <v>0</v>
      </c>
      <c r="I140" s="4" t="s">
        <v>43</v>
      </c>
      <c r="J140" s="4">
        <v>2</v>
      </c>
      <c r="K140" s="4" t="str">
        <f t="shared" si="6"/>
        <v>средняя</v>
      </c>
      <c r="L140" s="1" t="str">
        <f>IF(M140&lt;51,"1",IF(M140&lt;75,"2",IF(M140&lt;90,"3","4")))</f>
        <v>1</v>
      </c>
      <c r="M140" s="11">
        <v>50</v>
      </c>
      <c r="N140" s="12">
        <v>49</v>
      </c>
      <c r="O140" s="12">
        <v>85</v>
      </c>
      <c r="P140" s="25">
        <v>13.28</v>
      </c>
      <c r="Q140" s="26">
        <v>20.12</v>
      </c>
      <c r="R140" s="27">
        <v>1.43</v>
      </c>
      <c r="S140" s="28">
        <v>25.49</v>
      </c>
      <c r="T140" s="28">
        <v>0.71</v>
      </c>
      <c r="U140" s="28">
        <v>1.33</v>
      </c>
      <c r="V140" s="63"/>
      <c r="W140">
        <v>30</v>
      </c>
      <c r="X140" s="8">
        <v>13.44</v>
      </c>
      <c r="Y140" s="8">
        <v>8.32</v>
      </c>
      <c r="Z140" s="8">
        <v>8.7899999999999991</v>
      </c>
      <c r="AA140" s="8">
        <v>19.079999999999998</v>
      </c>
      <c r="AB140" s="8">
        <v>7.64</v>
      </c>
      <c r="AC140" s="8">
        <v>2.4500000000000002</v>
      </c>
      <c r="AD140" s="8"/>
      <c r="AE140" s="9">
        <v>13.66</v>
      </c>
      <c r="AF140" s="9">
        <v>8.9</v>
      </c>
      <c r="AG140" s="9">
        <v>9.7799999999999994</v>
      </c>
      <c r="AH140" s="9">
        <v>19.84</v>
      </c>
      <c r="AI140" s="9">
        <v>8.84</v>
      </c>
      <c r="AJ140" s="10">
        <v>2.74</v>
      </c>
      <c r="AK140" s="59"/>
      <c r="AL140" s="13">
        <v>75</v>
      </c>
      <c r="AM140" s="13">
        <v>91.5</v>
      </c>
      <c r="AN140" s="13">
        <v>28.75</v>
      </c>
      <c r="AR140" s="14">
        <v>75</v>
      </c>
      <c r="AS140" s="14">
        <v>89.5</v>
      </c>
      <c r="AT140" s="14">
        <v>26.25</v>
      </c>
      <c r="AX140" s="15">
        <v>79</v>
      </c>
      <c r="AY140" s="15">
        <v>85.5</v>
      </c>
      <c r="AZ140" s="16">
        <v>22.25</v>
      </c>
      <c r="BD140" s="1"/>
      <c r="BE140" s="1"/>
      <c r="BF140" s="1"/>
    </row>
    <row r="141" spans="1:58" x14ac:dyDescent="0.2">
      <c r="A141" s="20" t="s">
        <v>183</v>
      </c>
      <c r="B141" s="21" t="s">
        <v>42</v>
      </c>
      <c r="C141" s="22">
        <v>65</v>
      </c>
      <c r="D141" s="3">
        <v>23.68</v>
      </c>
      <c r="E141" s="1" t="str">
        <f t="shared" si="5"/>
        <v xml:space="preserve"> Норма</v>
      </c>
      <c r="F141" s="1">
        <v>0</v>
      </c>
      <c r="G141" s="1">
        <v>0</v>
      </c>
      <c r="H141" s="1">
        <v>0</v>
      </c>
      <c r="I141" s="4" t="s">
        <v>43</v>
      </c>
      <c r="J141" s="4">
        <v>1</v>
      </c>
      <c r="K141" s="4" t="str">
        <f t="shared" si="6"/>
        <v>средняя</v>
      </c>
      <c r="L141" s="1" t="str">
        <f>IF(M141&lt;51,"1",IF(M141&lt;75,"2",IF(M141&lt;90,"3","4")))</f>
        <v>1</v>
      </c>
      <c r="M141" s="11">
        <v>50</v>
      </c>
      <c r="N141" s="12">
        <v>59</v>
      </c>
      <c r="O141" s="12">
        <v>56.25</v>
      </c>
      <c r="P141" s="25">
        <v>5.95</v>
      </c>
      <c r="Q141" s="26">
        <v>34.96</v>
      </c>
      <c r="R141" s="27">
        <v>12.98</v>
      </c>
      <c r="S141" s="28">
        <v>25.83</v>
      </c>
      <c r="T141" s="28">
        <v>12.25</v>
      </c>
      <c r="U141" s="28">
        <v>20.58</v>
      </c>
      <c r="V141" s="63"/>
      <c r="W141">
        <v>30</v>
      </c>
      <c r="X141" s="29">
        <v>8.07</v>
      </c>
      <c r="Y141" s="29">
        <v>8.5200000000000102</v>
      </c>
      <c r="Z141" s="29">
        <v>7.69</v>
      </c>
      <c r="AA141" s="29">
        <v>12.89</v>
      </c>
      <c r="AB141" s="29">
        <v>2.88</v>
      </c>
      <c r="AC141" s="8">
        <v>7.71</v>
      </c>
      <c r="AD141" s="8"/>
      <c r="AE141" s="9">
        <v>8.58</v>
      </c>
      <c r="AF141" s="9">
        <v>9.32</v>
      </c>
      <c r="AG141" s="9">
        <v>8.32</v>
      </c>
      <c r="AH141" s="9">
        <v>13.94</v>
      </c>
      <c r="AI141" s="9">
        <v>3.98</v>
      </c>
      <c r="AJ141" s="10">
        <v>8.82</v>
      </c>
      <c r="AK141" s="59"/>
      <c r="AL141" s="13">
        <v>65</v>
      </c>
      <c r="AM141" s="13">
        <v>71</v>
      </c>
      <c r="AN141" s="13">
        <v>53.75</v>
      </c>
      <c r="AR141" s="14">
        <v>74</v>
      </c>
      <c r="AS141" s="14">
        <v>51.5</v>
      </c>
      <c r="AT141" s="14">
        <v>55</v>
      </c>
      <c r="AX141" s="15">
        <v>80</v>
      </c>
      <c r="AY141" s="15">
        <v>45.5</v>
      </c>
      <c r="AZ141" s="16">
        <v>53</v>
      </c>
      <c r="BD141" s="1"/>
      <c r="BE141" s="1"/>
      <c r="BF141" s="1"/>
    </row>
    <row r="142" spans="1:58" x14ac:dyDescent="0.2">
      <c r="A142" s="20" t="s">
        <v>184</v>
      </c>
      <c r="B142" s="21" t="s">
        <v>42</v>
      </c>
      <c r="C142" s="22">
        <v>64</v>
      </c>
      <c r="D142" s="3">
        <v>26.32</v>
      </c>
      <c r="E142" s="1" t="str">
        <f t="shared" si="5"/>
        <v>Предожирение</v>
      </c>
      <c r="F142" s="1">
        <v>0</v>
      </c>
      <c r="G142" s="1">
        <v>0</v>
      </c>
      <c r="H142" s="1">
        <v>0</v>
      </c>
      <c r="I142" s="4" t="s">
        <v>43</v>
      </c>
      <c r="J142" s="4">
        <v>2</v>
      </c>
      <c r="K142" s="4" t="str">
        <f t="shared" si="6"/>
        <v>средняя</v>
      </c>
      <c r="L142" s="1" t="str">
        <f>IF(M142&lt;51,"1",IF(M142&lt;75,"2",IF(M142&lt;90,"3","4")))</f>
        <v>2</v>
      </c>
      <c r="M142" s="11">
        <v>68</v>
      </c>
      <c r="N142" s="12">
        <v>57</v>
      </c>
      <c r="O142" s="12">
        <v>55</v>
      </c>
      <c r="P142" s="25">
        <v>12.7</v>
      </c>
      <c r="Q142" s="26">
        <v>20.9</v>
      </c>
      <c r="R142" s="27">
        <v>14.37</v>
      </c>
      <c r="S142" s="28">
        <v>37.79</v>
      </c>
      <c r="T142" s="28">
        <v>16.3</v>
      </c>
      <c r="U142" s="28">
        <v>17.47</v>
      </c>
      <c r="V142" s="63"/>
      <c r="W142">
        <v>40</v>
      </c>
      <c r="X142" s="29">
        <v>8.3799999999999955</v>
      </c>
      <c r="Y142" s="29">
        <v>4.51</v>
      </c>
      <c r="Z142" s="29">
        <v>1.8</v>
      </c>
      <c r="AA142" s="29">
        <v>13.3</v>
      </c>
      <c r="AB142" s="29">
        <v>5.43</v>
      </c>
      <c r="AC142" s="8">
        <v>1.93</v>
      </c>
      <c r="AD142" s="8"/>
      <c r="AE142" s="9">
        <v>8.6199999999999992</v>
      </c>
      <c r="AF142" s="9">
        <v>5.48</v>
      </c>
      <c r="AG142" s="9">
        <v>2.3199999999999998</v>
      </c>
      <c r="AH142" s="9">
        <v>13.46</v>
      </c>
      <c r="AI142" s="9">
        <v>5.88</v>
      </c>
      <c r="AJ142" s="10">
        <v>2.4</v>
      </c>
      <c r="AK142" s="59"/>
      <c r="AL142" s="13">
        <v>68</v>
      </c>
      <c r="AM142" s="13">
        <v>80</v>
      </c>
      <c r="AN142" s="13">
        <v>65</v>
      </c>
      <c r="AR142" s="14">
        <v>87</v>
      </c>
      <c r="AS142" s="14">
        <v>96</v>
      </c>
      <c r="AT142" s="14">
        <v>48.75</v>
      </c>
      <c r="AX142" s="15">
        <v>93</v>
      </c>
      <c r="AY142" s="15">
        <v>90</v>
      </c>
      <c r="AZ142" s="16">
        <v>42.75</v>
      </c>
      <c r="BD142" s="1"/>
      <c r="BE142" s="1"/>
      <c r="BF142" s="1"/>
    </row>
    <row r="143" spans="1:58" x14ac:dyDescent="0.2">
      <c r="A143" s="20" t="s">
        <v>185</v>
      </c>
      <c r="B143" s="21" t="s">
        <v>42</v>
      </c>
      <c r="C143" s="22">
        <v>28</v>
      </c>
      <c r="D143" s="3">
        <v>27.86</v>
      </c>
      <c r="E143" s="1" t="str">
        <f t="shared" si="5"/>
        <v>Предожирение</v>
      </c>
      <c r="F143" s="1">
        <v>0</v>
      </c>
      <c r="G143" s="1">
        <v>0</v>
      </c>
      <c r="H143" s="1">
        <v>0</v>
      </c>
      <c r="I143" s="4" t="s">
        <v>47</v>
      </c>
      <c r="J143" s="4">
        <v>4</v>
      </c>
      <c r="K143" s="4" t="str">
        <f t="shared" si="6"/>
        <v>легкая</v>
      </c>
      <c r="L143" s="1" t="str">
        <f>IF(M143&lt;51,"1",IF(M143&lt;75,"2",IF(M143&lt;90,"3","4")))</f>
        <v>1</v>
      </c>
      <c r="M143" s="11">
        <v>43</v>
      </c>
      <c r="N143" s="12">
        <v>50.5</v>
      </c>
      <c r="O143" s="12">
        <v>70</v>
      </c>
      <c r="P143" s="25">
        <v>6.73</v>
      </c>
      <c r="Q143" s="26">
        <v>18.14</v>
      </c>
      <c r="R143" s="27">
        <v>17.62</v>
      </c>
      <c r="S143" s="28">
        <v>31.91</v>
      </c>
      <c r="T143" s="28">
        <v>4.8099999999999996</v>
      </c>
      <c r="U143" s="28">
        <v>17.32</v>
      </c>
      <c r="V143" s="63"/>
      <c r="W143">
        <v>25</v>
      </c>
      <c r="X143" s="29">
        <v>9.02</v>
      </c>
      <c r="Y143" s="29">
        <v>2.6</v>
      </c>
      <c r="Z143" s="29">
        <v>4.3</v>
      </c>
      <c r="AA143" s="29">
        <v>12.55</v>
      </c>
      <c r="AB143" s="29">
        <v>0.04</v>
      </c>
      <c r="AC143" s="8">
        <v>1.02</v>
      </c>
      <c r="AD143" s="8"/>
      <c r="AE143" s="9">
        <v>9.4</v>
      </c>
      <c r="AF143" s="9">
        <v>3.4</v>
      </c>
      <c r="AG143" s="9">
        <v>4.74</v>
      </c>
      <c r="AH143" s="9">
        <v>14.26</v>
      </c>
      <c r="AI143" s="9">
        <v>4.24</v>
      </c>
      <c r="AJ143" s="10">
        <v>1.1599999999999999</v>
      </c>
      <c r="AK143" s="59"/>
      <c r="AL143" s="13">
        <v>78</v>
      </c>
      <c r="AM143" s="13">
        <v>80</v>
      </c>
      <c r="AN143" s="13">
        <v>58.75</v>
      </c>
      <c r="AR143" s="14">
        <v>85</v>
      </c>
      <c r="AS143" s="14">
        <v>93</v>
      </c>
      <c r="AT143" s="14">
        <v>48.75</v>
      </c>
      <c r="AX143" s="15">
        <v>87</v>
      </c>
      <c r="AY143" s="15">
        <v>89</v>
      </c>
      <c r="AZ143" s="16">
        <v>46.75</v>
      </c>
      <c r="BD143" s="1"/>
      <c r="BE143" s="1"/>
      <c r="BF143" s="1"/>
    </row>
    <row r="144" spans="1:58" x14ac:dyDescent="0.2">
      <c r="A144" s="20" t="s">
        <v>186</v>
      </c>
      <c r="B144" s="21" t="s">
        <v>42</v>
      </c>
      <c r="C144" s="22">
        <v>35</v>
      </c>
      <c r="D144" s="3">
        <v>27.38</v>
      </c>
      <c r="E144" s="1" t="str">
        <f t="shared" si="5"/>
        <v>Предожирение</v>
      </c>
      <c r="F144" s="1">
        <v>0</v>
      </c>
      <c r="G144" s="1">
        <v>0</v>
      </c>
      <c r="H144" s="1">
        <v>0</v>
      </c>
      <c r="I144" s="4" t="s">
        <v>43</v>
      </c>
      <c r="J144" s="4">
        <v>1</v>
      </c>
      <c r="K144" s="4" t="str">
        <f t="shared" si="6"/>
        <v>средняя</v>
      </c>
      <c r="L144" s="1" t="str">
        <f>IF(M144&lt;51,"1",IF(M144&lt;75,"2",IF(M144&lt;90,"3","4")))</f>
        <v>2</v>
      </c>
      <c r="M144" s="11">
        <v>57</v>
      </c>
      <c r="N144" s="12">
        <v>91.5</v>
      </c>
      <c r="O144" s="12">
        <v>62.5</v>
      </c>
      <c r="P144" s="25">
        <v>11.28</v>
      </c>
      <c r="Q144" s="26">
        <v>29.81</v>
      </c>
      <c r="R144" s="27">
        <v>12.96</v>
      </c>
      <c r="S144" s="28">
        <v>26.58</v>
      </c>
      <c r="T144" s="28">
        <v>2.73</v>
      </c>
      <c r="U144" s="28">
        <v>12.55</v>
      </c>
      <c r="V144" s="63"/>
      <c r="W144">
        <v>20</v>
      </c>
      <c r="X144" s="29">
        <v>8.1399999999999864</v>
      </c>
      <c r="Y144" s="29">
        <v>5.07</v>
      </c>
      <c r="Z144" s="29">
        <v>0.17</v>
      </c>
      <c r="AA144" s="29">
        <v>13.6</v>
      </c>
      <c r="AB144" s="29">
        <v>0.17</v>
      </c>
      <c r="AC144" s="8">
        <v>11.71</v>
      </c>
      <c r="AD144" s="8"/>
      <c r="AE144" s="9">
        <v>8.32</v>
      </c>
      <c r="AF144" s="9">
        <v>5.38</v>
      </c>
      <c r="AG144" s="9">
        <v>0.54</v>
      </c>
      <c r="AH144" s="9">
        <v>15.4</v>
      </c>
      <c r="AI144" s="9">
        <v>3.64</v>
      </c>
      <c r="AJ144" s="10">
        <v>12.12</v>
      </c>
      <c r="AK144" s="59"/>
      <c r="AL144" s="13">
        <v>87</v>
      </c>
      <c r="AM144" s="13">
        <v>89</v>
      </c>
      <c r="AN144" s="13">
        <v>23.75</v>
      </c>
      <c r="AR144" s="14">
        <v>77</v>
      </c>
      <c r="AS144" s="14">
        <v>77.5</v>
      </c>
      <c r="AT144" s="14">
        <v>45</v>
      </c>
      <c r="AX144" s="15">
        <v>83</v>
      </c>
      <c r="AY144" s="15">
        <v>71.5</v>
      </c>
      <c r="AZ144" s="16">
        <v>43</v>
      </c>
      <c r="BD144" s="1"/>
      <c r="BE144" s="1"/>
      <c r="BF144" s="1"/>
    </row>
    <row r="145" spans="1:58" x14ac:dyDescent="0.2">
      <c r="A145" s="20" t="s">
        <v>187</v>
      </c>
      <c r="B145" s="21" t="s">
        <v>42</v>
      </c>
      <c r="C145" s="22">
        <v>60</v>
      </c>
      <c r="D145" s="3">
        <v>25.31</v>
      </c>
      <c r="E145" s="1" t="str">
        <f t="shared" si="5"/>
        <v>Предожирение</v>
      </c>
      <c r="F145" s="1">
        <v>1</v>
      </c>
      <c r="G145" s="1">
        <v>0</v>
      </c>
      <c r="H145" s="1">
        <v>0</v>
      </c>
      <c r="I145" s="4" t="s">
        <v>43</v>
      </c>
      <c r="J145" s="4">
        <v>0</v>
      </c>
      <c r="K145" s="4" t="str">
        <f t="shared" si="6"/>
        <v>средняя</v>
      </c>
      <c r="L145" s="1" t="str">
        <f>IF(M145&lt;51,"1",IF(M145&lt;75,"2",IF(M145&lt;90,"3","4")))</f>
        <v>1</v>
      </c>
      <c r="M145" s="11">
        <v>40</v>
      </c>
      <c r="N145" s="12">
        <v>49</v>
      </c>
      <c r="O145" s="12">
        <v>81.25</v>
      </c>
      <c r="P145" s="25">
        <v>11.63</v>
      </c>
      <c r="Q145" s="26">
        <v>38.92</v>
      </c>
      <c r="R145" s="27">
        <v>19.850000000000001</v>
      </c>
      <c r="S145" s="28">
        <v>24.6</v>
      </c>
      <c r="T145" s="28">
        <v>3.76</v>
      </c>
      <c r="U145" s="28">
        <v>16.739999999999998</v>
      </c>
      <c r="V145" s="63"/>
      <c r="W145">
        <v>45</v>
      </c>
      <c r="X145" s="29">
        <v>9.1199999999999992</v>
      </c>
      <c r="Y145" s="29">
        <v>5.56</v>
      </c>
      <c r="Z145" s="29">
        <v>2.23</v>
      </c>
      <c r="AA145" s="29">
        <v>18.02</v>
      </c>
      <c r="AB145" s="29">
        <v>5.69</v>
      </c>
      <c r="AC145" s="8">
        <v>5.52</v>
      </c>
      <c r="AD145" s="8"/>
      <c r="AE145" s="9">
        <v>9.1</v>
      </c>
      <c r="AF145" s="9">
        <v>6.98</v>
      </c>
      <c r="AG145" s="9">
        <v>2.4</v>
      </c>
      <c r="AH145" s="9">
        <v>16.600000000000001</v>
      </c>
      <c r="AI145" s="9">
        <v>6.52</v>
      </c>
      <c r="AJ145" s="10">
        <v>6.42</v>
      </c>
      <c r="AK145" s="59"/>
      <c r="AL145" s="13">
        <v>77</v>
      </c>
      <c r="AM145" s="13">
        <v>61.5</v>
      </c>
      <c r="AN145" s="13">
        <v>66.25</v>
      </c>
      <c r="AR145" s="14">
        <v>88</v>
      </c>
      <c r="AS145" s="14">
        <v>84</v>
      </c>
      <c r="AT145" s="14">
        <v>47.5</v>
      </c>
      <c r="AX145" s="15">
        <v>90</v>
      </c>
      <c r="AY145" s="15">
        <v>80</v>
      </c>
      <c r="AZ145" s="16">
        <v>45.5</v>
      </c>
      <c r="BD145" s="1"/>
      <c r="BE145" s="1"/>
      <c r="BF145" s="1"/>
    </row>
    <row r="146" spans="1:58" x14ac:dyDescent="0.2">
      <c r="A146" s="20" t="s">
        <v>188</v>
      </c>
      <c r="B146" s="21" t="s">
        <v>42</v>
      </c>
      <c r="C146" s="22">
        <v>24</v>
      </c>
      <c r="D146" s="3">
        <v>19.829999999999998</v>
      </c>
      <c r="E146" s="1" t="str">
        <f t="shared" si="5"/>
        <v xml:space="preserve"> Норма</v>
      </c>
      <c r="F146" s="1">
        <v>0</v>
      </c>
      <c r="G146" s="1">
        <v>0</v>
      </c>
      <c r="H146" s="1">
        <v>0</v>
      </c>
      <c r="I146" s="4" t="s">
        <v>43</v>
      </c>
      <c r="J146" s="4">
        <v>4</v>
      </c>
      <c r="K146" s="4" t="str">
        <f t="shared" si="6"/>
        <v>средняя</v>
      </c>
      <c r="L146" s="1" t="str">
        <f>IF(M146&lt;51,"1",IF(M146&lt;75,"2",IF(M146&lt;90,"3","4")))</f>
        <v>1</v>
      </c>
      <c r="M146" s="11">
        <v>48</v>
      </c>
      <c r="N146" s="12">
        <v>64</v>
      </c>
      <c r="O146" s="12">
        <v>65</v>
      </c>
      <c r="P146" s="25">
        <v>7.57</v>
      </c>
      <c r="Q146" s="26">
        <v>34.880000000000003</v>
      </c>
      <c r="R146" s="27">
        <v>17.350000000000001</v>
      </c>
      <c r="S146" s="28">
        <v>40.799999999999997</v>
      </c>
      <c r="T146" s="28">
        <v>0.17</v>
      </c>
      <c r="U146" s="28">
        <v>2.91</v>
      </c>
      <c r="V146" s="63"/>
      <c r="W146">
        <v>25</v>
      </c>
      <c r="X146" s="29">
        <v>9.89</v>
      </c>
      <c r="Y146" s="29">
        <v>0.7</v>
      </c>
      <c r="Z146" s="29">
        <v>0.23</v>
      </c>
      <c r="AA146" s="29">
        <v>10.72</v>
      </c>
      <c r="AB146" s="29">
        <v>3.09</v>
      </c>
      <c r="AC146" s="8">
        <v>0.6</v>
      </c>
      <c r="AD146" s="8"/>
      <c r="AE146" s="9">
        <v>10.64</v>
      </c>
      <c r="AF146" s="9">
        <v>1.66</v>
      </c>
      <c r="AG146" s="9">
        <v>0.7</v>
      </c>
      <c r="AH146" s="9">
        <v>12.8</v>
      </c>
      <c r="AI146" s="9">
        <v>3.14</v>
      </c>
      <c r="AJ146" s="10">
        <v>1.7</v>
      </c>
      <c r="AK146" s="59"/>
      <c r="AL146" s="13">
        <v>37</v>
      </c>
      <c r="AM146" s="13">
        <v>48</v>
      </c>
      <c r="AN146" s="13">
        <v>66.25</v>
      </c>
      <c r="AR146" s="14">
        <v>49</v>
      </c>
      <c r="AS146" s="14">
        <v>56</v>
      </c>
      <c r="AT146" s="14">
        <v>65</v>
      </c>
      <c r="AX146" s="15">
        <v>53</v>
      </c>
      <c r="AY146" s="15">
        <v>50</v>
      </c>
      <c r="AZ146" s="16">
        <v>59</v>
      </c>
      <c r="BD146" s="1"/>
      <c r="BE146" s="1"/>
      <c r="BF146" s="1"/>
    </row>
    <row r="147" spans="1:58" x14ac:dyDescent="0.2">
      <c r="A147" s="20" t="s">
        <v>189</v>
      </c>
      <c r="B147" s="21" t="s">
        <v>42</v>
      </c>
      <c r="C147" s="22">
        <v>53</v>
      </c>
      <c r="D147" s="3">
        <v>29</v>
      </c>
      <c r="E147" s="1" t="str">
        <f t="shared" si="5"/>
        <v>Предожирение</v>
      </c>
      <c r="F147" s="1">
        <v>0</v>
      </c>
      <c r="G147" s="1">
        <v>1</v>
      </c>
      <c r="H147" s="1">
        <v>0</v>
      </c>
      <c r="I147" s="4" t="s">
        <v>47</v>
      </c>
      <c r="J147" s="4">
        <v>4</v>
      </c>
      <c r="K147" s="4" t="str">
        <f t="shared" si="6"/>
        <v>средняя</v>
      </c>
      <c r="L147" s="1" t="str">
        <f>IF(M147&lt;51,"1",IF(M147&lt;75,"2",IF(M147&lt;90,"3","4")))</f>
        <v>2</v>
      </c>
      <c r="M147" s="11">
        <v>62</v>
      </c>
      <c r="N147" s="12">
        <v>54.5</v>
      </c>
      <c r="O147" s="12">
        <v>83.75</v>
      </c>
      <c r="P147" s="25">
        <v>11.36</v>
      </c>
      <c r="Q147" s="26">
        <v>36.340000000000003</v>
      </c>
      <c r="R147" s="27">
        <v>15.9</v>
      </c>
      <c r="S147" s="28">
        <v>32.4</v>
      </c>
      <c r="T147" s="28">
        <v>5.29</v>
      </c>
      <c r="U147" s="28">
        <v>13.9</v>
      </c>
      <c r="V147" s="63"/>
      <c r="W147">
        <v>35</v>
      </c>
      <c r="X147" s="29">
        <v>8.3700000000000045</v>
      </c>
      <c r="Y147" s="29">
        <v>0.44</v>
      </c>
      <c r="Z147" s="29">
        <v>1.75</v>
      </c>
      <c r="AA147" s="29">
        <v>7.06</v>
      </c>
      <c r="AB147" s="29">
        <v>0.86</v>
      </c>
      <c r="AC147" s="8">
        <v>4.1399999999999997</v>
      </c>
      <c r="AD147" s="8"/>
      <c r="AE147" s="9">
        <v>8.6199999999999992</v>
      </c>
      <c r="AF147" s="9">
        <v>0.32</v>
      </c>
      <c r="AG147" s="9">
        <v>2.98</v>
      </c>
      <c r="AH147" s="9">
        <v>7.2</v>
      </c>
      <c r="AI147" s="9">
        <v>1.62</v>
      </c>
      <c r="AJ147" s="10">
        <v>4.76</v>
      </c>
      <c r="AK147" s="59"/>
      <c r="AL147" s="13">
        <v>82</v>
      </c>
      <c r="AM147" s="13">
        <v>72</v>
      </c>
      <c r="AN147" s="13">
        <v>60</v>
      </c>
      <c r="AR147" s="14">
        <v>80</v>
      </c>
      <c r="AS147" s="14">
        <v>67</v>
      </c>
      <c r="AT147" s="14">
        <v>48.75</v>
      </c>
      <c r="AX147" s="15">
        <v>86</v>
      </c>
      <c r="AY147" s="15">
        <v>63</v>
      </c>
      <c r="AZ147" s="16">
        <v>42.75</v>
      </c>
      <c r="BD147" s="1"/>
      <c r="BE147" s="1"/>
      <c r="BF147" s="1"/>
    </row>
    <row r="148" spans="1:58" x14ac:dyDescent="0.2">
      <c r="A148" s="20" t="s">
        <v>190</v>
      </c>
      <c r="B148" s="21" t="s">
        <v>42</v>
      </c>
      <c r="C148" s="22">
        <v>47</v>
      </c>
      <c r="D148" s="3">
        <v>27.9</v>
      </c>
      <c r="E148" s="1" t="str">
        <f t="shared" si="5"/>
        <v>Предожирение</v>
      </c>
      <c r="F148" s="1">
        <v>0</v>
      </c>
      <c r="G148" s="1">
        <v>0</v>
      </c>
      <c r="H148" s="1">
        <v>0</v>
      </c>
      <c r="I148" s="4" t="s">
        <v>43</v>
      </c>
      <c r="J148" s="4">
        <v>1</v>
      </c>
      <c r="K148" s="4" t="str">
        <f t="shared" si="6"/>
        <v>средняя</v>
      </c>
      <c r="L148" s="1" t="str">
        <f>IF(M148&lt;51,"1",IF(M148&lt;75,"2",IF(M148&lt;90,"3","4")))</f>
        <v>2</v>
      </c>
      <c r="M148" s="11">
        <v>55</v>
      </c>
      <c r="N148" s="12">
        <v>65</v>
      </c>
      <c r="O148" s="12">
        <v>66.25</v>
      </c>
      <c r="P148" s="25">
        <v>12.21</v>
      </c>
      <c r="Q148" s="26">
        <v>31.36</v>
      </c>
      <c r="R148" s="27">
        <v>10.54</v>
      </c>
      <c r="S148" s="28">
        <v>33.299999999999997</v>
      </c>
      <c r="T148" s="28">
        <v>18.2</v>
      </c>
      <c r="U148" s="28">
        <v>4.54</v>
      </c>
      <c r="V148" s="63"/>
      <c r="W148">
        <v>30</v>
      </c>
      <c r="X148" s="29">
        <v>0.96</v>
      </c>
      <c r="Y148" s="29">
        <v>5.98</v>
      </c>
      <c r="Z148" s="29">
        <v>2.67</v>
      </c>
      <c r="AA148" s="29">
        <v>6.56</v>
      </c>
      <c r="AB148" s="29">
        <v>0.36</v>
      </c>
      <c r="AC148" s="8">
        <v>1.38</v>
      </c>
      <c r="AD148" s="8"/>
      <c r="AE148" s="9">
        <v>1.88</v>
      </c>
      <c r="AF148" s="9">
        <v>6.9</v>
      </c>
      <c r="AG148" s="9">
        <v>3.28</v>
      </c>
      <c r="AH148" s="9">
        <v>8.1999999999999993</v>
      </c>
      <c r="AI148" s="9">
        <v>2.98</v>
      </c>
      <c r="AJ148" s="10">
        <v>1.46</v>
      </c>
      <c r="AK148" s="59"/>
      <c r="AL148" s="13">
        <v>72</v>
      </c>
      <c r="AM148" s="13">
        <v>75.5</v>
      </c>
      <c r="AN148" s="13">
        <v>58.75</v>
      </c>
      <c r="AR148" s="14">
        <v>67</v>
      </c>
      <c r="AS148" s="14">
        <v>75</v>
      </c>
      <c r="AT148" s="14">
        <v>71.25</v>
      </c>
      <c r="AX148" s="15">
        <v>71</v>
      </c>
      <c r="AY148" s="15">
        <v>69</v>
      </c>
      <c r="AZ148" s="16">
        <v>65.25</v>
      </c>
      <c r="BD148" s="1"/>
      <c r="BE148" s="1"/>
      <c r="BF148" s="1"/>
    </row>
    <row r="149" spans="1:58" x14ac:dyDescent="0.2">
      <c r="A149" s="20" t="s">
        <v>191</v>
      </c>
      <c r="B149" s="21" t="s">
        <v>42</v>
      </c>
      <c r="C149" s="22">
        <v>65</v>
      </c>
      <c r="D149" s="3">
        <v>23.81</v>
      </c>
      <c r="E149" s="1" t="str">
        <f t="shared" si="5"/>
        <v xml:space="preserve"> Норма</v>
      </c>
      <c r="F149" s="1">
        <v>0</v>
      </c>
      <c r="G149" s="1">
        <v>0</v>
      </c>
      <c r="H149" s="1">
        <v>0</v>
      </c>
      <c r="I149" s="4" t="s">
        <v>47</v>
      </c>
      <c r="J149" s="4">
        <v>0</v>
      </c>
      <c r="K149" s="4" t="str">
        <f t="shared" si="6"/>
        <v>средняя</v>
      </c>
      <c r="L149" s="1" t="str">
        <f>IF(M149&lt;51,"1",IF(M149&lt;75,"2",IF(M149&lt;90,"3","4")))</f>
        <v>3</v>
      </c>
      <c r="M149" s="11">
        <v>80</v>
      </c>
      <c r="N149" s="12">
        <v>65.5</v>
      </c>
      <c r="O149" s="12">
        <v>60</v>
      </c>
      <c r="P149" s="25">
        <v>15.56</v>
      </c>
      <c r="Q149" s="26">
        <v>20.239999999999998</v>
      </c>
      <c r="R149" s="27">
        <v>14.8</v>
      </c>
      <c r="S149" s="28">
        <v>33.880000000000003</v>
      </c>
      <c r="T149" s="28">
        <v>1.2</v>
      </c>
      <c r="U149" s="28">
        <v>10.81</v>
      </c>
      <c r="V149" s="63"/>
      <c r="W149">
        <v>30</v>
      </c>
      <c r="X149" s="29">
        <v>7.2</v>
      </c>
      <c r="Y149" s="29">
        <v>3.45</v>
      </c>
      <c r="Z149" s="29">
        <v>7.56</v>
      </c>
      <c r="AA149" s="29">
        <v>18.260000000000002</v>
      </c>
      <c r="AB149" s="29">
        <v>5.21</v>
      </c>
      <c r="AC149" s="8">
        <v>8.36</v>
      </c>
      <c r="AD149" s="8"/>
      <c r="AE149" s="9">
        <v>7.82</v>
      </c>
      <c r="AF149" s="9">
        <v>3.28</v>
      </c>
      <c r="AG149" s="9">
        <v>8.1999999999999993</v>
      </c>
      <c r="AH149" s="9">
        <v>18.440000000000001</v>
      </c>
      <c r="AI149" s="9">
        <v>5.84</v>
      </c>
      <c r="AJ149" s="10">
        <v>8.44</v>
      </c>
      <c r="AK149" s="59"/>
      <c r="AL149" s="13">
        <v>80</v>
      </c>
      <c r="AM149" s="13">
        <v>88.5</v>
      </c>
      <c r="AN149" s="13">
        <v>40</v>
      </c>
      <c r="AR149" s="14">
        <v>80</v>
      </c>
      <c r="AS149" s="14">
        <v>69.5</v>
      </c>
      <c r="AT149" s="14">
        <v>53.75</v>
      </c>
      <c r="AX149" s="15">
        <v>84</v>
      </c>
      <c r="AY149" s="15">
        <v>65.5</v>
      </c>
      <c r="AZ149" s="16">
        <v>51.75</v>
      </c>
      <c r="BD149" s="1"/>
      <c r="BE149" s="1"/>
      <c r="BF149" s="1"/>
    </row>
    <row r="150" spans="1:58" x14ac:dyDescent="0.2">
      <c r="A150" s="20" t="s">
        <v>192</v>
      </c>
      <c r="B150" s="21" t="s">
        <v>42</v>
      </c>
      <c r="C150" s="22">
        <v>59</v>
      </c>
      <c r="D150" s="3">
        <v>23.23</v>
      </c>
      <c r="E150" s="1" t="str">
        <f t="shared" si="5"/>
        <v xml:space="preserve"> Норма</v>
      </c>
      <c r="F150" s="1">
        <v>0</v>
      </c>
      <c r="G150" s="1">
        <v>0</v>
      </c>
      <c r="H150" s="1">
        <v>0</v>
      </c>
      <c r="I150" s="4" t="s">
        <v>43</v>
      </c>
      <c r="J150" s="4">
        <v>1</v>
      </c>
      <c r="K150" s="4" t="str">
        <f t="shared" si="6"/>
        <v>легкая</v>
      </c>
      <c r="L150" s="1" t="str">
        <f>IF(M150&lt;51,"1",IF(M150&lt;75,"2",IF(M150&lt;90,"3","4")))</f>
        <v>1</v>
      </c>
      <c r="M150" s="11">
        <v>27</v>
      </c>
      <c r="N150" s="12">
        <v>61</v>
      </c>
      <c r="O150" s="12">
        <v>73.75</v>
      </c>
      <c r="P150" s="25">
        <v>8.8699999999999992</v>
      </c>
      <c r="Q150" s="26">
        <v>19.489999999999998</v>
      </c>
      <c r="R150" s="27">
        <v>15.42</v>
      </c>
      <c r="S150" s="28">
        <v>15.34</v>
      </c>
      <c r="T150" s="28">
        <v>11.5</v>
      </c>
      <c r="U150" s="28">
        <v>6.95</v>
      </c>
      <c r="V150" s="63"/>
      <c r="W150">
        <v>25</v>
      </c>
      <c r="X150" s="29">
        <v>5.25</v>
      </c>
      <c r="Y150" s="29">
        <v>0.46</v>
      </c>
      <c r="Z150" s="29">
        <v>6.76</v>
      </c>
      <c r="AA150" s="29">
        <v>20.6</v>
      </c>
      <c r="AB150" s="29">
        <v>1.25</v>
      </c>
      <c r="AC150" s="8">
        <v>8.5299999999999994</v>
      </c>
      <c r="AD150" s="8"/>
      <c r="AE150" s="9">
        <v>5.18</v>
      </c>
      <c r="AF150" s="9">
        <v>0.84</v>
      </c>
      <c r="AG150" s="9">
        <v>7.24</v>
      </c>
      <c r="AH150" s="9">
        <v>21.58</v>
      </c>
      <c r="AI150" s="9">
        <v>1.52</v>
      </c>
      <c r="AJ150" s="10">
        <v>9.8000000000000007</v>
      </c>
      <c r="AK150" s="59"/>
      <c r="AL150" s="13">
        <v>72</v>
      </c>
      <c r="AM150" s="13">
        <v>63</v>
      </c>
      <c r="AN150" s="13">
        <v>53.75</v>
      </c>
      <c r="AR150" s="14">
        <v>62</v>
      </c>
      <c r="AS150" s="14">
        <v>60.5</v>
      </c>
      <c r="AT150" s="14">
        <v>76.25</v>
      </c>
      <c r="AX150" s="15">
        <v>66</v>
      </c>
      <c r="AY150" s="15">
        <v>58.5</v>
      </c>
      <c r="AZ150" s="16">
        <v>72.25</v>
      </c>
      <c r="BD150" s="1"/>
      <c r="BE150" s="1"/>
      <c r="BF150" s="1"/>
    </row>
    <row r="151" spans="1:58" x14ac:dyDescent="0.2">
      <c r="A151" s="20" t="s">
        <v>193</v>
      </c>
      <c r="B151" s="21" t="s">
        <v>42</v>
      </c>
      <c r="C151" s="22">
        <v>48</v>
      </c>
      <c r="D151" s="3">
        <v>19.84</v>
      </c>
      <c r="E151" s="1" t="str">
        <f t="shared" si="5"/>
        <v xml:space="preserve"> Норма</v>
      </c>
      <c r="F151" s="1">
        <v>0</v>
      </c>
      <c r="G151" s="1">
        <v>0</v>
      </c>
      <c r="H151" s="1">
        <v>0</v>
      </c>
      <c r="I151" s="4" t="s">
        <v>47</v>
      </c>
      <c r="J151" s="4">
        <v>3</v>
      </c>
      <c r="K151" s="4" t="str">
        <f t="shared" si="6"/>
        <v>средняя</v>
      </c>
      <c r="L151" s="1" t="str">
        <f>IF(M151&lt;51,"1",IF(M151&lt;75,"2",IF(M151&lt;90,"3","4")))</f>
        <v>2</v>
      </c>
      <c r="M151" s="11">
        <v>64</v>
      </c>
      <c r="N151" s="12">
        <v>44.5</v>
      </c>
      <c r="O151" s="12">
        <v>66.25</v>
      </c>
      <c r="P151" s="25">
        <v>10.75</v>
      </c>
      <c r="Q151" s="26">
        <v>37.79</v>
      </c>
      <c r="R151" s="27">
        <v>17.12</v>
      </c>
      <c r="S151" s="28">
        <v>30.4</v>
      </c>
      <c r="T151" s="28">
        <v>2.9</v>
      </c>
      <c r="U151" s="28">
        <v>2.99</v>
      </c>
      <c r="V151" s="63"/>
      <c r="W151">
        <v>20</v>
      </c>
      <c r="X151" s="29">
        <v>3.62</v>
      </c>
      <c r="Y151" s="29">
        <v>5.68</v>
      </c>
      <c r="Z151" s="29">
        <v>4.71</v>
      </c>
      <c r="AA151" s="29">
        <v>11.28</v>
      </c>
      <c r="AB151" s="29">
        <v>4.03</v>
      </c>
      <c r="AC151" s="8">
        <v>1.58</v>
      </c>
      <c r="AD151" s="8"/>
      <c r="AE151" s="9">
        <v>4.8</v>
      </c>
      <c r="AF151" s="9">
        <v>6.98</v>
      </c>
      <c r="AG151" s="9">
        <v>5.28</v>
      </c>
      <c r="AH151" s="9">
        <v>11.38</v>
      </c>
      <c r="AI151" s="9">
        <v>4.4000000000000004</v>
      </c>
      <c r="AJ151" s="10">
        <v>2.84</v>
      </c>
      <c r="AK151" s="59"/>
      <c r="AL151" s="13">
        <v>75</v>
      </c>
      <c r="AM151" s="13">
        <v>95</v>
      </c>
      <c r="AN151" s="13">
        <v>40</v>
      </c>
      <c r="AR151" s="14">
        <v>90</v>
      </c>
      <c r="AS151" s="14">
        <v>95.5</v>
      </c>
      <c r="AT151" s="14">
        <v>36.25</v>
      </c>
      <c r="AX151" s="15">
        <v>92</v>
      </c>
      <c r="AY151" s="15">
        <v>89.5</v>
      </c>
      <c r="AZ151" s="16">
        <v>30.25</v>
      </c>
      <c r="BD151" s="1"/>
      <c r="BE151" s="1"/>
      <c r="BF151" s="1"/>
    </row>
    <row r="152" spans="1:58" x14ac:dyDescent="0.2">
      <c r="A152" s="20" t="s">
        <v>194</v>
      </c>
      <c r="B152" s="21" t="s">
        <v>42</v>
      </c>
      <c r="C152" s="22">
        <v>44</v>
      </c>
      <c r="D152" s="3">
        <v>19.510000000000002</v>
      </c>
      <c r="E152" s="1" t="str">
        <f t="shared" si="5"/>
        <v xml:space="preserve"> Норма</v>
      </c>
      <c r="F152" s="1">
        <v>0</v>
      </c>
      <c r="G152" s="1">
        <v>0</v>
      </c>
      <c r="H152" s="1">
        <v>0</v>
      </c>
      <c r="I152" s="4" t="s">
        <v>47</v>
      </c>
      <c r="J152" s="4">
        <v>4</v>
      </c>
      <c r="K152" s="4" t="str">
        <f t="shared" si="6"/>
        <v>средняя</v>
      </c>
      <c r="L152" s="1" t="str">
        <f>IF(M152&lt;51,"1",IF(M152&lt;75,"2",IF(M152&lt;90,"3","4")))</f>
        <v>2</v>
      </c>
      <c r="M152" s="11">
        <v>59</v>
      </c>
      <c r="N152" s="12">
        <v>58</v>
      </c>
      <c r="O152" s="12">
        <v>75</v>
      </c>
      <c r="P152" s="25">
        <v>7.97</v>
      </c>
      <c r="Q152" s="26">
        <v>40.36</v>
      </c>
      <c r="R152" s="27">
        <v>19.77</v>
      </c>
      <c r="S152" s="28">
        <v>31.81</v>
      </c>
      <c r="T152" s="28">
        <v>7.86</v>
      </c>
      <c r="U152" s="28">
        <v>7.24</v>
      </c>
      <c r="V152" s="63"/>
      <c r="W152">
        <v>40</v>
      </c>
      <c r="X152" s="29">
        <v>1.1200000000000001</v>
      </c>
      <c r="Y152" s="29">
        <v>3.97</v>
      </c>
      <c r="Z152" s="29">
        <v>3.36</v>
      </c>
      <c r="AA152" s="29">
        <v>14.48</v>
      </c>
      <c r="AB152" s="29">
        <v>5.91</v>
      </c>
      <c r="AC152" s="8">
        <v>4.83</v>
      </c>
      <c r="AD152" s="8"/>
      <c r="AE152" s="9">
        <v>1.9</v>
      </c>
      <c r="AF152" s="9">
        <v>4.34</v>
      </c>
      <c r="AG152" s="9">
        <v>3.22</v>
      </c>
      <c r="AH152" s="9">
        <v>14.2</v>
      </c>
      <c r="AI152" s="9">
        <v>6.96</v>
      </c>
      <c r="AJ152" s="10">
        <v>5.32</v>
      </c>
      <c r="AK152" s="59"/>
      <c r="AL152" s="13">
        <v>86</v>
      </c>
      <c r="AM152" s="13">
        <v>69.5</v>
      </c>
      <c r="AN152" s="13">
        <v>51.25</v>
      </c>
      <c r="AR152" s="14">
        <v>87</v>
      </c>
      <c r="AS152" s="14">
        <v>93</v>
      </c>
      <c r="AT152" s="14">
        <v>57.5</v>
      </c>
      <c r="AX152" s="15">
        <v>89</v>
      </c>
      <c r="AY152" s="15">
        <v>89</v>
      </c>
      <c r="AZ152" s="16">
        <v>55.5</v>
      </c>
      <c r="BD152" s="1"/>
      <c r="BE152" s="1"/>
      <c r="BF152" s="1"/>
    </row>
    <row r="153" spans="1:58" x14ac:dyDescent="0.2">
      <c r="A153" s="20" t="s">
        <v>195</v>
      </c>
      <c r="B153" s="21" t="s">
        <v>42</v>
      </c>
      <c r="C153" s="22">
        <v>66</v>
      </c>
      <c r="D153" s="3">
        <v>24.93</v>
      </c>
      <c r="E153" s="1" t="str">
        <f t="shared" si="5"/>
        <v xml:space="preserve"> Норма</v>
      </c>
      <c r="F153" s="1">
        <v>0</v>
      </c>
      <c r="G153" s="1">
        <v>0</v>
      </c>
      <c r="H153" s="1">
        <v>0</v>
      </c>
      <c r="I153" s="4" t="s">
        <v>43</v>
      </c>
      <c r="J153" s="4">
        <v>3</v>
      </c>
      <c r="K153" s="4" t="str">
        <f t="shared" si="6"/>
        <v>средняя</v>
      </c>
      <c r="L153" s="1" t="str">
        <f>IF(M153&lt;51,"1",IF(M153&lt;75,"2",IF(M153&lt;90,"3","4")))</f>
        <v>1</v>
      </c>
      <c r="M153" s="11">
        <v>37</v>
      </c>
      <c r="N153" s="12">
        <v>55.5</v>
      </c>
      <c r="O153" s="12">
        <v>76.25</v>
      </c>
      <c r="P153" s="25">
        <v>9.67</v>
      </c>
      <c r="Q153" s="26">
        <v>40.64</v>
      </c>
      <c r="R153" s="27">
        <v>12.72</v>
      </c>
      <c r="S153" s="28">
        <v>31.8</v>
      </c>
      <c r="T153" s="28">
        <v>16.64</v>
      </c>
      <c r="U153" s="28">
        <v>8.8800000000000008</v>
      </c>
      <c r="V153" s="63"/>
      <c r="W153">
        <v>20</v>
      </c>
      <c r="X153" s="29">
        <v>1.54</v>
      </c>
      <c r="Y153" s="29">
        <v>6.1100000000000136</v>
      </c>
      <c r="Z153" s="29">
        <v>2.12</v>
      </c>
      <c r="AA153" s="29">
        <v>16.3</v>
      </c>
      <c r="AB153" s="29">
        <v>4.72</v>
      </c>
      <c r="AC153" s="8">
        <v>6.56</v>
      </c>
      <c r="AD153" s="8"/>
      <c r="AE153" s="9">
        <v>2.14</v>
      </c>
      <c r="AF153" s="9">
        <v>6.58</v>
      </c>
      <c r="AG153" s="9">
        <v>2.38</v>
      </c>
      <c r="AH153" s="9">
        <v>16.64</v>
      </c>
      <c r="AI153" s="9">
        <v>5.38</v>
      </c>
      <c r="AJ153" s="10">
        <v>7.5</v>
      </c>
      <c r="AK153" s="59"/>
      <c r="AL153" s="13">
        <v>80</v>
      </c>
      <c r="AM153" s="13">
        <v>87</v>
      </c>
      <c r="AN153" s="13">
        <v>65</v>
      </c>
      <c r="AR153" s="14">
        <v>49</v>
      </c>
      <c r="AS153" s="14">
        <v>56</v>
      </c>
      <c r="AT153" s="14">
        <v>65</v>
      </c>
      <c r="AX153" s="15">
        <v>51</v>
      </c>
      <c r="AY153" s="15">
        <v>50</v>
      </c>
      <c r="AZ153" s="16">
        <v>59</v>
      </c>
      <c r="BD153" s="1"/>
      <c r="BE153" s="1"/>
      <c r="BF153" s="1"/>
    </row>
    <row r="154" spans="1:58" x14ac:dyDescent="0.2">
      <c r="A154" s="20" t="s">
        <v>196</v>
      </c>
      <c r="B154" s="21" t="s">
        <v>42</v>
      </c>
      <c r="C154" s="22">
        <v>28</v>
      </c>
      <c r="D154" s="3">
        <v>27.91</v>
      </c>
      <c r="E154" s="1" t="str">
        <f t="shared" si="5"/>
        <v>Предожирение</v>
      </c>
      <c r="F154" s="1">
        <v>0</v>
      </c>
      <c r="G154" s="1">
        <v>0</v>
      </c>
      <c r="H154" s="1">
        <v>0</v>
      </c>
      <c r="I154" s="4" t="s">
        <v>47</v>
      </c>
      <c r="J154" s="4">
        <v>3</v>
      </c>
      <c r="K154" s="4" t="str">
        <f t="shared" si="6"/>
        <v>средняя</v>
      </c>
      <c r="L154" s="1" t="str">
        <f>IF(M154&lt;51,"1",IF(M154&lt;75,"2",IF(M154&lt;90,"3","4")))</f>
        <v>1</v>
      </c>
      <c r="M154" s="11">
        <v>42</v>
      </c>
      <c r="N154" s="12">
        <v>37.5</v>
      </c>
      <c r="O154" s="12">
        <v>77.5</v>
      </c>
      <c r="P154" s="25">
        <v>14.96</v>
      </c>
      <c r="Q154" s="26">
        <v>30.68</v>
      </c>
      <c r="R154" s="27">
        <v>18.39</v>
      </c>
      <c r="S154" s="28">
        <v>37.5</v>
      </c>
      <c r="T154" s="28">
        <v>11.25</v>
      </c>
      <c r="U154" s="28">
        <v>8.85</v>
      </c>
      <c r="V154" s="63"/>
      <c r="W154">
        <v>25</v>
      </c>
      <c r="X154" s="29">
        <v>3.62</v>
      </c>
      <c r="Y154" s="29">
        <v>0.75</v>
      </c>
      <c r="Z154" s="29">
        <v>6.26</v>
      </c>
      <c r="AA154" s="29">
        <v>11.23</v>
      </c>
      <c r="AB154" s="29">
        <v>2.0699999999999998</v>
      </c>
      <c r="AC154" s="29">
        <v>1.65</v>
      </c>
      <c r="AD154" s="29"/>
      <c r="AE154" s="9">
        <v>4.58</v>
      </c>
      <c r="AF154" s="9">
        <v>1.9</v>
      </c>
      <c r="AG154" s="9">
        <v>6.52</v>
      </c>
      <c r="AH154" s="9">
        <v>13.18</v>
      </c>
      <c r="AI154" s="9">
        <v>2.36</v>
      </c>
      <c r="AJ154" s="10">
        <v>2.6</v>
      </c>
      <c r="AK154" s="59"/>
      <c r="AL154" s="13">
        <v>73</v>
      </c>
      <c r="AM154" s="13">
        <v>56.5</v>
      </c>
      <c r="AN154" s="13">
        <v>56.25</v>
      </c>
      <c r="AR154" s="14">
        <v>80</v>
      </c>
      <c r="AS154" s="14">
        <v>67</v>
      </c>
      <c r="AT154" s="14">
        <v>48.75</v>
      </c>
      <c r="AX154" s="15">
        <v>82</v>
      </c>
      <c r="AY154" s="15">
        <v>61</v>
      </c>
      <c r="AZ154" s="16">
        <v>44.75</v>
      </c>
      <c r="BD154" s="1"/>
      <c r="BE154" s="1"/>
      <c r="BF154" s="1"/>
    </row>
    <row r="155" spans="1:58" x14ac:dyDescent="0.2">
      <c r="A155" s="20" t="s">
        <v>197</v>
      </c>
      <c r="B155" s="21" t="s">
        <v>42</v>
      </c>
      <c r="C155" s="22">
        <v>65</v>
      </c>
      <c r="D155" s="3">
        <v>26.82</v>
      </c>
      <c r="E155" s="1" t="str">
        <f t="shared" si="5"/>
        <v>Предожирение</v>
      </c>
      <c r="F155" s="1">
        <v>0</v>
      </c>
      <c r="G155" s="1">
        <v>0</v>
      </c>
      <c r="H155" s="1">
        <v>0</v>
      </c>
      <c r="I155" s="4" t="s">
        <v>47</v>
      </c>
      <c r="J155" s="4">
        <v>1</v>
      </c>
      <c r="K155" s="4" t="str">
        <f t="shared" si="6"/>
        <v>средняя</v>
      </c>
      <c r="L155" s="1" t="str">
        <f>IF(M155&lt;51,"1",IF(M155&lt;75,"2",IF(M155&lt;90,"3","4")))</f>
        <v>1</v>
      </c>
      <c r="M155" s="11">
        <v>9</v>
      </c>
      <c r="N155" s="12">
        <v>27</v>
      </c>
      <c r="O155" s="12">
        <v>82.5</v>
      </c>
      <c r="P155" s="25">
        <v>6.84</v>
      </c>
      <c r="Q155" s="26">
        <v>27.53</v>
      </c>
      <c r="R155" s="27">
        <v>19.920000000000002</v>
      </c>
      <c r="S155" s="28">
        <v>22.86</v>
      </c>
      <c r="T155" s="28">
        <v>19.98</v>
      </c>
      <c r="U155" s="28">
        <v>13.6</v>
      </c>
      <c r="V155" s="63"/>
      <c r="W155">
        <v>35</v>
      </c>
      <c r="X155" s="29">
        <v>3.62</v>
      </c>
      <c r="Y155" s="29">
        <v>5.68</v>
      </c>
      <c r="Z155" s="29">
        <v>4.71</v>
      </c>
      <c r="AA155" s="29">
        <v>11.28</v>
      </c>
      <c r="AB155" s="29">
        <v>4.03</v>
      </c>
      <c r="AC155" s="29">
        <v>1.45</v>
      </c>
      <c r="AD155" s="29"/>
      <c r="AE155" s="9">
        <v>4.26</v>
      </c>
      <c r="AF155" s="9">
        <v>6.9</v>
      </c>
      <c r="AG155" s="9">
        <v>5.8</v>
      </c>
      <c r="AH155" s="9">
        <v>11.7</v>
      </c>
      <c r="AI155" s="9">
        <v>4.8</v>
      </c>
      <c r="AJ155" s="10">
        <v>1.9</v>
      </c>
      <c r="AK155" s="59"/>
      <c r="AL155" s="13">
        <v>77</v>
      </c>
      <c r="AM155" s="13">
        <v>50</v>
      </c>
      <c r="AN155" s="13">
        <v>66.25</v>
      </c>
      <c r="AR155" s="14">
        <v>87</v>
      </c>
      <c r="AS155" s="14">
        <v>87</v>
      </c>
      <c r="AT155" s="14">
        <v>43.75</v>
      </c>
      <c r="AX155" s="15">
        <v>93</v>
      </c>
      <c r="AY155" s="15">
        <v>81</v>
      </c>
      <c r="AZ155" s="16">
        <v>37.75</v>
      </c>
      <c r="BD155" s="1"/>
      <c r="BE155" s="1"/>
      <c r="BF155" s="1"/>
    </row>
    <row r="156" spans="1:58" x14ac:dyDescent="0.2">
      <c r="A156" s="20" t="s">
        <v>198</v>
      </c>
      <c r="B156" s="21" t="s">
        <v>42</v>
      </c>
      <c r="C156" s="22">
        <v>76</v>
      </c>
      <c r="D156" s="3">
        <v>27.63</v>
      </c>
      <c r="E156" s="1" t="str">
        <f t="shared" si="5"/>
        <v>Предожирение</v>
      </c>
      <c r="F156" s="1">
        <v>0</v>
      </c>
      <c r="G156" s="1">
        <v>0</v>
      </c>
      <c r="H156" s="1">
        <v>0</v>
      </c>
      <c r="I156" s="4" t="s">
        <v>43</v>
      </c>
      <c r="J156" s="4">
        <v>0</v>
      </c>
      <c r="K156" s="4" t="str">
        <f t="shared" si="6"/>
        <v>средняя</v>
      </c>
      <c r="L156" s="1" t="str">
        <f>IF(M156&lt;51,"1",IF(M156&lt;75,"2",IF(M156&lt;90,"3","4")))</f>
        <v>1</v>
      </c>
      <c r="M156" s="11">
        <v>27</v>
      </c>
      <c r="N156" s="12">
        <v>84</v>
      </c>
      <c r="O156" s="12">
        <v>88.75</v>
      </c>
      <c r="P156" s="25">
        <v>14.87</v>
      </c>
      <c r="Q156" s="26">
        <v>40.86</v>
      </c>
      <c r="R156" s="27">
        <v>19.399999999999999</v>
      </c>
      <c r="S156" s="28">
        <v>35.51</v>
      </c>
      <c r="T156" s="28">
        <v>5.0999999999999996</v>
      </c>
      <c r="U156" s="28">
        <v>8.19</v>
      </c>
      <c r="V156" s="63"/>
      <c r="W156">
        <v>25</v>
      </c>
      <c r="X156" s="29">
        <v>2.3600000000000136</v>
      </c>
      <c r="Y156" s="29">
        <v>6.48</v>
      </c>
      <c r="Z156" s="29">
        <v>0.56000000000000005</v>
      </c>
      <c r="AA156" s="29">
        <v>10.14</v>
      </c>
      <c r="AB156" s="29">
        <v>0.56000000000000005</v>
      </c>
      <c r="AC156" s="29">
        <v>5.58</v>
      </c>
      <c r="AD156" s="29"/>
      <c r="AE156" s="9">
        <v>2.98</v>
      </c>
      <c r="AF156" s="9">
        <v>6.24</v>
      </c>
      <c r="AG156" s="9">
        <v>1.54</v>
      </c>
      <c r="AH156" s="9">
        <v>11.42</v>
      </c>
      <c r="AI156" s="9">
        <v>2.92</v>
      </c>
      <c r="AJ156" s="10">
        <v>6.88</v>
      </c>
      <c r="AK156" s="59"/>
      <c r="AL156" s="13">
        <v>49</v>
      </c>
      <c r="AM156" s="13">
        <v>56</v>
      </c>
      <c r="AN156" s="13">
        <v>65</v>
      </c>
      <c r="AR156" s="14">
        <v>80</v>
      </c>
      <c r="AS156" s="14">
        <v>74</v>
      </c>
      <c r="AT156" s="14">
        <v>55</v>
      </c>
      <c r="AX156" s="15">
        <v>84</v>
      </c>
      <c r="AY156" s="15">
        <v>70</v>
      </c>
      <c r="AZ156" s="16">
        <v>51</v>
      </c>
      <c r="BD156" s="1"/>
      <c r="BE156" s="1"/>
      <c r="BF156" s="1"/>
    </row>
    <row r="157" spans="1:58" x14ac:dyDescent="0.2">
      <c r="A157" s="20" t="s">
        <v>199</v>
      </c>
      <c r="B157" s="21" t="s">
        <v>42</v>
      </c>
      <c r="C157" s="22">
        <v>48</v>
      </c>
      <c r="D157" s="3">
        <v>27.52</v>
      </c>
      <c r="E157" s="1" t="str">
        <f t="shared" si="5"/>
        <v>Предожирение</v>
      </c>
      <c r="F157" s="1">
        <v>0</v>
      </c>
      <c r="G157" s="1">
        <v>0</v>
      </c>
      <c r="H157" s="1">
        <v>0</v>
      </c>
      <c r="I157" s="4" t="s">
        <v>43</v>
      </c>
      <c r="J157" s="4">
        <v>4</v>
      </c>
      <c r="K157" s="4" t="str">
        <f t="shared" si="6"/>
        <v>средняя</v>
      </c>
      <c r="L157" s="1" t="str">
        <f>IF(M157&lt;51,"1",IF(M157&lt;75,"2",IF(M157&lt;90,"3","4")))</f>
        <v>1</v>
      </c>
      <c r="M157" s="11">
        <v>37</v>
      </c>
      <c r="N157" s="12">
        <v>78.5</v>
      </c>
      <c r="O157" s="12">
        <v>53.75</v>
      </c>
      <c r="P157" s="25">
        <v>12.52</v>
      </c>
      <c r="Q157" s="26">
        <v>27.5</v>
      </c>
      <c r="R157" s="27">
        <v>12.26</v>
      </c>
      <c r="S157" s="28">
        <v>39.49</v>
      </c>
      <c r="T157" s="28">
        <v>1.62</v>
      </c>
      <c r="U157" s="28">
        <v>2.33</v>
      </c>
      <c r="V157" s="63"/>
      <c r="W157">
        <v>30</v>
      </c>
      <c r="X157" s="29">
        <v>7.01</v>
      </c>
      <c r="Y157" s="29">
        <v>3.75</v>
      </c>
      <c r="Z157" s="29">
        <v>1.37</v>
      </c>
      <c r="AA157" s="29">
        <v>6.91</v>
      </c>
      <c r="AB157" s="29">
        <v>1.57</v>
      </c>
      <c r="AC157" s="29">
        <v>3.48</v>
      </c>
      <c r="AD157" s="29"/>
      <c r="AE157" s="9">
        <v>7.62</v>
      </c>
      <c r="AF157" s="9">
        <v>4.76</v>
      </c>
      <c r="AG157" s="9">
        <v>1.44</v>
      </c>
      <c r="AH157" s="9">
        <v>6.18</v>
      </c>
      <c r="AI157" s="9">
        <v>2.82</v>
      </c>
      <c r="AJ157" s="10">
        <v>3.94</v>
      </c>
      <c r="AK157" s="59"/>
      <c r="AL157" s="13">
        <v>95</v>
      </c>
      <c r="AM157" s="13">
        <v>96.5</v>
      </c>
      <c r="AN157" s="13">
        <v>32.5</v>
      </c>
      <c r="AR157" s="14">
        <v>80</v>
      </c>
      <c r="AS157" s="14">
        <v>69.5</v>
      </c>
      <c r="AT157" s="14">
        <v>53.75</v>
      </c>
      <c r="AX157" s="15">
        <v>82</v>
      </c>
      <c r="AY157" s="15">
        <v>65.5</v>
      </c>
      <c r="AZ157" s="16">
        <v>49.75</v>
      </c>
      <c r="BD157" s="1"/>
      <c r="BE157" s="1"/>
      <c r="BF157" s="1"/>
    </row>
    <row r="158" spans="1:58" x14ac:dyDescent="0.2">
      <c r="A158" s="20" t="s">
        <v>200</v>
      </c>
      <c r="B158" s="21" t="s">
        <v>42</v>
      </c>
      <c r="C158" s="22">
        <v>61</v>
      </c>
      <c r="D158" s="3">
        <v>22.7</v>
      </c>
      <c r="E158" s="1" t="str">
        <f t="shared" si="5"/>
        <v xml:space="preserve"> Норма</v>
      </c>
      <c r="F158" s="1">
        <v>0</v>
      </c>
      <c r="G158" s="1">
        <v>0</v>
      </c>
      <c r="H158" s="1">
        <v>0</v>
      </c>
      <c r="I158" s="4" t="s">
        <v>43</v>
      </c>
      <c r="J158" s="4">
        <v>0</v>
      </c>
      <c r="K158" s="4" t="str">
        <f t="shared" si="6"/>
        <v>средняя</v>
      </c>
      <c r="L158" s="1" t="str">
        <f>IF(M158&lt;51,"1",IF(M158&lt;75,"2",IF(M158&lt;90,"3","4")))</f>
        <v>3</v>
      </c>
      <c r="M158" s="11">
        <v>77</v>
      </c>
      <c r="N158" s="12">
        <v>71</v>
      </c>
      <c r="O158" s="12">
        <v>60</v>
      </c>
      <c r="P158" s="25">
        <v>8.91</v>
      </c>
      <c r="Q158" s="26">
        <v>31.25</v>
      </c>
      <c r="R158" s="27">
        <v>17.899999999999999</v>
      </c>
      <c r="S158" s="28">
        <v>22.8</v>
      </c>
      <c r="T158" s="28">
        <v>12.64</v>
      </c>
      <c r="U158" s="28">
        <v>1.51</v>
      </c>
      <c r="V158" s="63"/>
      <c r="W158">
        <v>30</v>
      </c>
      <c r="X158" s="29">
        <v>8.1500000000000057</v>
      </c>
      <c r="Y158" s="29">
        <v>2.84</v>
      </c>
      <c r="Z158" s="29">
        <v>4.5599999999999996</v>
      </c>
      <c r="AA158" s="29">
        <v>19.489999999999998</v>
      </c>
      <c r="AB158" s="29">
        <v>8.18</v>
      </c>
      <c r="AC158" s="29">
        <v>7.76</v>
      </c>
      <c r="AD158" s="29"/>
      <c r="AE158" s="9">
        <v>8.3000000000000007</v>
      </c>
      <c r="AF158" s="9">
        <v>3.72</v>
      </c>
      <c r="AG158" s="9">
        <v>5.88</v>
      </c>
      <c r="AH158" s="9">
        <v>16.52</v>
      </c>
      <c r="AI158" s="9">
        <v>8.24</v>
      </c>
      <c r="AJ158" s="10">
        <v>8.1</v>
      </c>
      <c r="AK158" s="59"/>
      <c r="AL158" s="13">
        <v>78</v>
      </c>
      <c r="AM158" s="13">
        <v>78</v>
      </c>
      <c r="AN158" s="13">
        <v>58.75</v>
      </c>
      <c r="AR158" s="14">
        <v>73</v>
      </c>
      <c r="AS158" s="14">
        <v>78.5</v>
      </c>
      <c r="AT158" s="14">
        <v>36.25</v>
      </c>
      <c r="AX158" s="15">
        <v>77</v>
      </c>
      <c r="AY158" s="15">
        <v>76.5</v>
      </c>
      <c r="AZ158" s="16">
        <v>30.25</v>
      </c>
      <c r="BD158" s="1"/>
      <c r="BE158" s="1"/>
      <c r="BF158" s="1"/>
    </row>
    <row r="159" spans="1:58" x14ac:dyDescent="0.2">
      <c r="A159" s="20" t="s">
        <v>201</v>
      </c>
      <c r="B159" s="21" t="s">
        <v>42</v>
      </c>
      <c r="C159" s="22">
        <v>46</v>
      </c>
      <c r="D159" s="3">
        <v>22.39</v>
      </c>
      <c r="E159" s="1" t="str">
        <f t="shared" si="5"/>
        <v xml:space="preserve"> Норма</v>
      </c>
      <c r="F159" s="1">
        <v>0</v>
      </c>
      <c r="G159" s="1">
        <v>0</v>
      </c>
      <c r="H159" s="1">
        <v>0</v>
      </c>
      <c r="I159" s="4" t="s">
        <v>43</v>
      </c>
      <c r="J159" s="4">
        <v>3</v>
      </c>
      <c r="K159" s="4" t="str">
        <f t="shared" si="6"/>
        <v>средняя</v>
      </c>
      <c r="L159" s="1" t="str">
        <f>IF(M159&lt;51,"1",IF(M159&lt;75,"2",IF(M159&lt;90,"3","4")))</f>
        <v>3</v>
      </c>
      <c r="M159" s="11">
        <v>80</v>
      </c>
      <c r="N159" s="12">
        <v>77</v>
      </c>
      <c r="O159" s="12">
        <v>51.25</v>
      </c>
      <c r="P159" s="25">
        <v>13.89</v>
      </c>
      <c r="Q159" s="26">
        <v>35.39</v>
      </c>
      <c r="R159" s="27">
        <v>19.77</v>
      </c>
      <c r="S159" s="28">
        <v>35.770000000000003</v>
      </c>
      <c r="T159" s="28">
        <v>19.12</v>
      </c>
      <c r="U159" s="28">
        <v>4.5999999999999996</v>
      </c>
      <c r="V159" s="63"/>
      <c r="W159">
        <v>30</v>
      </c>
      <c r="X159" s="29">
        <v>3.27</v>
      </c>
      <c r="Y159" s="29">
        <v>2.58</v>
      </c>
      <c r="Z159" s="29">
        <v>4.12</v>
      </c>
      <c r="AA159" s="29">
        <v>15.85</v>
      </c>
      <c r="AB159" s="29">
        <v>2.2999999999999998</v>
      </c>
      <c r="AC159" s="29">
        <v>5.52</v>
      </c>
      <c r="AD159" s="29"/>
      <c r="AE159" s="9">
        <v>3.1</v>
      </c>
      <c r="AF159" s="9">
        <v>3.8</v>
      </c>
      <c r="AG159" s="9">
        <v>4.3600000000000003</v>
      </c>
      <c r="AH159" s="9">
        <v>16.7</v>
      </c>
      <c r="AI159" s="9">
        <v>2.2599999999999998</v>
      </c>
      <c r="AJ159" s="10">
        <v>6.46</v>
      </c>
      <c r="AK159" s="59"/>
      <c r="AL159" s="13">
        <v>91</v>
      </c>
      <c r="AM159" s="13">
        <v>92.5</v>
      </c>
      <c r="AN159" s="13">
        <v>37.5</v>
      </c>
      <c r="AR159" s="14">
        <v>85</v>
      </c>
      <c r="AS159" s="14">
        <v>67</v>
      </c>
      <c r="AT159" s="14">
        <v>51.25</v>
      </c>
      <c r="AX159" s="15">
        <v>89</v>
      </c>
      <c r="AY159" s="15">
        <v>65</v>
      </c>
      <c r="AZ159" s="16">
        <v>47.25</v>
      </c>
      <c r="BD159" s="1"/>
      <c r="BE159" s="1"/>
      <c r="BF159" s="1"/>
    </row>
    <row r="160" spans="1:58" x14ac:dyDescent="0.2">
      <c r="A160" s="20" t="s">
        <v>202</v>
      </c>
      <c r="B160" s="21" t="s">
        <v>42</v>
      </c>
      <c r="C160" s="22">
        <v>54</v>
      </c>
      <c r="D160" s="3">
        <v>19.579999999999998</v>
      </c>
      <c r="E160" s="1" t="str">
        <f t="shared" si="5"/>
        <v xml:space="preserve"> Норма</v>
      </c>
      <c r="F160" s="1">
        <v>0</v>
      </c>
      <c r="G160" s="1">
        <v>0</v>
      </c>
      <c r="H160" s="1">
        <v>1</v>
      </c>
      <c r="I160" s="4" t="s">
        <v>47</v>
      </c>
      <c r="J160" s="4">
        <v>4</v>
      </c>
      <c r="K160" s="4" t="str">
        <f t="shared" si="6"/>
        <v>средняя</v>
      </c>
      <c r="L160" s="1" t="str">
        <f>IF(M160&lt;51,"1",IF(M160&lt;75,"2",IF(M160&lt;90,"3","4")))</f>
        <v>2</v>
      </c>
      <c r="M160" s="11">
        <v>63</v>
      </c>
      <c r="N160" s="12">
        <v>76.5</v>
      </c>
      <c r="O160" s="12">
        <v>55</v>
      </c>
      <c r="P160" s="25">
        <v>11.95</v>
      </c>
      <c r="Q160" s="26">
        <v>30.52</v>
      </c>
      <c r="R160" s="27">
        <v>13.3</v>
      </c>
      <c r="S160" s="28">
        <v>31.88</v>
      </c>
      <c r="T160" s="28">
        <v>18.559999999999999</v>
      </c>
      <c r="U160" s="28">
        <v>2.5</v>
      </c>
      <c r="V160" s="63"/>
      <c r="W160">
        <v>50</v>
      </c>
      <c r="X160" s="29">
        <v>11.62</v>
      </c>
      <c r="Y160" s="29">
        <v>19.159999999999997</v>
      </c>
      <c r="Z160" s="29">
        <v>8.24</v>
      </c>
      <c r="AA160" s="29">
        <v>20.2</v>
      </c>
      <c r="AB160" s="29">
        <v>3.69</v>
      </c>
      <c r="AC160" s="29">
        <v>1.4</v>
      </c>
      <c r="AD160" s="29"/>
      <c r="AE160" s="9">
        <v>12.66</v>
      </c>
      <c r="AF160" s="9">
        <v>19.899999999999999</v>
      </c>
      <c r="AG160" s="9">
        <v>8.8800000000000008</v>
      </c>
      <c r="AH160" s="9">
        <v>20.399999999999999</v>
      </c>
      <c r="AI160" s="9">
        <v>4.2</v>
      </c>
      <c r="AJ160" s="10">
        <v>1.34</v>
      </c>
      <c r="AK160" s="59"/>
      <c r="AL160" s="13">
        <v>87</v>
      </c>
      <c r="AM160" s="13">
        <v>89</v>
      </c>
      <c r="AN160" s="13">
        <v>23.75</v>
      </c>
      <c r="AR160" s="14">
        <v>98</v>
      </c>
      <c r="AS160" s="14">
        <v>92.5</v>
      </c>
      <c r="AT160" s="14">
        <v>26.25</v>
      </c>
      <c r="AX160" s="15">
        <v>100</v>
      </c>
      <c r="AY160" s="15">
        <v>86.5</v>
      </c>
      <c r="AZ160" s="16">
        <v>24.25</v>
      </c>
      <c r="BD160" s="1"/>
      <c r="BE160" s="1"/>
      <c r="BF160" s="1"/>
    </row>
    <row r="161" spans="1:58" x14ac:dyDescent="0.2">
      <c r="A161" s="20" t="s">
        <v>151</v>
      </c>
      <c r="B161" s="21" t="s">
        <v>42</v>
      </c>
      <c r="C161" s="22">
        <v>58</v>
      </c>
      <c r="D161" s="3">
        <v>25.96</v>
      </c>
      <c r="E161" s="1" t="str">
        <f t="shared" si="5"/>
        <v>Предожирение</v>
      </c>
      <c r="F161" s="1">
        <v>0</v>
      </c>
      <c r="G161" s="1">
        <v>0</v>
      </c>
      <c r="H161" s="1">
        <v>0</v>
      </c>
      <c r="I161" s="4" t="s">
        <v>47</v>
      </c>
      <c r="J161" s="4">
        <v>0</v>
      </c>
      <c r="K161" s="4" t="str">
        <f t="shared" si="6"/>
        <v>средняя</v>
      </c>
      <c r="L161" s="1" t="str">
        <f>IF(M161&lt;51,"1",IF(M161&lt;75,"2",IF(M161&lt;90,"3","4")))</f>
        <v>1</v>
      </c>
      <c r="M161" s="11">
        <v>43</v>
      </c>
      <c r="N161" s="12">
        <v>66</v>
      </c>
      <c r="O161" s="12">
        <v>55</v>
      </c>
      <c r="P161" s="25">
        <v>11.55</v>
      </c>
      <c r="Q161" s="26">
        <v>31.1</v>
      </c>
      <c r="R161" s="27">
        <v>19.88</v>
      </c>
      <c r="S161" s="28">
        <v>21.87</v>
      </c>
      <c r="T161" s="28">
        <v>15.67</v>
      </c>
      <c r="U161" s="28">
        <v>10.98</v>
      </c>
      <c r="V161" s="63"/>
      <c r="W161">
        <v>25</v>
      </c>
      <c r="X161" s="29">
        <v>1.76</v>
      </c>
      <c r="Y161" s="29">
        <v>0.42</v>
      </c>
      <c r="Z161" s="29">
        <v>1.68</v>
      </c>
      <c r="AA161" s="29">
        <v>4.87</v>
      </c>
      <c r="AB161" s="29">
        <v>2.5299999999999998</v>
      </c>
      <c r="AC161" s="29">
        <v>4.72</v>
      </c>
      <c r="AD161" s="29"/>
      <c r="AE161" s="9">
        <v>2.12</v>
      </c>
      <c r="AF161" s="9">
        <v>0.48</v>
      </c>
      <c r="AG161" s="9">
        <v>2.34</v>
      </c>
      <c r="AH161" s="9">
        <v>5.66</v>
      </c>
      <c r="AI161" s="9">
        <v>3.98</v>
      </c>
      <c r="AJ161" s="10">
        <v>5.28</v>
      </c>
      <c r="AK161" s="59"/>
      <c r="AL161" s="13">
        <v>67</v>
      </c>
      <c r="AM161" s="13">
        <v>68</v>
      </c>
      <c r="AN161" s="13">
        <v>75</v>
      </c>
      <c r="AR161" s="14">
        <v>58</v>
      </c>
      <c r="AS161" s="14">
        <v>75.5</v>
      </c>
      <c r="AT161" s="14">
        <v>66.25</v>
      </c>
      <c r="AX161" s="15">
        <v>62</v>
      </c>
      <c r="AY161" s="15">
        <v>71.5</v>
      </c>
      <c r="AZ161" s="16">
        <v>64.25</v>
      </c>
      <c r="BD161" s="1"/>
      <c r="BE161" s="1"/>
      <c r="BF161" s="1"/>
    </row>
    <row r="162" spans="1:58" x14ac:dyDescent="0.2">
      <c r="A162" s="20" t="s">
        <v>203</v>
      </c>
      <c r="B162" s="21" t="s">
        <v>42</v>
      </c>
      <c r="C162" s="22">
        <v>65</v>
      </c>
      <c r="D162" s="3">
        <v>24.84</v>
      </c>
      <c r="E162" s="1" t="str">
        <f t="shared" si="5"/>
        <v xml:space="preserve"> Норма</v>
      </c>
      <c r="F162" s="1">
        <v>0</v>
      </c>
      <c r="G162" s="1">
        <v>0</v>
      </c>
      <c r="H162" s="1">
        <v>0</v>
      </c>
      <c r="I162" s="4" t="s">
        <v>47</v>
      </c>
      <c r="J162" s="4">
        <v>0</v>
      </c>
      <c r="K162" s="4" t="str">
        <f t="shared" si="6"/>
        <v>средняя</v>
      </c>
      <c r="L162" s="1" t="str">
        <f>IF(M162&lt;51,"1",IF(M162&lt;75,"2",IF(M162&lt;90,"3","4")))</f>
        <v>2</v>
      </c>
      <c r="M162" s="11">
        <v>70</v>
      </c>
      <c r="N162" s="12">
        <v>59</v>
      </c>
      <c r="O162" s="12">
        <v>93.75</v>
      </c>
      <c r="P162" s="25">
        <v>12.17</v>
      </c>
      <c r="Q162" s="26">
        <v>29.12</v>
      </c>
      <c r="R162" s="27">
        <v>18.440000000000001</v>
      </c>
      <c r="S162" s="28">
        <v>22.6</v>
      </c>
      <c r="T162" s="28">
        <v>20.41</v>
      </c>
      <c r="U162" s="28">
        <v>14.84</v>
      </c>
      <c r="V162" s="63"/>
      <c r="W162">
        <v>25</v>
      </c>
      <c r="X162" s="29">
        <v>8.57</v>
      </c>
      <c r="Y162" s="29">
        <v>2.11</v>
      </c>
      <c r="Z162" s="29">
        <v>1.27</v>
      </c>
      <c r="AA162" s="29">
        <v>8.5399999999999991</v>
      </c>
      <c r="AB162" s="29">
        <v>2.5499999999999998</v>
      </c>
      <c r="AC162" s="29">
        <v>2.36</v>
      </c>
      <c r="AD162" s="29"/>
      <c r="AE162" s="9">
        <v>9.94</v>
      </c>
      <c r="AF162" s="9">
        <v>2.44</v>
      </c>
      <c r="AG162" s="9">
        <v>1.24</v>
      </c>
      <c r="AH162" s="9">
        <v>9.1199999999999992</v>
      </c>
      <c r="AI162" s="9">
        <v>3.86</v>
      </c>
      <c r="AJ162" s="10">
        <v>2.72</v>
      </c>
      <c r="AK162" s="59"/>
      <c r="AL162" s="13">
        <v>37</v>
      </c>
      <c r="AM162" s="13">
        <v>48</v>
      </c>
      <c r="AN162" s="13">
        <v>66.25</v>
      </c>
      <c r="AR162" s="14">
        <v>88</v>
      </c>
      <c r="AS162" s="14">
        <v>97</v>
      </c>
      <c r="AT162" s="14">
        <v>22.5</v>
      </c>
      <c r="AX162" s="15">
        <v>90</v>
      </c>
      <c r="AY162" s="15">
        <v>95</v>
      </c>
      <c r="AZ162" s="16">
        <v>16.5</v>
      </c>
      <c r="BD162" s="1"/>
      <c r="BE162" s="1"/>
      <c r="BF162" s="1"/>
    </row>
    <row r="163" spans="1:58" x14ac:dyDescent="0.2">
      <c r="A163" s="20" t="s">
        <v>204</v>
      </c>
      <c r="B163" s="21" t="s">
        <v>42</v>
      </c>
      <c r="C163" s="22">
        <v>62</v>
      </c>
      <c r="D163" s="3">
        <v>22.41</v>
      </c>
      <c r="E163" s="1" t="str">
        <f t="shared" si="5"/>
        <v xml:space="preserve"> Норма</v>
      </c>
      <c r="F163" s="1">
        <v>0</v>
      </c>
      <c r="G163" s="1">
        <v>0</v>
      </c>
      <c r="H163" s="1">
        <v>0</v>
      </c>
      <c r="I163" s="4" t="s">
        <v>43</v>
      </c>
      <c r="J163" s="4">
        <v>2</v>
      </c>
      <c r="K163" s="4" t="str">
        <f t="shared" si="6"/>
        <v>средняя</v>
      </c>
      <c r="L163" s="1" t="str">
        <f>IF(M163&lt;51,"1",IF(M163&lt;75,"2",IF(M163&lt;90,"3","4")))</f>
        <v>2</v>
      </c>
      <c r="M163" s="11">
        <v>68</v>
      </c>
      <c r="N163" s="12">
        <v>61.5</v>
      </c>
      <c r="O163" s="12">
        <v>70</v>
      </c>
      <c r="P163" s="25">
        <v>5.31</v>
      </c>
      <c r="Q163" s="26">
        <v>32.69</v>
      </c>
      <c r="R163" s="27">
        <v>14.27</v>
      </c>
      <c r="S163" s="28">
        <v>28.17</v>
      </c>
      <c r="T163" s="28">
        <v>4.8600000000000003</v>
      </c>
      <c r="U163" s="28">
        <v>19.55</v>
      </c>
      <c r="V163" s="63"/>
      <c r="W163">
        <v>30</v>
      </c>
      <c r="X163" s="29">
        <v>9.59</v>
      </c>
      <c r="Y163" s="29">
        <v>4.57</v>
      </c>
      <c r="Z163" s="29">
        <v>2.04</v>
      </c>
      <c r="AA163" s="29">
        <v>19.420000000000002</v>
      </c>
      <c r="AB163" s="29">
        <v>6.97</v>
      </c>
      <c r="AC163" s="29">
        <v>5.71</v>
      </c>
      <c r="AD163" s="29"/>
      <c r="AE163" s="9">
        <v>10.52</v>
      </c>
      <c r="AF163" s="9">
        <v>5.6</v>
      </c>
      <c r="AG163" s="9">
        <v>2.76</v>
      </c>
      <c r="AH163" s="9">
        <v>19.52</v>
      </c>
      <c r="AI163" s="9">
        <v>7.58</v>
      </c>
      <c r="AJ163" s="10">
        <v>6.24</v>
      </c>
      <c r="AK163" s="59"/>
      <c r="AL163" s="13">
        <v>82</v>
      </c>
      <c r="AM163" s="13">
        <v>72</v>
      </c>
      <c r="AN163" s="13">
        <v>60</v>
      </c>
      <c r="AR163" s="14">
        <v>98</v>
      </c>
      <c r="AS163" s="14">
        <v>100</v>
      </c>
      <c r="AT163" s="14">
        <v>20</v>
      </c>
      <c r="AX163" s="15">
        <v>100</v>
      </c>
      <c r="AY163" s="15">
        <v>98</v>
      </c>
      <c r="AZ163" s="16">
        <v>14</v>
      </c>
      <c r="BD163" s="1"/>
      <c r="BE163" s="1"/>
      <c r="BF163" s="1"/>
    </row>
    <row r="164" spans="1:58" x14ac:dyDescent="0.2">
      <c r="A164" s="20" t="s">
        <v>205</v>
      </c>
      <c r="B164" s="21" t="s">
        <v>42</v>
      </c>
      <c r="C164" s="22">
        <v>55</v>
      </c>
      <c r="D164" s="3">
        <v>27.48</v>
      </c>
      <c r="E164" s="1" t="str">
        <f t="shared" si="5"/>
        <v>Предожирение</v>
      </c>
      <c r="F164" s="1">
        <v>0</v>
      </c>
      <c r="G164" s="1">
        <v>0</v>
      </c>
      <c r="H164" s="1">
        <v>0</v>
      </c>
      <c r="I164" s="4" t="s">
        <v>43</v>
      </c>
      <c r="J164" s="4">
        <v>1</v>
      </c>
      <c r="K164" s="4" t="str">
        <f t="shared" si="6"/>
        <v>средняя</v>
      </c>
      <c r="L164" s="1" t="str">
        <f>IF(M164&lt;51,"1",IF(M164&lt;75,"2",IF(M164&lt;90,"3","4")))</f>
        <v>2</v>
      </c>
      <c r="M164" s="11">
        <v>70</v>
      </c>
      <c r="N164" s="12">
        <v>72.5</v>
      </c>
      <c r="O164" s="12">
        <v>41.25</v>
      </c>
      <c r="P164" s="25">
        <v>11.9</v>
      </c>
      <c r="Q164" s="26">
        <v>35.770000000000003</v>
      </c>
      <c r="R164" s="27">
        <v>16.5</v>
      </c>
      <c r="S164" s="28">
        <v>22.69</v>
      </c>
      <c r="T164" s="28">
        <v>12.98</v>
      </c>
      <c r="U164" s="28">
        <v>9.6999999999999993</v>
      </c>
      <c r="V164" s="63"/>
      <c r="W164">
        <v>30</v>
      </c>
      <c r="X164" s="29">
        <v>2.95</v>
      </c>
      <c r="Y164" s="29">
        <v>4.43</v>
      </c>
      <c r="Z164" s="29">
        <v>2.23</v>
      </c>
      <c r="AA164" s="29">
        <v>10.35</v>
      </c>
      <c r="AB164" s="29">
        <v>3.5</v>
      </c>
      <c r="AC164" s="29">
        <v>6.88</v>
      </c>
      <c r="AD164" s="29"/>
      <c r="AE164" s="9">
        <v>3.8</v>
      </c>
      <c r="AF164" s="9">
        <v>4.46</v>
      </c>
      <c r="AG164" s="9">
        <v>2.86</v>
      </c>
      <c r="AH164" s="9">
        <v>10.52</v>
      </c>
      <c r="AI164" s="9">
        <v>4.5</v>
      </c>
      <c r="AJ164" s="10">
        <v>7.62</v>
      </c>
      <c r="AK164" s="59"/>
      <c r="AL164" s="13">
        <v>86</v>
      </c>
      <c r="AM164" s="13">
        <v>69.5</v>
      </c>
      <c r="AN164" s="13">
        <v>51.25</v>
      </c>
      <c r="AR164" s="14">
        <v>70</v>
      </c>
      <c r="AS164" s="14">
        <v>90.5</v>
      </c>
      <c r="AT164" s="14">
        <v>33.75</v>
      </c>
      <c r="AX164" s="15">
        <v>76</v>
      </c>
      <c r="AY164" s="15">
        <v>84.5</v>
      </c>
      <c r="AZ164" s="16">
        <v>27.75</v>
      </c>
      <c r="BD164" s="1"/>
      <c r="BE164" s="1"/>
      <c r="BF164" s="1"/>
    </row>
    <row r="165" spans="1:58" x14ac:dyDescent="0.2">
      <c r="A165" s="20" t="s">
        <v>206</v>
      </c>
      <c r="B165" s="21" t="s">
        <v>42</v>
      </c>
      <c r="C165" s="22">
        <v>64</v>
      </c>
      <c r="D165" s="3">
        <v>29.4</v>
      </c>
      <c r="E165" s="1" t="str">
        <f t="shared" si="5"/>
        <v>Предожирение</v>
      </c>
      <c r="F165" s="1">
        <v>0</v>
      </c>
      <c r="G165" s="1">
        <v>1</v>
      </c>
      <c r="H165" s="1">
        <v>0</v>
      </c>
      <c r="I165" s="4" t="s">
        <v>47</v>
      </c>
      <c r="J165" s="4">
        <v>2</v>
      </c>
      <c r="K165" s="4" t="str">
        <f t="shared" si="6"/>
        <v>средняя</v>
      </c>
      <c r="L165" s="1" t="str">
        <f>IF(M165&lt;51,"1",IF(M165&lt;75,"2",IF(M165&lt;90,"3","4")))</f>
        <v>2</v>
      </c>
      <c r="M165" s="11">
        <v>57</v>
      </c>
      <c r="N165" s="12">
        <v>93.5</v>
      </c>
      <c r="O165" s="12">
        <v>43.75</v>
      </c>
      <c r="P165" s="25">
        <v>1.26</v>
      </c>
      <c r="Q165" s="26">
        <v>23.29</v>
      </c>
      <c r="R165" s="27">
        <v>18.920000000000002</v>
      </c>
      <c r="S165" s="28">
        <v>37.4</v>
      </c>
      <c r="T165" s="28">
        <v>5.48</v>
      </c>
      <c r="U165" s="28">
        <v>7.3</v>
      </c>
      <c r="V165" s="63"/>
      <c r="W165">
        <v>40</v>
      </c>
      <c r="X165" s="29">
        <v>5.15</v>
      </c>
      <c r="Y165" s="29">
        <v>2.4500000000000002</v>
      </c>
      <c r="Z165" s="29">
        <v>6.38</v>
      </c>
      <c r="AA165" s="29">
        <v>19.04</v>
      </c>
      <c r="AB165" s="29">
        <v>5.49</v>
      </c>
      <c r="AC165" s="29">
        <v>3.67</v>
      </c>
      <c r="AD165" s="29"/>
      <c r="AE165" s="9">
        <v>5.6</v>
      </c>
      <c r="AF165" s="9">
        <v>2.1</v>
      </c>
      <c r="AG165" s="9">
        <v>6.42</v>
      </c>
      <c r="AH165" s="9">
        <v>17.940000000000001</v>
      </c>
      <c r="AI165" s="9">
        <v>5.46</v>
      </c>
      <c r="AJ165" s="10">
        <v>4.26</v>
      </c>
      <c r="AK165" s="59"/>
      <c r="AL165" s="13">
        <v>73</v>
      </c>
      <c r="AM165" s="13">
        <v>89.5</v>
      </c>
      <c r="AN165" s="13">
        <v>46.25</v>
      </c>
      <c r="AR165" s="14">
        <v>77</v>
      </c>
      <c r="AS165" s="14">
        <v>93</v>
      </c>
      <c r="AT165" s="14">
        <v>62.5</v>
      </c>
      <c r="AX165" s="15">
        <v>79</v>
      </c>
      <c r="AY165" s="15">
        <v>91</v>
      </c>
      <c r="AZ165" s="16">
        <v>56.5</v>
      </c>
      <c r="BD165" s="1"/>
      <c r="BE165" s="1"/>
      <c r="BF165" s="1"/>
    </row>
    <row r="166" spans="1:58" x14ac:dyDescent="0.2">
      <c r="A166" s="20" t="s">
        <v>207</v>
      </c>
      <c r="B166" s="21" t="s">
        <v>42</v>
      </c>
      <c r="C166" s="22">
        <v>59</v>
      </c>
      <c r="D166" s="3">
        <v>23.86</v>
      </c>
      <c r="E166" s="1" t="str">
        <f t="shared" si="5"/>
        <v xml:space="preserve"> Норма</v>
      </c>
      <c r="F166" s="1">
        <v>0</v>
      </c>
      <c r="G166" s="1">
        <v>0</v>
      </c>
      <c r="H166" s="1">
        <v>0</v>
      </c>
      <c r="I166" s="4" t="s">
        <v>43</v>
      </c>
      <c r="J166" s="4">
        <v>4</v>
      </c>
      <c r="K166" s="4" t="str">
        <f t="shared" si="6"/>
        <v>средняя</v>
      </c>
      <c r="L166" s="1" t="str">
        <f>IF(M166&lt;51,"1",IF(M166&lt;75,"2",IF(M166&lt;90,"3","4")))</f>
        <v>1</v>
      </c>
      <c r="M166" s="11">
        <v>50</v>
      </c>
      <c r="N166" s="12">
        <v>66</v>
      </c>
      <c r="O166" s="12">
        <v>51.25</v>
      </c>
      <c r="P166" s="25">
        <v>1.1299999999999999</v>
      </c>
      <c r="Q166" s="26">
        <v>26.77</v>
      </c>
      <c r="R166" s="27">
        <v>17.61</v>
      </c>
      <c r="S166" s="28">
        <v>23.95</v>
      </c>
      <c r="T166" s="28">
        <v>0.56999999999999995</v>
      </c>
      <c r="U166" s="28">
        <v>15.5</v>
      </c>
      <c r="V166" s="63"/>
      <c r="W166">
        <v>25</v>
      </c>
      <c r="X166" s="29">
        <v>11.789999999999992</v>
      </c>
      <c r="Y166" s="29">
        <v>3.87</v>
      </c>
      <c r="Z166" s="29">
        <v>1.76</v>
      </c>
      <c r="AA166" s="29">
        <v>14.54</v>
      </c>
      <c r="AB166" s="29">
        <v>2.88</v>
      </c>
      <c r="AC166" s="29">
        <v>4.2699999999999996</v>
      </c>
      <c r="AD166" s="29"/>
      <c r="AE166" s="9">
        <v>12.78</v>
      </c>
      <c r="AF166" s="9">
        <v>4.84</v>
      </c>
      <c r="AG166" s="9">
        <v>2.2200000000000002</v>
      </c>
      <c r="AH166" s="9">
        <v>15.16</v>
      </c>
      <c r="AI166" s="9">
        <v>4.34</v>
      </c>
      <c r="AJ166" s="10">
        <v>4.22</v>
      </c>
      <c r="AK166" s="59"/>
      <c r="AL166" s="13">
        <v>73</v>
      </c>
      <c r="AM166" s="13">
        <v>88.5</v>
      </c>
      <c r="AN166" s="13">
        <v>40</v>
      </c>
      <c r="AR166" s="14">
        <v>73</v>
      </c>
      <c r="AS166" s="14">
        <v>92.5</v>
      </c>
      <c r="AT166" s="14">
        <v>38.75</v>
      </c>
      <c r="AX166" s="15">
        <v>77</v>
      </c>
      <c r="AY166" s="15">
        <v>88.5</v>
      </c>
      <c r="AZ166" s="16">
        <v>34.75</v>
      </c>
      <c r="BD166" s="1"/>
      <c r="BE166" s="1"/>
      <c r="BF166" s="1"/>
    </row>
    <row r="167" spans="1:58" x14ac:dyDescent="0.2">
      <c r="A167" s="20" t="s">
        <v>208</v>
      </c>
      <c r="B167" s="21" t="s">
        <v>42</v>
      </c>
      <c r="C167" s="22">
        <v>48</v>
      </c>
      <c r="D167" s="3">
        <v>22.88</v>
      </c>
      <c r="E167" s="1" t="str">
        <f t="shared" si="5"/>
        <v xml:space="preserve"> Норма</v>
      </c>
      <c r="F167" s="1">
        <v>0</v>
      </c>
      <c r="G167" s="1">
        <v>0</v>
      </c>
      <c r="H167" s="1">
        <v>0</v>
      </c>
      <c r="I167" s="4" t="s">
        <v>43</v>
      </c>
      <c r="J167" s="4">
        <v>3</v>
      </c>
      <c r="K167" s="4" t="str">
        <f t="shared" si="6"/>
        <v>средняя</v>
      </c>
      <c r="L167" s="1" t="str">
        <f>IF(M167&lt;51,"1",IF(M167&lt;75,"2",IF(M167&lt;90,"3","4")))</f>
        <v>2</v>
      </c>
      <c r="M167" s="11">
        <v>57</v>
      </c>
      <c r="N167" s="12">
        <v>84.5</v>
      </c>
      <c r="O167" s="12">
        <v>38.75</v>
      </c>
      <c r="P167" s="25">
        <v>11.87</v>
      </c>
      <c r="Q167" s="26">
        <v>29.91</v>
      </c>
      <c r="R167" s="27">
        <v>17.329999999999998</v>
      </c>
      <c r="S167" s="28">
        <v>30.52</v>
      </c>
      <c r="T167" s="28">
        <v>17.52</v>
      </c>
      <c r="U167" s="28">
        <v>7.9</v>
      </c>
      <c r="V167" s="63"/>
      <c r="W167">
        <v>15</v>
      </c>
      <c r="X167" s="29">
        <v>11.31</v>
      </c>
      <c r="Y167" s="29">
        <v>2</v>
      </c>
      <c r="Z167" s="29">
        <v>2.5499999999999998</v>
      </c>
      <c r="AA167" s="29">
        <v>15.51</v>
      </c>
      <c r="AB167" s="29">
        <v>6</v>
      </c>
      <c r="AC167" s="29">
        <v>2.87</v>
      </c>
      <c r="AD167" s="29"/>
      <c r="AE167" s="9">
        <v>11.3</v>
      </c>
      <c r="AF167" s="9">
        <v>2.38</v>
      </c>
      <c r="AG167" s="9">
        <v>3.9</v>
      </c>
      <c r="AH167" s="9">
        <v>16.36</v>
      </c>
      <c r="AI167" s="9">
        <v>6.3</v>
      </c>
      <c r="AJ167" s="10">
        <v>3.98</v>
      </c>
      <c r="AK167" s="59"/>
      <c r="AL167" s="13">
        <v>80</v>
      </c>
      <c r="AM167" s="13">
        <v>64</v>
      </c>
      <c r="AN167" s="13">
        <v>75</v>
      </c>
      <c r="AR167" s="14">
        <v>80</v>
      </c>
      <c r="AS167" s="14">
        <v>74</v>
      </c>
      <c r="AT167" s="14">
        <v>37.5</v>
      </c>
      <c r="AX167" s="15">
        <v>86</v>
      </c>
      <c r="AY167" s="15">
        <v>70</v>
      </c>
      <c r="AZ167" s="16">
        <v>31.5</v>
      </c>
      <c r="BD167" s="1"/>
      <c r="BE167" s="1"/>
      <c r="BF167" s="1"/>
    </row>
    <row r="168" spans="1:58" x14ac:dyDescent="0.2">
      <c r="A168" s="20" t="s">
        <v>209</v>
      </c>
      <c r="B168" s="21" t="s">
        <v>42</v>
      </c>
      <c r="C168" s="22">
        <v>49</v>
      </c>
      <c r="D168" s="3">
        <v>20.74</v>
      </c>
      <c r="E168" s="1" t="str">
        <f t="shared" si="5"/>
        <v xml:space="preserve"> Норма</v>
      </c>
      <c r="F168" s="1">
        <v>0</v>
      </c>
      <c r="G168" s="1">
        <v>0</v>
      </c>
      <c r="H168" s="1">
        <v>1</v>
      </c>
      <c r="I168" s="4" t="s">
        <v>47</v>
      </c>
      <c r="J168" s="4">
        <v>1</v>
      </c>
      <c r="K168" s="4" t="str">
        <f t="shared" si="6"/>
        <v>средняя</v>
      </c>
      <c r="L168" s="1" t="str">
        <f>IF(M168&lt;51,"1",IF(M168&lt;75,"2",IF(M168&lt;90,"3","4")))</f>
        <v>1</v>
      </c>
      <c r="M168" s="11">
        <v>47</v>
      </c>
      <c r="N168" s="12">
        <v>26</v>
      </c>
      <c r="O168" s="12">
        <v>96.25</v>
      </c>
      <c r="P168" s="25">
        <v>7.36</v>
      </c>
      <c r="Q168" s="26">
        <v>35.729999999999997</v>
      </c>
      <c r="R168" s="27">
        <v>16.27</v>
      </c>
      <c r="S168" s="28">
        <v>37.380000000000003</v>
      </c>
      <c r="T168" s="28">
        <v>14.68</v>
      </c>
      <c r="U168" s="28">
        <v>15.95</v>
      </c>
      <c r="V168" s="63"/>
      <c r="W168">
        <v>60</v>
      </c>
      <c r="X168" s="29">
        <v>1.79</v>
      </c>
      <c r="Y168" s="29">
        <v>14.659999999999997</v>
      </c>
      <c r="Z168" s="29">
        <v>10.82</v>
      </c>
      <c r="AA168" s="29">
        <v>25.33</v>
      </c>
      <c r="AB168" s="29">
        <v>4.84</v>
      </c>
      <c r="AC168" s="29">
        <v>0.3</v>
      </c>
      <c r="AD168" s="29"/>
      <c r="AE168" s="9">
        <v>2.1800000000000002</v>
      </c>
      <c r="AF168" s="9">
        <v>15.16</v>
      </c>
      <c r="AG168" s="9">
        <v>11.1</v>
      </c>
      <c r="AH168" s="9">
        <v>25.84</v>
      </c>
      <c r="AI168" s="9">
        <v>5.28</v>
      </c>
      <c r="AJ168" s="10">
        <v>0.16</v>
      </c>
      <c r="AK168" s="59"/>
      <c r="AL168" s="13">
        <v>73</v>
      </c>
      <c r="AM168" s="13">
        <v>56</v>
      </c>
      <c r="AN168" s="13">
        <v>56.25</v>
      </c>
      <c r="AR168" s="14">
        <v>80</v>
      </c>
      <c r="AS168" s="14">
        <v>91</v>
      </c>
      <c r="AT168" s="14">
        <v>40</v>
      </c>
      <c r="AX168" s="15">
        <v>84</v>
      </c>
      <c r="AY168" s="15">
        <v>87</v>
      </c>
      <c r="AZ168" s="16">
        <v>34</v>
      </c>
      <c r="BD168" s="1"/>
      <c r="BE168" s="1"/>
      <c r="BF168" s="1"/>
    </row>
    <row r="169" spans="1:58" x14ac:dyDescent="0.2">
      <c r="A169" s="20" t="s">
        <v>210</v>
      </c>
      <c r="B169" s="21" t="s">
        <v>42</v>
      </c>
      <c r="C169" s="22">
        <v>65</v>
      </c>
      <c r="D169" s="3">
        <v>28.22</v>
      </c>
      <c r="E169" s="1" t="str">
        <f t="shared" si="5"/>
        <v>Предожирение</v>
      </c>
      <c r="F169" s="1">
        <v>0</v>
      </c>
      <c r="G169" s="1">
        <v>0</v>
      </c>
      <c r="H169" s="1">
        <v>0</v>
      </c>
      <c r="I169" s="4" t="s">
        <v>43</v>
      </c>
      <c r="J169" s="4">
        <v>4</v>
      </c>
      <c r="K169" s="4" t="str">
        <f t="shared" si="6"/>
        <v>средняя</v>
      </c>
      <c r="L169" s="1" t="str">
        <f>IF(M169&lt;51,"1",IF(M169&lt;75,"2",IF(M169&lt;90,"3","4")))</f>
        <v>1</v>
      </c>
      <c r="M169" s="11">
        <v>40</v>
      </c>
      <c r="N169" s="12">
        <v>79.5</v>
      </c>
      <c r="O169" s="12">
        <v>52.5</v>
      </c>
      <c r="P169" s="25">
        <v>1.62</v>
      </c>
      <c r="Q169" s="26">
        <v>31.81</v>
      </c>
      <c r="R169" s="27">
        <v>18.5</v>
      </c>
      <c r="S169" s="28">
        <v>36.590000000000003</v>
      </c>
      <c r="T169" s="28">
        <v>3.16</v>
      </c>
      <c r="U169" s="28">
        <v>6.3</v>
      </c>
      <c r="V169" s="63"/>
      <c r="W169">
        <v>30</v>
      </c>
      <c r="X169" s="29">
        <v>11.36</v>
      </c>
      <c r="Y169" s="29">
        <v>3.9199999999999875</v>
      </c>
      <c r="Z169" s="29">
        <v>6.07</v>
      </c>
      <c r="AA169" s="29">
        <v>16.010000000000002</v>
      </c>
      <c r="AB169" s="29">
        <v>4.71</v>
      </c>
      <c r="AC169" s="29">
        <v>4.2699999999999996</v>
      </c>
      <c r="AD169" s="29"/>
      <c r="AE169" s="9">
        <v>11.16</v>
      </c>
      <c r="AF169" s="9">
        <v>4.96</v>
      </c>
      <c r="AG169" s="9">
        <v>6.9</v>
      </c>
      <c r="AH169" s="9">
        <v>16.760000000000002</v>
      </c>
      <c r="AI169" s="9">
        <v>5.9</v>
      </c>
      <c r="AJ169" s="10">
        <v>4.28</v>
      </c>
      <c r="AK169" s="59"/>
      <c r="AL169" s="13">
        <v>98</v>
      </c>
      <c r="AM169" s="13">
        <v>91.5</v>
      </c>
      <c r="AN169" s="13">
        <v>31.25</v>
      </c>
      <c r="AR169" s="14">
        <v>98</v>
      </c>
      <c r="AS169" s="14">
        <v>92.5</v>
      </c>
      <c r="AT169" s="14">
        <v>26.25</v>
      </c>
      <c r="AX169" s="15">
        <v>100</v>
      </c>
      <c r="AY169" s="15">
        <v>86.5</v>
      </c>
      <c r="AZ169" s="16">
        <v>24.25</v>
      </c>
      <c r="BD169" s="1"/>
      <c r="BE169" s="1"/>
      <c r="BF169" s="1"/>
    </row>
    <row r="170" spans="1:58" x14ac:dyDescent="0.2">
      <c r="A170" s="20" t="s">
        <v>211</v>
      </c>
      <c r="B170" s="21" t="s">
        <v>42</v>
      </c>
      <c r="C170" s="22">
        <v>55</v>
      </c>
      <c r="D170" s="3">
        <v>21.1</v>
      </c>
      <c r="E170" s="1" t="str">
        <f t="shared" si="5"/>
        <v xml:space="preserve"> Норма</v>
      </c>
      <c r="F170" s="1">
        <v>0</v>
      </c>
      <c r="G170" s="1">
        <v>1</v>
      </c>
      <c r="H170" s="1">
        <v>0</v>
      </c>
      <c r="I170" s="4" t="s">
        <v>47</v>
      </c>
      <c r="J170" s="4">
        <v>0</v>
      </c>
      <c r="K170" s="4" t="str">
        <f t="shared" si="6"/>
        <v>средняя</v>
      </c>
      <c r="L170" s="1" t="str">
        <f>IF(M170&lt;51,"1",IF(M170&lt;75,"2",IF(M170&lt;90,"3","4")))</f>
        <v>1</v>
      </c>
      <c r="M170" s="11">
        <v>40</v>
      </c>
      <c r="N170" s="12">
        <v>36</v>
      </c>
      <c r="O170" s="12">
        <v>70</v>
      </c>
      <c r="P170" s="25">
        <v>17.78</v>
      </c>
      <c r="Q170" s="26">
        <v>22.56</v>
      </c>
      <c r="R170" s="27">
        <v>16.149999999999999</v>
      </c>
      <c r="S170" s="28">
        <v>25.1</v>
      </c>
      <c r="T170" s="28">
        <v>5.3</v>
      </c>
      <c r="U170" s="28">
        <v>5.14</v>
      </c>
      <c r="V170" s="63"/>
      <c r="W170">
        <v>40</v>
      </c>
      <c r="X170" s="29">
        <v>5.0200000000000102</v>
      </c>
      <c r="Y170" s="29">
        <v>4.09</v>
      </c>
      <c r="Z170" s="29">
        <v>4.16</v>
      </c>
      <c r="AA170" s="29">
        <v>10.41</v>
      </c>
      <c r="AB170" s="29">
        <v>1.82</v>
      </c>
      <c r="AC170" s="29">
        <v>3.32</v>
      </c>
      <c r="AD170" s="29"/>
      <c r="AE170" s="9">
        <v>5.14</v>
      </c>
      <c r="AF170" s="9">
        <v>4.72</v>
      </c>
      <c r="AG170" s="9">
        <v>4.34</v>
      </c>
      <c r="AH170" s="9">
        <v>10.26</v>
      </c>
      <c r="AI170" s="9">
        <v>3.98</v>
      </c>
      <c r="AJ170" s="10">
        <v>3.5</v>
      </c>
      <c r="AK170" s="59"/>
      <c r="AL170" s="13">
        <v>32</v>
      </c>
      <c r="AM170" s="13">
        <v>67</v>
      </c>
      <c r="AN170" s="13">
        <v>68.75</v>
      </c>
      <c r="AR170" s="14">
        <v>58</v>
      </c>
      <c r="AS170" s="14">
        <v>80</v>
      </c>
      <c r="AT170" s="14">
        <v>66.25</v>
      </c>
      <c r="AX170" s="15">
        <v>60</v>
      </c>
      <c r="AY170" s="15">
        <v>76</v>
      </c>
      <c r="AZ170" s="16">
        <v>64.25</v>
      </c>
      <c r="BD170" s="1"/>
      <c r="BE170" s="1"/>
      <c r="BF170" s="1"/>
    </row>
    <row r="171" spans="1:58" x14ac:dyDescent="0.2">
      <c r="A171" s="20" t="s">
        <v>212</v>
      </c>
      <c r="B171" s="21" t="s">
        <v>42</v>
      </c>
      <c r="C171" s="22">
        <v>60</v>
      </c>
      <c r="D171" s="3">
        <v>27.27</v>
      </c>
      <c r="E171" s="1" t="str">
        <f t="shared" si="5"/>
        <v>Предожирение</v>
      </c>
      <c r="F171" s="1">
        <v>0</v>
      </c>
      <c r="G171" s="1">
        <v>0</v>
      </c>
      <c r="H171" s="1">
        <v>0</v>
      </c>
      <c r="I171" s="4" t="s">
        <v>47</v>
      </c>
      <c r="J171" s="4">
        <v>4</v>
      </c>
      <c r="K171" s="4" t="str">
        <f t="shared" si="6"/>
        <v>средняя</v>
      </c>
      <c r="L171" s="1" t="str">
        <f>IF(M171&lt;51,"1",IF(M171&lt;75,"2",IF(M171&lt;90,"3","4")))</f>
        <v>1</v>
      </c>
      <c r="M171" s="11">
        <v>37</v>
      </c>
      <c r="N171" s="12">
        <v>52</v>
      </c>
      <c r="O171" s="12">
        <v>83.75</v>
      </c>
      <c r="P171" s="25">
        <v>5.64</v>
      </c>
      <c r="Q171" s="26">
        <v>40.840000000000003</v>
      </c>
      <c r="R171" s="27">
        <v>17.690000000000001</v>
      </c>
      <c r="S171" s="28">
        <v>33.869999999999997</v>
      </c>
      <c r="T171" s="28">
        <v>15.4</v>
      </c>
      <c r="U171" s="28">
        <v>16.28</v>
      </c>
      <c r="V171" s="63"/>
      <c r="W171">
        <v>20</v>
      </c>
      <c r="X171" s="29">
        <v>5.91</v>
      </c>
      <c r="Y171" s="29">
        <v>7.38</v>
      </c>
      <c r="Z171" s="29">
        <v>0.72</v>
      </c>
      <c r="AA171" s="29">
        <v>11.22</v>
      </c>
      <c r="AB171" s="29">
        <v>5.4</v>
      </c>
      <c r="AC171" s="29">
        <v>6</v>
      </c>
      <c r="AD171" s="29"/>
      <c r="AE171" s="9">
        <v>6.84</v>
      </c>
      <c r="AF171" s="9">
        <v>7.86</v>
      </c>
      <c r="AG171" s="9">
        <v>1.36</v>
      </c>
      <c r="AH171" s="9">
        <v>11.94</v>
      </c>
      <c r="AI171" s="9">
        <v>5.72</v>
      </c>
      <c r="AJ171" s="10">
        <v>6.44</v>
      </c>
      <c r="AK171" s="59"/>
      <c r="AL171" s="13">
        <v>85</v>
      </c>
      <c r="AM171" s="13">
        <v>97.5</v>
      </c>
      <c r="AN171" s="13">
        <v>26.25</v>
      </c>
      <c r="AR171" s="14">
        <v>83</v>
      </c>
      <c r="AS171" s="14">
        <v>82.5</v>
      </c>
      <c r="AT171" s="14">
        <v>48.75</v>
      </c>
      <c r="AX171" s="15">
        <v>85</v>
      </c>
      <c r="AY171" s="15">
        <v>78.5</v>
      </c>
      <c r="AZ171" s="16">
        <v>44.75</v>
      </c>
      <c r="BD171" s="1"/>
      <c r="BE171" s="1"/>
      <c r="BF171" s="1"/>
    </row>
    <row r="172" spans="1:58" x14ac:dyDescent="0.2">
      <c r="A172" s="20" t="s">
        <v>213</v>
      </c>
      <c r="B172" s="21" t="s">
        <v>42</v>
      </c>
      <c r="C172" s="22">
        <v>69</v>
      </c>
      <c r="D172" s="3">
        <v>24.13</v>
      </c>
      <c r="E172" s="1" t="str">
        <f t="shared" si="5"/>
        <v xml:space="preserve"> Норма</v>
      </c>
      <c r="F172" s="1">
        <v>0</v>
      </c>
      <c r="G172" s="1">
        <v>0</v>
      </c>
      <c r="H172" s="1">
        <v>0</v>
      </c>
      <c r="I172" s="4" t="s">
        <v>43</v>
      </c>
      <c r="J172" s="4">
        <v>1</v>
      </c>
      <c r="K172" s="4" t="str">
        <f t="shared" si="6"/>
        <v>средняя</v>
      </c>
      <c r="L172" s="1" t="str">
        <f>IF(M172&lt;51,"1",IF(M172&lt;75,"2",IF(M172&lt;90,"3","4")))</f>
        <v>2</v>
      </c>
      <c r="M172" s="11">
        <v>65</v>
      </c>
      <c r="N172" s="12">
        <v>78.5</v>
      </c>
      <c r="O172" s="12">
        <v>55</v>
      </c>
      <c r="P172" s="25">
        <v>6.57</v>
      </c>
      <c r="Q172" s="26">
        <v>25.78</v>
      </c>
      <c r="R172" s="27">
        <v>19.489999999999998</v>
      </c>
      <c r="S172" s="28">
        <v>32.42</v>
      </c>
      <c r="T172" s="28">
        <v>16.41</v>
      </c>
      <c r="U172" s="28">
        <v>5.88</v>
      </c>
      <c r="V172" s="63"/>
      <c r="W172">
        <v>25</v>
      </c>
      <c r="X172" s="29">
        <v>0.72999999999998977</v>
      </c>
      <c r="Y172" s="29">
        <v>8.6699999999999875</v>
      </c>
      <c r="Z172" s="29">
        <v>4</v>
      </c>
      <c r="AA172" s="29">
        <v>11.82</v>
      </c>
      <c r="AB172" s="29">
        <v>1.43</v>
      </c>
      <c r="AC172" s="29">
        <v>5.4</v>
      </c>
      <c r="AD172" s="29"/>
      <c r="AE172" s="9">
        <v>1.84</v>
      </c>
      <c r="AF172" s="9">
        <v>9.6</v>
      </c>
      <c r="AG172" s="9">
        <v>4.9800000000000004</v>
      </c>
      <c r="AH172" s="9">
        <v>12.32</v>
      </c>
      <c r="AI172" s="9">
        <v>1.68</v>
      </c>
      <c r="AJ172" s="10">
        <v>5.76</v>
      </c>
      <c r="AK172" s="59"/>
      <c r="AL172" s="13">
        <v>77</v>
      </c>
      <c r="AM172" s="13">
        <v>72</v>
      </c>
      <c r="AN172" s="13">
        <v>62.5</v>
      </c>
      <c r="AR172" s="14">
        <v>98</v>
      </c>
      <c r="AS172" s="14">
        <v>96</v>
      </c>
      <c r="AT172" s="14">
        <v>21.25</v>
      </c>
      <c r="AX172" s="15">
        <v>100</v>
      </c>
      <c r="AY172" s="15">
        <v>92</v>
      </c>
      <c r="AZ172" s="16">
        <v>17.25</v>
      </c>
      <c r="BD172" s="1"/>
      <c r="BE172" s="1"/>
      <c r="BF172" s="1"/>
    </row>
    <row r="173" spans="1:58" x14ac:dyDescent="0.2">
      <c r="A173" s="20" t="s">
        <v>85</v>
      </c>
      <c r="B173" s="21" t="s">
        <v>42</v>
      </c>
      <c r="C173" s="22">
        <v>54</v>
      </c>
      <c r="D173" s="3">
        <v>19.850000000000001</v>
      </c>
      <c r="E173" s="1" t="str">
        <f t="shared" si="5"/>
        <v xml:space="preserve"> Норма</v>
      </c>
      <c r="F173" s="1">
        <v>0</v>
      </c>
      <c r="G173" s="1">
        <v>0</v>
      </c>
      <c r="H173" s="1">
        <v>0</v>
      </c>
      <c r="I173" s="4" t="s">
        <v>47</v>
      </c>
      <c r="J173" s="4">
        <v>4</v>
      </c>
      <c r="K173" s="4" t="str">
        <f t="shared" si="6"/>
        <v>средняя</v>
      </c>
      <c r="L173" s="1" t="str">
        <f>IF(M173&lt;51,"1",IF(M173&lt;75,"2",IF(M173&lt;90,"3","4")))</f>
        <v>1</v>
      </c>
      <c r="M173" s="11">
        <v>45</v>
      </c>
      <c r="N173" s="12">
        <v>67</v>
      </c>
      <c r="O173" s="12">
        <v>60</v>
      </c>
      <c r="P173" s="25">
        <v>4.8499999999999996</v>
      </c>
      <c r="Q173" s="26">
        <v>28.65</v>
      </c>
      <c r="R173" s="27">
        <v>10.51</v>
      </c>
      <c r="S173" s="28">
        <v>32.799999999999997</v>
      </c>
      <c r="T173" s="28">
        <v>1.6</v>
      </c>
      <c r="U173" s="28">
        <v>2.61</v>
      </c>
      <c r="V173" s="63"/>
      <c r="W173">
        <v>30</v>
      </c>
      <c r="X173" s="29">
        <v>7.88</v>
      </c>
      <c r="Y173" s="29">
        <v>7.21</v>
      </c>
      <c r="Z173" s="29">
        <v>2.87</v>
      </c>
      <c r="AA173" s="29">
        <v>9.31</v>
      </c>
      <c r="AB173" s="29">
        <v>3.23</v>
      </c>
      <c r="AC173" s="29">
        <v>5.87</v>
      </c>
      <c r="AD173" s="29"/>
      <c r="AE173" s="9">
        <v>8.4</v>
      </c>
      <c r="AF173" s="9">
        <v>7.46</v>
      </c>
      <c r="AG173" s="9">
        <v>3.74</v>
      </c>
      <c r="AH173" s="9">
        <v>9.6199999999999992</v>
      </c>
      <c r="AI173" s="9">
        <v>3.5</v>
      </c>
      <c r="AJ173" s="10">
        <v>6.26</v>
      </c>
      <c r="AK173" s="59"/>
      <c r="AL173" s="13">
        <v>80</v>
      </c>
      <c r="AM173" s="13">
        <v>67</v>
      </c>
      <c r="AN173" s="13">
        <v>48.75</v>
      </c>
      <c r="AR173" s="14">
        <v>88</v>
      </c>
      <c r="AS173" s="14">
        <v>97</v>
      </c>
      <c r="AT173" s="14">
        <v>22.5</v>
      </c>
      <c r="AX173" s="15">
        <v>94</v>
      </c>
      <c r="AY173" s="15">
        <v>93</v>
      </c>
      <c r="AZ173" s="16">
        <v>20.5</v>
      </c>
      <c r="BD173" s="1"/>
      <c r="BE173" s="1"/>
      <c r="BF173" s="1"/>
    </row>
    <row r="174" spans="1:58" x14ac:dyDescent="0.2">
      <c r="A174" s="20" t="s">
        <v>214</v>
      </c>
      <c r="B174" s="21" t="s">
        <v>42</v>
      </c>
      <c r="C174" s="22">
        <v>48</v>
      </c>
      <c r="D174" s="3">
        <v>27.7</v>
      </c>
      <c r="E174" s="1" t="str">
        <f t="shared" si="5"/>
        <v>Предожирение</v>
      </c>
      <c r="F174" s="1">
        <v>0</v>
      </c>
      <c r="G174" s="1">
        <v>0</v>
      </c>
      <c r="H174" s="1">
        <v>0</v>
      </c>
      <c r="I174" s="4" t="s">
        <v>47</v>
      </c>
      <c r="J174" s="4">
        <v>0</v>
      </c>
      <c r="K174" s="4" t="str">
        <f t="shared" si="6"/>
        <v>средняя</v>
      </c>
      <c r="L174" s="1" t="str">
        <f>IF(M174&lt;51,"1",IF(M174&lt;75,"2",IF(M174&lt;90,"3","4")))</f>
        <v>1</v>
      </c>
      <c r="M174" s="11">
        <v>50</v>
      </c>
      <c r="N174" s="12">
        <v>62.5</v>
      </c>
      <c r="O174" s="12">
        <v>65</v>
      </c>
      <c r="P174" s="25">
        <v>10.37</v>
      </c>
      <c r="Q174" s="26">
        <v>38.979999999999997</v>
      </c>
      <c r="R174" s="27">
        <v>13.32</v>
      </c>
      <c r="S174" s="28">
        <v>13.79</v>
      </c>
      <c r="T174" s="28">
        <v>20.22</v>
      </c>
      <c r="U174" s="28">
        <v>12.6</v>
      </c>
      <c r="V174" s="63"/>
      <c r="W174">
        <v>25</v>
      </c>
      <c r="X174" s="29">
        <v>3.3700000000000045</v>
      </c>
      <c r="Y174" s="29">
        <v>7.6699999999999875</v>
      </c>
      <c r="Z174" s="29">
        <v>2.82</v>
      </c>
      <c r="AA174" s="29">
        <v>12.62</v>
      </c>
      <c r="AB174" s="29">
        <v>2.0699999999999998</v>
      </c>
      <c r="AC174" s="29">
        <v>1.45</v>
      </c>
      <c r="AD174" s="29"/>
      <c r="AE174" s="9">
        <v>3.98</v>
      </c>
      <c r="AF174" s="9">
        <v>8.52</v>
      </c>
      <c r="AG174" s="9">
        <v>3.4</v>
      </c>
      <c r="AH174" s="9">
        <v>13.36</v>
      </c>
      <c r="AI174" s="9">
        <v>2.1</v>
      </c>
      <c r="AJ174" s="10">
        <v>1.8</v>
      </c>
      <c r="AK174" s="59"/>
      <c r="AL174" s="13">
        <v>80</v>
      </c>
      <c r="AM174" s="13">
        <v>65</v>
      </c>
      <c r="AN174" s="13">
        <v>41.25</v>
      </c>
      <c r="AR174" s="14">
        <v>98</v>
      </c>
      <c r="AS174" s="14">
        <v>100</v>
      </c>
      <c r="AT174" s="14">
        <v>20</v>
      </c>
      <c r="AX174" s="15">
        <v>100</v>
      </c>
      <c r="AY174" s="15">
        <v>96</v>
      </c>
      <c r="AZ174" s="16">
        <v>16</v>
      </c>
      <c r="BD174" s="1"/>
      <c r="BE174" s="1"/>
      <c r="BF174" s="1"/>
    </row>
    <row r="175" spans="1:58" x14ac:dyDescent="0.2">
      <c r="A175" s="20" t="s">
        <v>215</v>
      </c>
      <c r="B175" s="21" t="s">
        <v>42</v>
      </c>
      <c r="C175" s="22">
        <v>43</v>
      </c>
      <c r="D175" s="3">
        <v>24.2</v>
      </c>
      <c r="E175" s="1" t="str">
        <f t="shared" si="5"/>
        <v xml:space="preserve"> Норма</v>
      </c>
      <c r="F175" s="1">
        <v>0</v>
      </c>
      <c r="G175" s="1">
        <v>0</v>
      </c>
      <c r="H175" s="1">
        <v>0</v>
      </c>
      <c r="I175" s="4" t="s">
        <v>43</v>
      </c>
      <c r="J175" s="4">
        <v>4</v>
      </c>
      <c r="K175" s="4" t="str">
        <f t="shared" si="6"/>
        <v>средняя</v>
      </c>
      <c r="L175" s="1" t="str">
        <f>IF(M175&lt;51,"1",IF(M175&lt;75,"2",IF(M175&lt;90,"3","4")))</f>
        <v>2</v>
      </c>
      <c r="M175" s="11">
        <v>65</v>
      </c>
      <c r="N175" s="12">
        <v>84</v>
      </c>
      <c r="O175" s="12">
        <v>38.75</v>
      </c>
      <c r="P175" s="25">
        <v>6.84</v>
      </c>
      <c r="Q175" s="26">
        <v>30.59</v>
      </c>
      <c r="R175" s="27">
        <v>11.46</v>
      </c>
      <c r="S175" s="28">
        <v>37</v>
      </c>
      <c r="T175" s="28">
        <v>18.149999999999999</v>
      </c>
      <c r="U175" s="28">
        <v>7.43</v>
      </c>
      <c r="V175" s="63"/>
      <c r="W175">
        <v>30</v>
      </c>
      <c r="X175" s="29">
        <v>8.3000000000000114</v>
      </c>
      <c r="Y175" s="29">
        <v>2.33</v>
      </c>
      <c r="Z175" s="29">
        <v>5.42</v>
      </c>
      <c r="AA175" s="29">
        <v>12.31</v>
      </c>
      <c r="AB175" s="29">
        <v>1.88</v>
      </c>
      <c r="AC175" s="29">
        <v>3.62</v>
      </c>
      <c r="AD175" s="29"/>
      <c r="AE175" s="9">
        <v>8.44</v>
      </c>
      <c r="AF175" s="9">
        <v>2.66</v>
      </c>
      <c r="AG175" s="9">
        <v>5.56</v>
      </c>
      <c r="AH175" s="9">
        <v>12.1</v>
      </c>
      <c r="AI175" s="9">
        <v>3.42</v>
      </c>
      <c r="AJ175" s="10">
        <v>4.6399999999999997</v>
      </c>
      <c r="AK175" s="59"/>
      <c r="AL175" s="13">
        <v>82</v>
      </c>
      <c r="AM175" s="13">
        <v>84.5</v>
      </c>
      <c r="AN175" s="13">
        <v>41.25</v>
      </c>
      <c r="AR175" s="14">
        <v>66</v>
      </c>
      <c r="AS175" s="14">
        <v>79.5</v>
      </c>
      <c r="AT175" s="14">
        <v>33.75</v>
      </c>
      <c r="AX175" s="15">
        <v>68</v>
      </c>
      <c r="AY175" s="15">
        <v>75.5</v>
      </c>
      <c r="AZ175" s="16">
        <v>31.75</v>
      </c>
      <c r="BD175" s="1"/>
      <c r="BE175" s="1"/>
      <c r="BF175" s="1"/>
    </row>
    <row r="176" spans="1:58" x14ac:dyDescent="0.2">
      <c r="A176" s="20" t="s">
        <v>216</v>
      </c>
      <c r="B176" s="21" t="s">
        <v>42</v>
      </c>
      <c r="C176" s="22">
        <v>27</v>
      </c>
      <c r="D176" s="3">
        <v>25.4</v>
      </c>
      <c r="E176" s="1" t="str">
        <f t="shared" si="5"/>
        <v>Предожирение</v>
      </c>
      <c r="F176" s="1">
        <v>0</v>
      </c>
      <c r="G176" s="1">
        <v>0</v>
      </c>
      <c r="H176" s="1">
        <v>0</v>
      </c>
      <c r="I176" s="4" t="s">
        <v>47</v>
      </c>
      <c r="J176" s="4">
        <v>2</v>
      </c>
      <c r="K176" s="4" t="str">
        <f t="shared" si="6"/>
        <v>средняя</v>
      </c>
      <c r="L176" s="1" t="str">
        <f>IF(M176&lt;51,"1",IF(M176&lt;75,"2",IF(M176&lt;90,"3","4")))</f>
        <v>1</v>
      </c>
      <c r="M176" s="11">
        <v>42</v>
      </c>
      <c r="N176" s="12">
        <v>50.5</v>
      </c>
      <c r="O176" s="12">
        <v>75</v>
      </c>
      <c r="P176" s="25">
        <v>4.49</v>
      </c>
      <c r="Q176" s="26">
        <v>25.58</v>
      </c>
      <c r="R176" s="27">
        <v>19.37</v>
      </c>
      <c r="S176" s="28">
        <v>36.409999999999997</v>
      </c>
      <c r="T176" s="28">
        <v>5.82</v>
      </c>
      <c r="U176" s="28">
        <v>7.35</v>
      </c>
      <c r="V176" s="63"/>
      <c r="W176">
        <v>25</v>
      </c>
      <c r="X176" s="29">
        <v>3.37</v>
      </c>
      <c r="Y176" s="29">
        <v>2.66</v>
      </c>
      <c r="Z176" s="29">
        <v>2.66</v>
      </c>
      <c r="AA176" s="29">
        <v>23.08</v>
      </c>
      <c r="AB176" s="29">
        <v>10.37</v>
      </c>
      <c r="AC176" s="29">
        <v>2.57</v>
      </c>
      <c r="AD176" s="29"/>
      <c r="AE176" s="9">
        <v>3.28</v>
      </c>
      <c r="AF176" s="9">
        <v>3.32</v>
      </c>
      <c r="AG176" s="9">
        <v>3.68</v>
      </c>
      <c r="AH176" s="9">
        <v>20.88</v>
      </c>
      <c r="AI176" s="9">
        <v>9.64</v>
      </c>
      <c r="AJ176" s="10">
        <v>3.18</v>
      </c>
      <c r="AK176" s="59"/>
      <c r="AL176" s="13">
        <v>68</v>
      </c>
      <c r="AM176" s="13">
        <v>54.5</v>
      </c>
      <c r="AN176" s="13">
        <v>41.25</v>
      </c>
      <c r="AR176" s="14">
        <v>82</v>
      </c>
      <c r="AS176" s="14">
        <v>90.5</v>
      </c>
      <c r="AT176" s="14">
        <v>25</v>
      </c>
      <c r="AX176" s="15">
        <v>88</v>
      </c>
      <c r="AY176" s="15">
        <v>86.5</v>
      </c>
      <c r="AZ176" s="16">
        <v>19</v>
      </c>
      <c r="BD176" s="1"/>
      <c r="BE176" s="1"/>
      <c r="BF176" s="1"/>
    </row>
    <row r="177" spans="1:58" x14ac:dyDescent="0.2">
      <c r="A177" s="20" t="s">
        <v>217</v>
      </c>
      <c r="B177" s="21" t="s">
        <v>42</v>
      </c>
      <c r="C177" s="22">
        <v>63</v>
      </c>
      <c r="D177" s="3">
        <v>23.27</v>
      </c>
      <c r="E177" s="1" t="str">
        <f t="shared" si="5"/>
        <v xml:space="preserve"> Норма</v>
      </c>
      <c r="F177" s="1">
        <v>0</v>
      </c>
      <c r="G177" s="1">
        <v>0</v>
      </c>
      <c r="H177" s="1">
        <v>1</v>
      </c>
      <c r="I177" s="4" t="s">
        <v>43</v>
      </c>
      <c r="J177" s="4">
        <v>3</v>
      </c>
      <c r="K177" s="4" t="str">
        <f t="shared" si="6"/>
        <v>средняя</v>
      </c>
      <c r="L177" s="1" t="str">
        <f>IF(M177&lt;51,"1",IF(M177&lt;75,"2",IF(M177&lt;90,"3","4")))</f>
        <v>2</v>
      </c>
      <c r="M177" s="11">
        <v>58</v>
      </c>
      <c r="N177" s="12">
        <v>75.5</v>
      </c>
      <c r="O177" s="12">
        <v>48.75</v>
      </c>
      <c r="P177" s="25">
        <v>11.94</v>
      </c>
      <c r="Q177" s="26">
        <v>37.869999999999997</v>
      </c>
      <c r="R177" s="27">
        <v>12.66</v>
      </c>
      <c r="S177" s="28">
        <v>12.88</v>
      </c>
      <c r="T177" s="28">
        <v>0.39</v>
      </c>
      <c r="U177" s="28">
        <v>11.52</v>
      </c>
      <c r="V177" s="63"/>
      <c r="W177">
        <v>25</v>
      </c>
      <c r="X177" s="29">
        <v>13.03</v>
      </c>
      <c r="Y177" s="29">
        <v>15.27</v>
      </c>
      <c r="Z177" s="29">
        <v>9.35</v>
      </c>
      <c r="AA177" s="29">
        <v>23.84</v>
      </c>
      <c r="AB177" s="29">
        <v>2.02</v>
      </c>
      <c r="AC177" s="29">
        <v>5</v>
      </c>
      <c r="AD177" s="29"/>
      <c r="AE177" s="9">
        <v>13.8</v>
      </c>
      <c r="AF177" s="9">
        <v>15.28</v>
      </c>
      <c r="AG177" s="9">
        <v>9.6199999999999992</v>
      </c>
      <c r="AH177" s="9">
        <v>24.3</v>
      </c>
      <c r="AI177" s="9">
        <v>2.2999999999999998</v>
      </c>
      <c r="AJ177" s="10">
        <v>5.98</v>
      </c>
      <c r="AK177" s="59"/>
      <c r="AL177" s="13">
        <v>70</v>
      </c>
      <c r="AM177" s="13">
        <v>78.5</v>
      </c>
      <c r="AN177" s="13">
        <v>43.75</v>
      </c>
      <c r="AR177" s="14">
        <v>98</v>
      </c>
      <c r="AS177" s="14">
        <v>89.5</v>
      </c>
      <c r="AT177" s="14">
        <v>51.25</v>
      </c>
      <c r="AX177" s="15">
        <v>100</v>
      </c>
      <c r="AY177" s="15">
        <v>87.5</v>
      </c>
      <c r="AZ177" s="16">
        <v>45.25</v>
      </c>
      <c r="BD177" s="1"/>
      <c r="BE177" s="1"/>
      <c r="BF177" s="1"/>
    </row>
    <row r="178" spans="1:58" x14ac:dyDescent="0.2">
      <c r="A178" s="20" t="s">
        <v>218</v>
      </c>
      <c r="B178" s="21" t="s">
        <v>42</v>
      </c>
      <c r="C178" s="22">
        <v>69</v>
      </c>
      <c r="D178" s="3">
        <v>28.37</v>
      </c>
      <c r="E178" s="1" t="str">
        <f t="shared" si="5"/>
        <v>Предожирение</v>
      </c>
      <c r="F178" s="1">
        <v>0</v>
      </c>
      <c r="G178" s="1">
        <v>0</v>
      </c>
      <c r="H178" s="1">
        <v>0</v>
      </c>
      <c r="I178" s="4" t="s">
        <v>43</v>
      </c>
      <c r="J178" s="4">
        <v>2</v>
      </c>
      <c r="K178" s="4" t="str">
        <f t="shared" si="6"/>
        <v>средняя</v>
      </c>
      <c r="L178" s="1" t="str">
        <f>IF(M178&lt;51,"1",IF(M178&lt;75,"2",IF(M178&lt;90,"3","4")))</f>
        <v>1</v>
      </c>
      <c r="M178" s="11">
        <v>38</v>
      </c>
      <c r="N178" s="12">
        <v>58.5</v>
      </c>
      <c r="O178" s="12">
        <v>55</v>
      </c>
      <c r="P178" s="25">
        <v>11.21</v>
      </c>
      <c r="Q178" s="26">
        <v>25.92</v>
      </c>
      <c r="R178" s="27">
        <v>16.54</v>
      </c>
      <c r="S178" s="28">
        <v>40.409999999999997</v>
      </c>
      <c r="T178" s="28">
        <v>2.4500000000000002</v>
      </c>
      <c r="U178" s="28">
        <v>9.33</v>
      </c>
      <c r="V178" s="63"/>
      <c r="W178">
        <v>25</v>
      </c>
      <c r="X178" s="29">
        <v>7.88</v>
      </c>
      <c r="Y178" s="29">
        <v>7.21</v>
      </c>
      <c r="Z178" s="29">
        <v>2.87</v>
      </c>
      <c r="AA178" s="29">
        <v>9.31</v>
      </c>
      <c r="AB178" s="29">
        <v>3.23</v>
      </c>
      <c r="AC178" s="29">
        <v>4.07</v>
      </c>
      <c r="AD178" s="29"/>
      <c r="AE178" s="9">
        <v>8.56</v>
      </c>
      <c r="AF178" s="9">
        <v>7.5</v>
      </c>
      <c r="AG178" s="9">
        <v>3.64</v>
      </c>
      <c r="AH178" s="9">
        <v>9.6</v>
      </c>
      <c r="AI178" s="9">
        <v>3.48</v>
      </c>
      <c r="AJ178" s="10">
        <v>4.2</v>
      </c>
      <c r="AK178" s="59"/>
      <c r="AL178" s="13">
        <v>85</v>
      </c>
      <c r="AM178" s="13">
        <v>93</v>
      </c>
      <c r="AN178" s="13">
        <v>48.75</v>
      </c>
      <c r="AR178" s="14">
        <v>73</v>
      </c>
      <c r="AS178" s="14">
        <v>90.5</v>
      </c>
      <c r="AT178" s="14">
        <v>25</v>
      </c>
      <c r="AX178" s="15">
        <v>79</v>
      </c>
      <c r="AY178" s="15">
        <v>86.5</v>
      </c>
      <c r="AZ178" s="16">
        <v>23</v>
      </c>
      <c r="BD178" s="1"/>
      <c r="BE178" s="1"/>
      <c r="BF178" s="1"/>
    </row>
    <row r="179" spans="1:58" x14ac:dyDescent="0.2">
      <c r="A179" s="20" t="s">
        <v>219</v>
      </c>
      <c r="B179" s="21" t="s">
        <v>42</v>
      </c>
      <c r="C179" s="22">
        <v>63</v>
      </c>
      <c r="D179" s="3">
        <v>27.2</v>
      </c>
      <c r="E179" s="1" t="str">
        <f t="shared" si="5"/>
        <v>Предожирение</v>
      </c>
      <c r="F179" s="1">
        <v>0</v>
      </c>
      <c r="G179" s="1">
        <v>0</v>
      </c>
      <c r="H179" s="1">
        <v>0</v>
      </c>
      <c r="I179" s="4" t="s">
        <v>47</v>
      </c>
      <c r="J179" s="4">
        <v>4</v>
      </c>
      <c r="K179" s="4" t="str">
        <f t="shared" si="6"/>
        <v>средняя</v>
      </c>
      <c r="L179" s="1" t="str">
        <f>IF(M179&lt;51,"1",IF(M179&lt;75,"2",IF(M179&lt;90,"3","4")))</f>
        <v>3</v>
      </c>
      <c r="M179" s="11">
        <v>75</v>
      </c>
      <c r="N179" s="12">
        <v>72</v>
      </c>
      <c r="O179" s="12">
        <v>61.25</v>
      </c>
      <c r="P179" s="25">
        <v>6.69</v>
      </c>
      <c r="Q179" s="26">
        <v>25.94</v>
      </c>
      <c r="R179" s="27">
        <v>18.899999999999999</v>
      </c>
      <c r="S179" s="28">
        <v>40.71</v>
      </c>
      <c r="T179" s="28">
        <v>2.2000000000000002</v>
      </c>
      <c r="U179" s="28">
        <v>1.88</v>
      </c>
      <c r="V179" s="63"/>
      <c r="W179">
        <v>25</v>
      </c>
      <c r="X179" s="29">
        <v>8.8699999999999992</v>
      </c>
      <c r="Y179" s="29">
        <v>2.13</v>
      </c>
      <c r="Z179" s="29">
        <v>7.09</v>
      </c>
      <c r="AA179" s="29">
        <v>19.989999999999998</v>
      </c>
      <c r="AB179" s="29">
        <v>4.2699999999999996</v>
      </c>
      <c r="AC179" s="29">
        <v>2.29</v>
      </c>
      <c r="AD179" s="29"/>
      <c r="AE179" s="9">
        <v>9.24</v>
      </c>
      <c r="AF179" s="9">
        <v>2.12</v>
      </c>
      <c r="AG179" s="9">
        <v>7.6</v>
      </c>
      <c r="AH179" s="9">
        <v>20.58</v>
      </c>
      <c r="AI179" s="9">
        <v>4.74</v>
      </c>
      <c r="AJ179" s="10">
        <v>2.4</v>
      </c>
      <c r="AK179" s="59"/>
      <c r="AL179" s="13">
        <v>75</v>
      </c>
      <c r="AM179" s="13">
        <v>91.5</v>
      </c>
      <c r="AN179" s="13">
        <v>28.75</v>
      </c>
      <c r="AR179" s="14">
        <v>85</v>
      </c>
      <c r="AS179" s="14">
        <v>97.5</v>
      </c>
      <c r="AT179" s="14">
        <v>26.25</v>
      </c>
      <c r="AX179" s="15">
        <v>87</v>
      </c>
      <c r="AY179" s="15">
        <v>91.5</v>
      </c>
      <c r="AZ179" s="16">
        <v>20.25</v>
      </c>
      <c r="BD179" s="1"/>
      <c r="BE179" s="1"/>
      <c r="BF179" s="1"/>
    </row>
    <row r="180" spans="1:58" x14ac:dyDescent="0.2">
      <c r="A180" s="20" t="s">
        <v>220</v>
      </c>
      <c r="B180" s="21" t="s">
        <v>42</v>
      </c>
      <c r="C180" s="22">
        <v>49</v>
      </c>
      <c r="D180" s="3">
        <v>27.94</v>
      </c>
      <c r="E180" s="1" t="str">
        <f t="shared" si="5"/>
        <v>Предожирение</v>
      </c>
      <c r="F180" s="1">
        <v>0</v>
      </c>
      <c r="G180" s="1">
        <v>0</v>
      </c>
      <c r="H180" s="1">
        <v>0</v>
      </c>
      <c r="I180" s="4" t="s">
        <v>47</v>
      </c>
      <c r="J180" s="4">
        <v>4</v>
      </c>
      <c r="K180" s="4" t="str">
        <f t="shared" si="6"/>
        <v>средняя</v>
      </c>
      <c r="L180" s="1" t="str">
        <f>IF(M180&lt;51,"1",IF(M180&lt;75,"2",IF(M180&lt;90,"3","4")))</f>
        <v>1</v>
      </c>
      <c r="M180" s="11">
        <v>47</v>
      </c>
      <c r="N180" s="12">
        <v>30.5</v>
      </c>
      <c r="O180" s="12">
        <v>71.25</v>
      </c>
      <c r="P180" s="25">
        <v>11.5</v>
      </c>
      <c r="Q180" s="26">
        <v>27.11</v>
      </c>
      <c r="R180" s="27">
        <v>16.46</v>
      </c>
      <c r="S180" s="28">
        <v>36.76</v>
      </c>
      <c r="T180" s="28">
        <v>1.6</v>
      </c>
      <c r="U180" s="28">
        <v>1.33</v>
      </c>
      <c r="V180" s="63"/>
      <c r="W180">
        <v>25</v>
      </c>
      <c r="X180" s="29">
        <v>1.1499999999999999</v>
      </c>
      <c r="Y180" s="29">
        <v>1.22</v>
      </c>
      <c r="Z180" s="29">
        <v>1.6</v>
      </c>
      <c r="AA180" s="29">
        <v>15.25</v>
      </c>
      <c r="AB180" s="29">
        <v>1.86</v>
      </c>
      <c r="AC180" s="29">
        <v>3.29</v>
      </c>
      <c r="AD180" s="29"/>
      <c r="AE180" s="9">
        <v>1.36</v>
      </c>
      <c r="AF180" s="9">
        <v>1.68</v>
      </c>
      <c r="AG180" s="9">
        <v>2.58</v>
      </c>
      <c r="AH180" s="9">
        <v>15.8</v>
      </c>
      <c r="AI180" s="9">
        <v>2.38</v>
      </c>
      <c r="AJ180" s="10">
        <v>3.62</v>
      </c>
      <c r="AK180" s="59"/>
      <c r="AL180" s="13">
        <v>90</v>
      </c>
      <c r="AM180" s="13">
        <v>56</v>
      </c>
      <c r="AN180" s="13">
        <v>61.25</v>
      </c>
      <c r="AR180" s="14">
        <v>77</v>
      </c>
      <c r="AS180" s="14">
        <v>47</v>
      </c>
      <c r="AT180" s="14">
        <v>66.25</v>
      </c>
      <c r="AX180" s="15">
        <v>81</v>
      </c>
      <c r="AY180" s="15">
        <v>41</v>
      </c>
      <c r="AZ180" s="16">
        <v>62.25</v>
      </c>
      <c r="BD180" s="1"/>
      <c r="BE180" s="1"/>
      <c r="BF180" s="1"/>
    </row>
    <row r="181" spans="1:58" x14ac:dyDescent="0.2">
      <c r="A181" s="20" t="s">
        <v>221</v>
      </c>
      <c r="B181" s="21" t="s">
        <v>42</v>
      </c>
      <c r="C181" s="22">
        <v>26</v>
      </c>
      <c r="D181" s="3">
        <v>20.9</v>
      </c>
      <c r="E181" s="1" t="str">
        <f t="shared" si="5"/>
        <v xml:space="preserve"> Норма</v>
      </c>
      <c r="F181" s="1">
        <v>0</v>
      </c>
      <c r="G181" s="1">
        <v>0</v>
      </c>
      <c r="H181" s="1">
        <v>0</v>
      </c>
      <c r="I181" s="4" t="s">
        <v>43</v>
      </c>
      <c r="J181" s="4">
        <v>2</v>
      </c>
      <c r="K181" s="4" t="str">
        <f t="shared" si="6"/>
        <v>средняя</v>
      </c>
      <c r="L181" s="1" t="str">
        <f>IF(M181&lt;51,"1",IF(M181&lt;75,"2",IF(M181&lt;90,"3","4")))</f>
        <v>1</v>
      </c>
      <c r="M181" s="11">
        <v>42</v>
      </c>
      <c r="N181" s="12">
        <v>68</v>
      </c>
      <c r="O181" s="12">
        <v>80</v>
      </c>
      <c r="P181" s="25">
        <v>9.9</v>
      </c>
      <c r="Q181" s="26">
        <v>30.42</v>
      </c>
      <c r="R181" s="27">
        <v>10.95</v>
      </c>
      <c r="S181" s="28">
        <v>35.75</v>
      </c>
      <c r="T181" s="28">
        <v>14.95</v>
      </c>
      <c r="U181" s="28">
        <v>15.28</v>
      </c>
      <c r="V181" s="63"/>
      <c r="W181">
        <v>25</v>
      </c>
      <c r="X181" s="29">
        <v>9.0500000000000114</v>
      </c>
      <c r="Y181" s="29">
        <v>0.88</v>
      </c>
      <c r="Z181" s="29">
        <v>5.74</v>
      </c>
      <c r="AA181" s="29">
        <v>14.6</v>
      </c>
      <c r="AB181" s="29">
        <v>2.86</v>
      </c>
      <c r="AC181" s="29">
        <v>3.12</v>
      </c>
      <c r="AD181" s="29"/>
      <c r="AE181" s="9">
        <v>9.68</v>
      </c>
      <c r="AF181" s="9">
        <v>1.92</v>
      </c>
      <c r="AG181" s="9">
        <v>6.34</v>
      </c>
      <c r="AH181" s="9">
        <v>15.4</v>
      </c>
      <c r="AI181" s="9">
        <v>3.6</v>
      </c>
      <c r="AJ181" s="10">
        <v>3.66</v>
      </c>
      <c r="AK181" s="59"/>
      <c r="AL181" s="13">
        <v>70</v>
      </c>
      <c r="AM181" s="13">
        <v>78.5</v>
      </c>
      <c r="AN181" s="13">
        <v>43.75</v>
      </c>
      <c r="AR181" s="14">
        <v>73</v>
      </c>
      <c r="AS181" s="14">
        <v>86</v>
      </c>
      <c r="AT181" s="14">
        <v>36.25</v>
      </c>
      <c r="AX181" s="15">
        <v>77</v>
      </c>
      <c r="AY181" s="15">
        <v>82</v>
      </c>
      <c r="AZ181" s="16">
        <v>34.25</v>
      </c>
      <c r="BD181" s="1"/>
      <c r="BE181" s="1"/>
      <c r="BF181" s="1"/>
    </row>
    <row r="182" spans="1:58" x14ac:dyDescent="0.2">
      <c r="A182" s="20" t="s">
        <v>222</v>
      </c>
      <c r="B182" s="21" t="s">
        <v>42</v>
      </c>
      <c r="C182" s="22">
        <v>72</v>
      </c>
      <c r="D182" s="3">
        <v>28</v>
      </c>
      <c r="E182" s="1" t="str">
        <f t="shared" si="5"/>
        <v>Предожирение</v>
      </c>
      <c r="F182" s="1">
        <v>0</v>
      </c>
      <c r="G182" s="1">
        <v>0</v>
      </c>
      <c r="H182" s="1">
        <v>1</v>
      </c>
      <c r="I182" s="4" t="s">
        <v>43</v>
      </c>
      <c r="J182" s="4">
        <v>2</v>
      </c>
      <c r="K182" s="4" t="str">
        <f t="shared" si="6"/>
        <v>средняя</v>
      </c>
      <c r="L182" s="1" t="str">
        <f>IF(M182&lt;51,"1",IF(M182&lt;75,"2",IF(M182&lt;90,"3","4")))</f>
        <v>2</v>
      </c>
      <c r="M182" s="11">
        <v>60</v>
      </c>
      <c r="N182" s="12">
        <v>92.5</v>
      </c>
      <c r="O182" s="12">
        <v>26.25</v>
      </c>
      <c r="P182" s="25">
        <v>15.45</v>
      </c>
      <c r="Q182" s="26">
        <v>28.73</v>
      </c>
      <c r="R182" s="27">
        <v>14.3</v>
      </c>
      <c r="S182" s="28">
        <v>40.76</v>
      </c>
      <c r="T182" s="28">
        <v>4.93</v>
      </c>
      <c r="U182" s="28">
        <v>2.88</v>
      </c>
      <c r="V182" s="63"/>
      <c r="W182">
        <v>30</v>
      </c>
      <c r="X182" s="29">
        <v>9.5</v>
      </c>
      <c r="Y182" s="29">
        <v>11.2</v>
      </c>
      <c r="Z182" s="29">
        <v>0.18</v>
      </c>
      <c r="AA182" s="29">
        <v>9.26</v>
      </c>
      <c r="AB182" s="29">
        <v>3.19</v>
      </c>
      <c r="AC182" s="8">
        <v>8.36</v>
      </c>
      <c r="AD182" s="8"/>
      <c r="AE182" s="9">
        <v>10.32</v>
      </c>
      <c r="AF182" s="9">
        <v>11.72</v>
      </c>
      <c r="AG182" s="9">
        <v>0.92</v>
      </c>
      <c r="AH182" s="9">
        <v>9.84</v>
      </c>
      <c r="AI182" s="9">
        <v>3.66</v>
      </c>
      <c r="AJ182" s="10">
        <v>8.7799999999999994</v>
      </c>
      <c r="AK182" s="59"/>
      <c r="AL182" s="13">
        <v>85</v>
      </c>
      <c r="AM182" s="13">
        <v>76</v>
      </c>
      <c r="AN182" s="13">
        <v>48.75</v>
      </c>
      <c r="AR182" s="14">
        <v>85</v>
      </c>
      <c r="AS182" s="14">
        <v>69</v>
      </c>
      <c r="AT182" s="14">
        <v>31.25</v>
      </c>
      <c r="AX182" s="15">
        <v>91</v>
      </c>
      <c r="AY182" s="15">
        <v>63</v>
      </c>
      <c r="AZ182" s="16">
        <v>29.25</v>
      </c>
      <c r="BD182" s="1"/>
      <c r="BE182" s="1"/>
      <c r="BF182" s="1"/>
    </row>
    <row r="183" spans="1:58" x14ac:dyDescent="0.2">
      <c r="A183" s="20" t="s">
        <v>223</v>
      </c>
      <c r="B183" s="21" t="s">
        <v>109</v>
      </c>
      <c r="C183" s="22">
        <v>63</v>
      </c>
      <c r="D183" s="3">
        <v>20.75</v>
      </c>
      <c r="E183" s="1" t="str">
        <f t="shared" si="5"/>
        <v xml:space="preserve"> Норма</v>
      </c>
      <c r="F183" s="1">
        <v>0</v>
      </c>
      <c r="G183" s="1">
        <v>0</v>
      </c>
      <c r="H183" s="1">
        <v>0</v>
      </c>
      <c r="I183" s="4" t="s">
        <v>47</v>
      </c>
      <c r="J183" s="4">
        <v>1</v>
      </c>
      <c r="K183" s="4" t="str">
        <f t="shared" si="6"/>
        <v>легкая</v>
      </c>
      <c r="L183" s="1" t="str">
        <f>IF(M183&lt;51,"1",IF(M183&lt;75,"2",IF(M183&lt;90,"3","4")))</f>
        <v>2</v>
      </c>
      <c r="M183" s="11">
        <v>65</v>
      </c>
      <c r="N183" s="12">
        <v>70</v>
      </c>
      <c r="O183" s="12">
        <v>62.5</v>
      </c>
      <c r="P183" s="25">
        <v>7.47</v>
      </c>
      <c r="Q183" s="26">
        <v>16.46</v>
      </c>
      <c r="R183" s="27">
        <v>14.24</v>
      </c>
      <c r="S183" s="28">
        <v>26.57</v>
      </c>
      <c r="T183" s="28">
        <v>8.4600000000000009</v>
      </c>
      <c r="U183" s="28">
        <v>7.57</v>
      </c>
      <c r="V183" s="63"/>
      <c r="W183">
        <v>25</v>
      </c>
      <c r="X183" s="29">
        <v>2.68</v>
      </c>
      <c r="Y183" s="29">
        <v>0.7</v>
      </c>
      <c r="Z183" s="29">
        <v>3.66</v>
      </c>
      <c r="AA183" s="29">
        <v>13.22</v>
      </c>
      <c r="AB183" s="29">
        <v>2.36</v>
      </c>
      <c r="AC183" s="8">
        <v>8.5299999999999994</v>
      </c>
      <c r="AD183" s="8"/>
      <c r="AE183" s="9">
        <v>3.18</v>
      </c>
      <c r="AF183" s="9">
        <v>1.1399999999999999</v>
      </c>
      <c r="AG183" s="9">
        <v>4.2</v>
      </c>
      <c r="AH183" s="9">
        <v>13.54</v>
      </c>
      <c r="AI183" s="9">
        <v>3.98</v>
      </c>
      <c r="AJ183" s="10">
        <v>9.8000000000000007</v>
      </c>
      <c r="AK183" s="59"/>
      <c r="AL183" s="13">
        <v>73</v>
      </c>
      <c r="AM183" s="13">
        <v>58</v>
      </c>
      <c r="AN183" s="13">
        <v>63.75</v>
      </c>
      <c r="AR183" s="14">
        <v>98</v>
      </c>
      <c r="AS183" s="14">
        <v>92.5</v>
      </c>
      <c r="AT183" s="14">
        <v>26.25</v>
      </c>
      <c r="AX183" s="15">
        <v>100</v>
      </c>
      <c r="AY183" s="15">
        <v>86.5</v>
      </c>
      <c r="AZ183" s="16">
        <v>24.25</v>
      </c>
      <c r="BD183" s="1"/>
      <c r="BE183" s="1"/>
      <c r="BF183" s="1"/>
    </row>
    <row r="184" spans="1:58" x14ac:dyDescent="0.2">
      <c r="A184" s="20" t="s">
        <v>224</v>
      </c>
      <c r="B184" s="21" t="s">
        <v>42</v>
      </c>
      <c r="C184" s="22">
        <v>72</v>
      </c>
      <c r="D184" s="3">
        <v>25.12</v>
      </c>
      <c r="E184" s="1" t="str">
        <f t="shared" si="5"/>
        <v>Предожирение</v>
      </c>
      <c r="F184" s="1">
        <v>0</v>
      </c>
      <c r="G184" s="1">
        <v>0</v>
      </c>
      <c r="H184" s="1">
        <v>0</v>
      </c>
      <c r="I184" s="4" t="s">
        <v>47</v>
      </c>
      <c r="J184" s="4">
        <v>3</v>
      </c>
      <c r="K184" s="4" t="str">
        <f t="shared" si="6"/>
        <v>средняя</v>
      </c>
      <c r="L184" s="1" t="str">
        <f>IF(M184&lt;51,"1",IF(M184&lt;75,"2",IF(M184&lt;90,"3","4")))</f>
        <v>3</v>
      </c>
      <c r="M184" s="11">
        <v>77</v>
      </c>
      <c r="N184" s="12">
        <v>73.5</v>
      </c>
      <c r="O184" s="12">
        <v>80</v>
      </c>
      <c r="P184" s="25">
        <v>12.75</v>
      </c>
      <c r="Q184" s="26">
        <v>30.7</v>
      </c>
      <c r="R184" s="27">
        <v>12.68</v>
      </c>
      <c r="S184" s="28">
        <v>36.83</v>
      </c>
      <c r="T184" s="28">
        <v>9.6</v>
      </c>
      <c r="U184" s="28">
        <v>13.17</v>
      </c>
      <c r="V184" s="63"/>
      <c r="W184">
        <v>35</v>
      </c>
      <c r="X184" s="29">
        <v>7.09</v>
      </c>
      <c r="Y184" s="29">
        <v>0.45</v>
      </c>
      <c r="Z184" s="29">
        <v>4.99</v>
      </c>
      <c r="AA184" s="29">
        <v>13.57</v>
      </c>
      <c r="AB184" s="29">
        <v>5.8</v>
      </c>
      <c r="AC184" s="8">
        <v>1.58</v>
      </c>
      <c r="AD184" s="8"/>
      <c r="AE184" s="9">
        <v>7.88</v>
      </c>
      <c r="AF184" s="9">
        <v>0.48</v>
      </c>
      <c r="AG184" s="9">
        <v>5.28</v>
      </c>
      <c r="AH184" s="9">
        <v>14.12</v>
      </c>
      <c r="AI184" s="9">
        <v>6.32</v>
      </c>
      <c r="AJ184" s="10">
        <v>2.9</v>
      </c>
      <c r="AK184" s="59"/>
      <c r="AL184" s="13">
        <v>100</v>
      </c>
      <c r="AM184" s="13">
        <v>98</v>
      </c>
      <c r="AN184" s="13">
        <v>25</v>
      </c>
      <c r="AR184" s="14">
        <v>83</v>
      </c>
      <c r="AS184" s="14">
        <v>83.5</v>
      </c>
      <c r="AT184" s="14">
        <v>48.75</v>
      </c>
      <c r="AX184" s="15">
        <v>87</v>
      </c>
      <c r="AY184" s="15">
        <v>79.5</v>
      </c>
      <c r="AZ184" s="16">
        <v>46.75</v>
      </c>
      <c r="BD184" s="1"/>
      <c r="BE184" s="1"/>
      <c r="BF184" s="1"/>
    </row>
    <row r="185" spans="1:58" x14ac:dyDescent="0.2">
      <c r="A185" s="20" t="s">
        <v>225</v>
      </c>
      <c r="B185" s="21" t="s">
        <v>42</v>
      </c>
      <c r="C185" s="22">
        <v>52</v>
      </c>
      <c r="D185" s="3">
        <v>20.63</v>
      </c>
      <c r="E185" s="1" t="str">
        <f t="shared" si="5"/>
        <v xml:space="preserve"> Норма</v>
      </c>
      <c r="F185" s="1">
        <v>1</v>
      </c>
      <c r="G185" s="1">
        <v>0</v>
      </c>
      <c r="H185" s="1">
        <v>0</v>
      </c>
      <c r="I185" s="4" t="s">
        <v>43</v>
      </c>
      <c r="J185" s="4">
        <v>4</v>
      </c>
      <c r="K185" s="4" t="str">
        <f t="shared" si="6"/>
        <v>средняя</v>
      </c>
      <c r="L185" s="1" t="str">
        <f>IF(M185&lt;51,"1",IF(M185&lt;75,"2",IF(M185&lt;90,"3","4")))</f>
        <v>1</v>
      </c>
      <c r="M185" s="11">
        <v>37</v>
      </c>
      <c r="N185" s="12">
        <v>47.5</v>
      </c>
      <c r="O185" s="12">
        <v>61.25</v>
      </c>
      <c r="P185" s="25">
        <v>13.41</v>
      </c>
      <c r="Q185" s="26">
        <v>34.409999999999997</v>
      </c>
      <c r="R185" s="27">
        <v>11.42</v>
      </c>
      <c r="S185" s="28">
        <v>37.26</v>
      </c>
      <c r="T185" s="28">
        <v>16.18</v>
      </c>
      <c r="U185" s="28">
        <v>7.73</v>
      </c>
      <c r="V185" s="63"/>
      <c r="W185">
        <v>35</v>
      </c>
      <c r="X185" s="29">
        <v>2.08</v>
      </c>
      <c r="Y185" s="29">
        <v>2.02</v>
      </c>
      <c r="Z185" s="29">
        <v>3.52</v>
      </c>
      <c r="AA185" s="29">
        <v>11.66</v>
      </c>
      <c r="AB185" s="29">
        <v>2.52</v>
      </c>
      <c r="AC185" s="8">
        <v>4.83</v>
      </c>
      <c r="AD185" s="8"/>
      <c r="AE185" s="9">
        <v>2.2200000000000002</v>
      </c>
      <c r="AF185" s="9">
        <v>2.6</v>
      </c>
      <c r="AG185" s="9">
        <v>4.2</v>
      </c>
      <c r="AH185" s="9">
        <v>12.98</v>
      </c>
      <c r="AI185" s="9">
        <v>3.96</v>
      </c>
      <c r="AJ185" s="10">
        <v>5.26</v>
      </c>
      <c r="AK185" s="59"/>
      <c r="AL185" s="13">
        <v>75</v>
      </c>
      <c r="AM185" s="13">
        <v>81.5</v>
      </c>
      <c r="AN185" s="13">
        <v>76.25</v>
      </c>
      <c r="AR185" s="14">
        <v>82</v>
      </c>
      <c r="AS185" s="14">
        <v>94.5</v>
      </c>
      <c r="AT185" s="14">
        <v>33.75</v>
      </c>
      <c r="AX185" s="15">
        <v>84</v>
      </c>
      <c r="AY185" s="15">
        <v>92.5</v>
      </c>
      <c r="AZ185" s="16">
        <v>29.75</v>
      </c>
      <c r="BD185" s="1"/>
      <c r="BE185" s="1"/>
      <c r="BF185" s="1"/>
    </row>
    <row r="186" spans="1:58" x14ac:dyDescent="0.2">
      <c r="A186" s="20" t="s">
        <v>226</v>
      </c>
      <c r="B186" s="21" t="s">
        <v>42</v>
      </c>
      <c r="C186" s="22">
        <v>72</v>
      </c>
      <c r="D186" s="3">
        <v>28.7</v>
      </c>
      <c r="E186" s="1" t="str">
        <f t="shared" si="5"/>
        <v>Предожирение</v>
      </c>
      <c r="F186" s="1">
        <v>0</v>
      </c>
      <c r="G186" s="1">
        <v>0</v>
      </c>
      <c r="H186" s="1">
        <v>0</v>
      </c>
      <c r="I186" s="4" t="s">
        <v>43</v>
      </c>
      <c r="J186" s="4">
        <v>1</v>
      </c>
      <c r="K186" s="4" t="str">
        <f t="shared" si="6"/>
        <v>средняя</v>
      </c>
      <c r="L186" s="1" t="str">
        <f>IF(M186&lt;51,"1",IF(M186&lt;75,"2",IF(M186&lt;90,"3","4")))</f>
        <v>1</v>
      </c>
      <c r="M186" s="11">
        <v>37</v>
      </c>
      <c r="N186" s="12">
        <v>46</v>
      </c>
      <c r="O186" s="12">
        <v>65</v>
      </c>
      <c r="P186" s="25">
        <v>13.32</v>
      </c>
      <c r="Q186" s="26">
        <v>29.99</v>
      </c>
      <c r="R186" s="27">
        <v>13.16</v>
      </c>
      <c r="S186" s="28">
        <v>29.44</v>
      </c>
      <c r="T186" s="28">
        <v>7.44</v>
      </c>
      <c r="U186" s="28">
        <v>2.62</v>
      </c>
      <c r="V186" s="63"/>
      <c r="W186">
        <v>20</v>
      </c>
      <c r="X186" s="29">
        <v>2.5200000000000102</v>
      </c>
      <c r="Y186" s="29">
        <v>9.9499999999999993</v>
      </c>
      <c r="Z186" s="29">
        <v>5.17</v>
      </c>
      <c r="AA186" s="29">
        <v>11.15</v>
      </c>
      <c r="AB186" s="29">
        <v>2.4300000000000002</v>
      </c>
      <c r="AC186" s="8">
        <v>6.56</v>
      </c>
      <c r="AD186" s="8"/>
      <c r="AE186" s="9">
        <v>3.72</v>
      </c>
      <c r="AF186" s="9">
        <v>10.28</v>
      </c>
      <c r="AG186" s="9">
        <v>5.48</v>
      </c>
      <c r="AH186" s="9">
        <v>11.1</v>
      </c>
      <c r="AI186" s="9">
        <v>2.74</v>
      </c>
      <c r="AJ186" s="10">
        <v>7.9</v>
      </c>
      <c r="AK186" s="59"/>
      <c r="AL186" s="13">
        <v>65</v>
      </c>
      <c r="AM186" s="13">
        <v>87.5</v>
      </c>
      <c r="AN186" s="13">
        <v>71.25</v>
      </c>
      <c r="AR186" s="14">
        <v>73</v>
      </c>
      <c r="AS186" s="14">
        <v>85.5</v>
      </c>
      <c r="AT186" s="14">
        <v>46.25</v>
      </c>
      <c r="AX186" s="15">
        <v>77</v>
      </c>
      <c r="AY186" s="15">
        <v>83.5</v>
      </c>
      <c r="AZ186" s="16">
        <v>40.25</v>
      </c>
      <c r="BD186" s="1"/>
      <c r="BE186" s="1"/>
      <c r="BF186" s="1"/>
    </row>
    <row r="187" spans="1:58" x14ac:dyDescent="0.2">
      <c r="A187" s="20" t="s">
        <v>227</v>
      </c>
      <c r="B187" s="21" t="s">
        <v>42</v>
      </c>
      <c r="C187" s="22">
        <v>35</v>
      </c>
      <c r="D187" s="3">
        <v>27.92</v>
      </c>
      <c r="E187" s="1" t="str">
        <f t="shared" si="5"/>
        <v>Предожирение</v>
      </c>
      <c r="F187" s="1">
        <v>0</v>
      </c>
      <c r="G187" s="1">
        <v>0</v>
      </c>
      <c r="H187" s="1">
        <v>0</v>
      </c>
      <c r="I187" s="4" t="s">
        <v>47</v>
      </c>
      <c r="J187" s="4">
        <v>3</v>
      </c>
      <c r="K187" s="4" t="str">
        <f t="shared" si="6"/>
        <v>средняя</v>
      </c>
      <c r="L187" s="1" t="str">
        <f>IF(M187&lt;51,"1",IF(M187&lt;75,"2",IF(M187&lt;90,"3","4")))</f>
        <v>2</v>
      </c>
      <c r="M187" s="11">
        <v>65</v>
      </c>
      <c r="N187" s="12">
        <v>89.5</v>
      </c>
      <c r="O187" s="12">
        <v>86.25</v>
      </c>
      <c r="P187" s="25">
        <v>15.63</v>
      </c>
      <c r="Q187" s="26">
        <v>29.92</v>
      </c>
      <c r="R187" s="27">
        <v>11.8</v>
      </c>
      <c r="S187" s="28">
        <v>31.34</v>
      </c>
      <c r="T187" s="28">
        <v>14.7</v>
      </c>
      <c r="U187" s="28">
        <v>6.35</v>
      </c>
      <c r="V187" s="63"/>
      <c r="W187">
        <v>20</v>
      </c>
      <c r="X187" s="29">
        <v>8.3000000000000114</v>
      </c>
      <c r="Y187" s="29">
        <v>2.33</v>
      </c>
      <c r="Z187" s="29">
        <v>5.42</v>
      </c>
      <c r="AA187" s="29">
        <v>12.31</v>
      </c>
      <c r="AB187" s="29">
        <v>1.88</v>
      </c>
      <c r="AC187" s="8">
        <v>3.04</v>
      </c>
      <c r="AD187" s="8"/>
      <c r="AE187" s="9">
        <v>8.84</v>
      </c>
      <c r="AF187" s="9">
        <v>2.58</v>
      </c>
      <c r="AG187" s="9">
        <v>5.82</v>
      </c>
      <c r="AH187" s="9">
        <v>12.62</v>
      </c>
      <c r="AI187" s="9">
        <v>2.6</v>
      </c>
      <c r="AJ187" s="10">
        <v>3.14</v>
      </c>
      <c r="AK187" s="59"/>
      <c r="AL187" s="13">
        <v>100</v>
      </c>
      <c r="AM187" s="13">
        <v>80.5</v>
      </c>
      <c r="AN187" s="13">
        <v>50</v>
      </c>
      <c r="AR187" s="14">
        <v>70</v>
      </c>
      <c r="AS187" s="14">
        <v>85</v>
      </c>
      <c r="AT187" s="14">
        <v>33.75</v>
      </c>
      <c r="AX187" s="15">
        <v>74</v>
      </c>
      <c r="AY187" s="15">
        <v>79</v>
      </c>
      <c r="AZ187" s="16">
        <v>27.75</v>
      </c>
      <c r="BD187" s="1"/>
      <c r="BE187" s="1"/>
      <c r="BF187" s="1"/>
    </row>
    <row r="188" spans="1:58" x14ac:dyDescent="0.2">
      <c r="A188" s="20" t="s">
        <v>228</v>
      </c>
      <c r="B188" s="21" t="s">
        <v>42</v>
      </c>
      <c r="C188" s="22">
        <v>46</v>
      </c>
      <c r="D188" s="3">
        <v>29.8</v>
      </c>
      <c r="E188" s="1" t="str">
        <f t="shared" si="5"/>
        <v>Предожирение</v>
      </c>
      <c r="F188" s="1">
        <v>0</v>
      </c>
      <c r="G188" s="1">
        <v>0</v>
      </c>
      <c r="H188" s="1">
        <v>0</v>
      </c>
      <c r="I188" s="4" t="s">
        <v>47</v>
      </c>
      <c r="J188" s="4">
        <v>0</v>
      </c>
      <c r="K188" s="4" t="str">
        <f t="shared" si="6"/>
        <v>средняя</v>
      </c>
      <c r="L188" s="1" t="str">
        <f>IF(M188&lt;51,"1",IF(M188&lt;75,"2",IF(M188&lt;90,"3","4")))</f>
        <v>1</v>
      </c>
      <c r="M188" s="11">
        <v>27</v>
      </c>
      <c r="N188" s="12">
        <v>58.5</v>
      </c>
      <c r="O188" s="12">
        <v>87.5</v>
      </c>
      <c r="P188" s="25">
        <v>10.93</v>
      </c>
      <c r="Q188" s="26">
        <v>37.46</v>
      </c>
      <c r="R188" s="27">
        <v>13.67</v>
      </c>
      <c r="S188" s="28">
        <v>36.76</v>
      </c>
      <c r="T188" s="28">
        <v>17.8</v>
      </c>
      <c r="U188" s="28">
        <v>9.6999999999999993</v>
      </c>
      <c r="V188" s="63"/>
      <c r="W188">
        <v>30</v>
      </c>
      <c r="X188" s="29">
        <v>8.8100000000000023</v>
      </c>
      <c r="Y188" s="29">
        <v>9.1599999999999966</v>
      </c>
      <c r="Z188" s="29">
        <v>6.19</v>
      </c>
      <c r="AA188" s="29">
        <v>15.13</v>
      </c>
      <c r="AB188" s="29">
        <v>1.45</v>
      </c>
      <c r="AC188" s="8">
        <v>1.02</v>
      </c>
      <c r="AD188" s="8"/>
      <c r="AE188" s="9">
        <v>9.1999999999999993</v>
      </c>
      <c r="AF188" s="9">
        <v>9.8000000000000007</v>
      </c>
      <c r="AG188" s="9">
        <v>6.98</v>
      </c>
      <c r="AH188" s="9">
        <v>14.24</v>
      </c>
      <c r="AI188" s="9">
        <v>2.62</v>
      </c>
      <c r="AJ188" s="10">
        <v>1.1000000000000001</v>
      </c>
      <c r="AK188" s="59"/>
      <c r="AL188" s="13">
        <v>68</v>
      </c>
      <c r="AM188" s="13">
        <v>54.5</v>
      </c>
      <c r="AN188" s="13">
        <v>41.25</v>
      </c>
      <c r="AR188" s="14">
        <v>77</v>
      </c>
      <c r="AS188" s="14">
        <v>93</v>
      </c>
      <c r="AT188" s="14">
        <v>62.5</v>
      </c>
      <c r="AX188" s="15">
        <v>83</v>
      </c>
      <c r="AY188" s="15">
        <v>87</v>
      </c>
      <c r="AZ188" s="16">
        <v>58.5</v>
      </c>
      <c r="BD188" s="1"/>
      <c r="BE188" s="1"/>
      <c r="BF188" s="1"/>
    </row>
    <row r="189" spans="1:58" x14ac:dyDescent="0.2">
      <c r="A189" s="20" t="s">
        <v>229</v>
      </c>
      <c r="B189" s="21" t="s">
        <v>42</v>
      </c>
      <c r="C189" s="22">
        <v>54</v>
      </c>
      <c r="D189" s="3">
        <v>22.23</v>
      </c>
      <c r="E189" s="1" t="str">
        <f t="shared" si="5"/>
        <v xml:space="preserve"> Норма</v>
      </c>
      <c r="F189" s="1">
        <v>0</v>
      </c>
      <c r="G189" s="1">
        <v>0</v>
      </c>
      <c r="H189" s="1">
        <v>0</v>
      </c>
      <c r="I189" s="4" t="s">
        <v>47</v>
      </c>
      <c r="J189" s="4">
        <v>2</v>
      </c>
      <c r="K189" s="4" t="str">
        <f t="shared" si="6"/>
        <v>средняя</v>
      </c>
      <c r="L189" s="1" t="str">
        <f>IF(M189&lt;51,"1",IF(M189&lt;75,"2",IF(M189&lt;90,"3","4")))</f>
        <v>1</v>
      </c>
      <c r="M189" s="11">
        <v>42</v>
      </c>
      <c r="N189" s="12">
        <v>67</v>
      </c>
      <c r="O189" s="12">
        <v>87.5</v>
      </c>
      <c r="P189" s="25">
        <v>5.24</v>
      </c>
      <c r="Q189" s="26">
        <v>20.239999999999998</v>
      </c>
      <c r="R189" s="27">
        <v>11.25</v>
      </c>
      <c r="S189" s="28">
        <v>31.53</v>
      </c>
      <c r="T189" s="28">
        <v>20.9</v>
      </c>
      <c r="U189" s="28">
        <v>1.1399999999999999</v>
      </c>
      <c r="V189" s="63"/>
      <c r="W189">
        <v>35</v>
      </c>
      <c r="X189" s="29">
        <v>11.789999999999992</v>
      </c>
      <c r="Y189" s="29">
        <v>3.87</v>
      </c>
      <c r="Z189" s="29">
        <v>1.76</v>
      </c>
      <c r="AA189" s="29">
        <v>14.54</v>
      </c>
      <c r="AB189" s="29">
        <v>2.88</v>
      </c>
      <c r="AC189" s="8">
        <v>9.58</v>
      </c>
      <c r="AD189" s="8"/>
      <c r="AE189" s="9">
        <v>12.4</v>
      </c>
      <c r="AF189" s="9">
        <v>4.32</v>
      </c>
      <c r="AG189" s="9">
        <v>2.8</v>
      </c>
      <c r="AH189" s="9">
        <v>15.6</v>
      </c>
      <c r="AI189" s="9">
        <v>3.48</v>
      </c>
      <c r="AJ189" s="10">
        <v>10.84</v>
      </c>
      <c r="AK189" s="59"/>
      <c r="AL189" s="13">
        <v>80</v>
      </c>
      <c r="AM189" s="13">
        <v>64.5</v>
      </c>
      <c r="AN189" s="13">
        <v>67.5</v>
      </c>
      <c r="AR189" s="14">
        <v>73</v>
      </c>
      <c r="AS189" s="14">
        <v>92.5</v>
      </c>
      <c r="AT189" s="14">
        <v>38.75</v>
      </c>
      <c r="AX189" s="15">
        <v>79</v>
      </c>
      <c r="AY189" s="15">
        <v>90.5</v>
      </c>
      <c r="AZ189" s="16">
        <v>36.75</v>
      </c>
      <c r="BD189" s="1"/>
      <c r="BE189" s="1"/>
      <c r="BF189" s="1"/>
    </row>
    <row r="190" spans="1:58" x14ac:dyDescent="0.2">
      <c r="A190" s="20" t="s">
        <v>113</v>
      </c>
      <c r="B190" s="21" t="s">
        <v>42</v>
      </c>
      <c r="C190" s="22">
        <v>38</v>
      </c>
      <c r="D190" s="3">
        <v>19.100000000000001</v>
      </c>
      <c r="E190" s="1" t="str">
        <f t="shared" si="5"/>
        <v xml:space="preserve"> Норма</v>
      </c>
      <c r="F190" s="1">
        <v>0</v>
      </c>
      <c r="G190" s="1">
        <v>0</v>
      </c>
      <c r="H190" s="1">
        <v>0</v>
      </c>
      <c r="I190" s="4" t="s">
        <v>47</v>
      </c>
      <c r="J190" s="4">
        <v>2</v>
      </c>
      <c r="K190" s="4" t="str">
        <f t="shared" si="6"/>
        <v>средняя</v>
      </c>
      <c r="L190" s="1" t="str">
        <f>IF(M190&lt;51,"1",IF(M190&lt;75,"2",IF(M190&lt;90,"3","4")))</f>
        <v>2</v>
      </c>
      <c r="M190" s="11">
        <v>60</v>
      </c>
      <c r="N190" s="12">
        <v>62</v>
      </c>
      <c r="O190" s="12">
        <v>67.5</v>
      </c>
      <c r="P190" s="25">
        <v>13.52</v>
      </c>
      <c r="Q190" s="26">
        <v>39.31</v>
      </c>
      <c r="R190" s="27">
        <v>19.84</v>
      </c>
      <c r="S190" s="28">
        <v>36.11</v>
      </c>
      <c r="T190" s="28">
        <v>12.83</v>
      </c>
      <c r="U190" s="28">
        <v>4.9400000000000004</v>
      </c>
      <c r="V190" s="63"/>
      <c r="W190">
        <v>35</v>
      </c>
      <c r="X190" s="29">
        <v>5.25</v>
      </c>
      <c r="Y190" s="29">
        <v>0.46</v>
      </c>
      <c r="Z190" s="29">
        <v>6.76</v>
      </c>
      <c r="AA190" s="29">
        <v>20.6</v>
      </c>
      <c r="AB190" s="29">
        <v>1.25</v>
      </c>
      <c r="AC190" s="8">
        <v>2.2999999999999998</v>
      </c>
      <c r="AD190" s="8"/>
      <c r="AE190" s="9">
        <v>5.2</v>
      </c>
      <c r="AF190" s="9">
        <v>0.24</v>
      </c>
      <c r="AG190" s="9">
        <v>7.96</v>
      </c>
      <c r="AH190" s="9">
        <v>21.62</v>
      </c>
      <c r="AI190" s="9">
        <v>1.52</v>
      </c>
      <c r="AJ190" s="10">
        <v>2.6</v>
      </c>
      <c r="AK190" s="59"/>
      <c r="AL190" s="13">
        <v>85</v>
      </c>
      <c r="AM190" s="13">
        <v>63.5</v>
      </c>
      <c r="AN190" s="13">
        <v>57.5</v>
      </c>
      <c r="AR190" s="14">
        <v>65</v>
      </c>
      <c r="AS190" s="14">
        <v>94</v>
      </c>
      <c r="AT190" s="14">
        <v>43.75</v>
      </c>
      <c r="AX190" s="15">
        <v>71</v>
      </c>
      <c r="AY190" s="15">
        <v>92</v>
      </c>
      <c r="AZ190" s="16">
        <v>39.75</v>
      </c>
      <c r="BD190" s="1"/>
      <c r="BE190" s="1"/>
      <c r="BF190" s="1"/>
    </row>
    <row r="191" spans="1:58" x14ac:dyDescent="0.2">
      <c r="A191" s="20" t="s">
        <v>230</v>
      </c>
      <c r="B191" s="21" t="s">
        <v>42</v>
      </c>
      <c r="C191" s="22">
        <v>59</v>
      </c>
      <c r="D191" s="3">
        <v>29.8</v>
      </c>
      <c r="E191" s="1" t="str">
        <f t="shared" si="5"/>
        <v>Предожирение</v>
      </c>
      <c r="F191" s="1">
        <v>0</v>
      </c>
      <c r="G191" s="1">
        <v>0</v>
      </c>
      <c r="H191" s="1">
        <v>0</v>
      </c>
      <c r="I191" s="4" t="s">
        <v>47</v>
      </c>
      <c r="J191" s="4">
        <v>2</v>
      </c>
      <c r="K191" s="4" t="str">
        <f t="shared" si="6"/>
        <v>средняя</v>
      </c>
      <c r="L191" s="1" t="str">
        <f>IF(M191&lt;51,"1",IF(M191&lt;75,"2",IF(M191&lt;90,"3","4")))</f>
        <v>2</v>
      </c>
      <c r="M191" s="11">
        <v>65</v>
      </c>
      <c r="N191" s="12">
        <v>63.5</v>
      </c>
      <c r="O191" s="12">
        <v>68.75</v>
      </c>
      <c r="P191" s="25">
        <v>11.88</v>
      </c>
      <c r="Q191" s="26">
        <v>36.97</v>
      </c>
      <c r="R191" s="27">
        <v>16.7</v>
      </c>
      <c r="S191" s="28">
        <v>26.64</v>
      </c>
      <c r="T191" s="28">
        <v>14.37</v>
      </c>
      <c r="U191" s="28">
        <v>10.11</v>
      </c>
      <c r="V191" s="63"/>
      <c r="W191">
        <v>30</v>
      </c>
      <c r="X191" s="29">
        <v>15.63</v>
      </c>
      <c r="Y191" s="29">
        <v>1.72</v>
      </c>
      <c r="Z191" s="29">
        <v>2.73</v>
      </c>
      <c r="AA191" s="29">
        <v>13.28</v>
      </c>
      <c r="AB191" s="29">
        <v>3.64</v>
      </c>
      <c r="AC191" s="8">
        <v>1.3</v>
      </c>
      <c r="AD191" s="8"/>
      <c r="AE191" s="9">
        <v>16.22</v>
      </c>
      <c r="AF191" s="9">
        <v>2.52</v>
      </c>
      <c r="AG191" s="9">
        <v>3.62</v>
      </c>
      <c r="AH191" s="9">
        <v>13.78</v>
      </c>
      <c r="AI191" s="9">
        <v>4.26</v>
      </c>
      <c r="AJ191" s="10">
        <v>1.58</v>
      </c>
      <c r="AK191" s="59"/>
      <c r="AL191" s="13">
        <v>92</v>
      </c>
      <c r="AM191" s="13">
        <v>85.5</v>
      </c>
      <c r="AN191" s="13">
        <v>45</v>
      </c>
      <c r="AR191" s="14">
        <v>65</v>
      </c>
      <c r="AS191" s="14">
        <v>90</v>
      </c>
      <c r="AT191" s="14">
        <v>52.5</v>
      </c>
      <c r="AX191" s="15">
        <v>67</v>
      </c>
      <c r="AY191" s="15">
        <v>84</v>
      </c>
      <c r="AZ191" s="16">
        <v>46.5</v>
      </c>
      <c r="BD191" s="1"/>
      <c r="BE191" s="1"/>
      <c r="BF191" s="1"/>
    </row>
    <row r="192" spans="1:58" x14ac:dyDescent="0.2">
      <c r="A192" s="20" t="s">
        <v>231</v>
      </c>
      <c r="B192" s="21" t="s">
        <v>42</v>
      </c>
      <c r="C192" s="22">
        <v>55</v>
      </c>
      <c r="D192" s="3">
        <v>26.1</v>
      </c>
      <c r="E192" s="1" t="str">
        <f t="shared" si="5"/>
        <v>Предожирение</v>
      </c>
      <c r="F192" s="1">
        <v>0</v>
      </c>
      <c r="G192" s="1">
        <v>1</v>
      </c>
      <c r="H192" s="1">
        <v>0</v>
      </c>
      <c r="I192" s="4" t="s">
        <v>47</v>
      </c>
      <c r="J192" s="4">
        <v>4</v>
      </c>
      <c r="K192" s="4" t="str">
        <f t="shared" si="6"/>
        <v>средняя</v>
      </c>
      <c r="L192" s="1" t="str">
        <f>IF(M192&lt;51,"1",IF(M192&lt;75,"2",IF(M192&lt;90,"3","4")))</f>
        <v>1</v>
      </c>
      <c r="M192" s="11">
        <v>35</v>
      </c>
      <c r="N192" s="12">
        <v>57</v>
      </c>
      <c r="O192" s="12">
        <v>80</v>
      </c>
      <c r="P192" s="25">
        <v>5.79</v>
      </c>
      <c r="Q192" s="26">
        <v>37.25</v>
      </c>
      <c r="R192" s="27">
        <v>18.14</v>
      </c>
      <c r="S192" s="28">
        <v>22.4</v>
      </c>
      <c r="T192" s="28">
        <v>14.76</v>
      </c>
      <c r="U192" s="28">
        <v>11.13</v>
      </c>
      <c r="V192" s="63"/>
      <c r="W192">
        <v>25</v>
      </c>
      <c r="X192" s="29">
        <v>8.289999999999992</v>
      </c>
      <c r="Y192" s="29">
        <v>2.93</v>
      </c>
      <c r="Z192" s="29">
        <v>2.39</v>
      </c>
      <c r="AA192" s="29">
        <v>14.71</v>
      </c>
      <c r="AB192" s="29">
        <v>5.61</v>
      </c>
      <c r="AC192" s="8">
        <v>1.93</v>
      </c>
      <c r="AD192" s="8"/>
      <c r="AE192" s="9">
        <v>8.6999999999999993</v>
      </c>
      <c r="AF192" s="9">
        <v>3.24</v>
      </c>
      <c r="AG192" s="9">
        <v>2.8</v>
      </c>
      <c r="AH192" s="9">
        <v>15.96</v>
      </c>
      <c r="AI192" s="9">
        <v>6.2</v>
      </c>
      <c r="AJ192" s="10">
        <v>2.38</v>
      </c>
      <c r="AK192" s="59"/>
      <c r="AL192" s="13">
        <v>100</v>
      </c>
      <c r="AM192" s="13">
        <v>98</v>
      </c>
      <c r="AN192" s="13">
        <v>25</v>
      </c>
      <c r="AR192" s="14">
        <v>95</v>
      </c>
      <c r="AS192" s="14">
        <v>100</v>
      </c>
      <c r="AT192" s="14">
        <v>51.25</v>
      </c>
      <c r="AX192" s="15">
        <v>99</v>
      </c>
      <c r="AY192" s="15">
        <v>96</v>
      </c>
      <c r="AZ192" s="16">
        <v>47.25</v>
      </c>
      <c r="BD192" s="1"/>
      <c r="BE192" s="1"/>
      <c r="BF192" s="1"/>
    </row>
    <row r="193" spans="1:58" x14ac:dyDescent="0.2">
      <c r="A193" s="20" t="s">
        <v>232</v>
      </c>
      <c r="B193" s="21" t="s">
        <v>109</v>
      </c>
      <c r="C193" s="22">
        <v>61</v>
      </c>
      <c r="D193" s="3">
        <v>21.97</v>
      </c>
      <c r="E193" s="1" t="str">
        <f t="shared" si="5"/>
        <v xml:space="preserve"> Норма</v>
      </c>
      <c r="F193" s="1">
        <v>0</v>
      </c>
      <c r="G193" s="1">
        <v>0</v>
      </c>
      <c r="H193" s="1">
        <v>0</v>
      </c>
      <c r="I193" s="4" t="s">
        <v>47</v>
      </c>
      <c r="J193" s="4">
        <v>0</v>
      </c>
      <c r="K193" s="4" t="str">
        <f t="shared" si="6"/>
        <v>средняя</v>
      </c>
      <c r="L193" s="1" t="str">
        <f>IF(M193&lt;51,"1",IF(M193&lt;75,"2",IF(M193&lt;90,"3","4")))</f>
        <v>2</v>
      </c>
      <c r="M193" s="11">
        <v>52</v>
      </c>
      <c r="N193" s="12">
        <v>72</v>
      </c>
      <c r="O193" s="12">
        <v>66.25</v>
      </c>
      <c r="P193" s="25">
        <v>10.69</v>
      </c>
      <c r="Q193" s="26">
        <v>27.43</v>
      </c>
      <c r="R193" s="27">
        <v>17.29</v>
      </c>
      <c r="S193" s="28">
        <v>29.72</v>
      </c>
      <c r="T193" s="28">
        <v>12.25</v>
      </c>
      <c r="U193" s="28">
        <v>7.79</v>
      </c>
      <c r="V193" s="63"/>
      <c r="W193">
        <v>30</v>
      </c>
      <c r="X193" s="29">
        <v>1.54</v>
      </c>
      <c r="Y193" s="29">
        <v>6.1100000000000136</v>
      </c>
      <c r="Z193" s="29">
        <v>2.12</v>
      </c>
      <c r="AA193" s="29">
        <v>16.3</v>
      </c>
      <c r="AB193" s="29">
        <v>4.72</v>
      </c>
      <c r="AC193" s="8">
        <v>7.24</v>
      </c>
      <c r="AD193" s="8"/>
      <c r="AE193" s="9">
        <v>2.34</v>
      </c>
      <c r="AF193" s="9">
        <v>6.82</v>
      </c>
      <c r="AG193" s="9">
        <v>2.88</v>
      </c>
      <c r="AH193" s="9">
        <v>16.940000000000001</v>
      </c>
      <c r="AI193" s="9">
        <v>5.42</v>
      </c>
      <c r="AJ193" s="10">
        <v>7.9</v>
      </c>
      <c r="AK193" s="59"/>
      <c r="AL193" s="13">
        <v>80</v>
      </c>
      <c r="AM193" s="13">
        <v>64</v>
      </c>
      <c r="AN193" s="13">
        <v>75</v>
      </c>
      <c r="AR193" s="14">
        <v>86</v>
      </c>
      <c r="AS193" s="14">
        <v>82</v>
      </c>
      <c r="AT193" s="14">
        <v>42.5</v>
      </c>
      <c r="AX193" s="15">
        <v>88</v>
      </c>
      <c r="AY193" s="15">
        <v>76</v>
      </c>
      <c r="AZ193" s="16">
        <v>38.5</v>
      </c>
      <c r="BD193" s="1"/>
      <c r="BE193" s="1"/>
      <c r="BF193" s="1"/>
    </row>
    <row r="194" spans="1:58" x14ac:dyDescent="0.2">
      <c r="A194" s="20" t="s">
        <v>233</v>
      </c>
      <c r="B194" s="21" t="s">
        <v>42</v>
      </c>
      <c r="C194" s="22">
        <v>55</v>
      </c>
      <c r="D194" s="3">
        <v>26.2</v>
      </c>
      <c r="E194" s="1" t="str">
        <f t="shared" si="5"/>
        <v>Предожирение</v>
      </c>
      <c r="F194" s="1">
        <v>0</v>
      </c>
      <c r="G194" s="1">
        <v>0</v>
      </c>
      <c r="H194" s="1">
        <v>1</v>
      </c>
      <c r="I194" s="4" t="s">
        <v>47</v>
      </c>
      <c r="J194" s="4">
        <v>1</v>
      </c>
      <c r="K194" s="4" t="str">
        <f t="shared" si="6"/>
        <v>средняя</v>
      </c>
      <c r="L194" s="1" t="str">
        <f>IF(M194&lt;51,"1",IF(M194&lt;75,"2",IF(M194&lt;90,"3","4")))</f>
        <v>3</v>
      </c>
      <c r="M194" s="11">
        <v>75</v>
      </c>
      <c r="N194" s="12">
        <v>85</v>
      </c>
      <c r="O194" s="12">
        <v>33.75</v>
      </c>
      <c r="P194" s="25">
        <v>15.2</v>
      </c>
      <c r="Q194" s="26">
        <v>33.659999999999997</v>
      </c>
      <c r="R194" s="27">
        <v>16.96</v>
      </c>
      <c r="S194" s="28">
        <v>34.81</v>
      </c>
      <c r="T194" s="28">
        <v>19.239999999999998</v>
      </c>
      <c r="U194" s="28">
        <v>9.66</v>
      </c>
      <c r="V194" s="63"/>
      <c r="W194">
        <v>20</v>
      </c>
      <c r="X194" s="29">
        <v>9.5</v>
      </c>
      <c r="Y194" s="29">
        <v>11.2</v>
      </c>
      <c r="Z194" s="29">
        <v>0.18</v>
      </c>
      <c r="AA194" s="29">
        <v>9.26</v>
      </c>
      <c r="AB194" s="29">
        <v>3.19</v>
      </c>
      <c r="AC194" s="8">
        <v>11.62</v>
      </c>
      <c r="AD194" s="8"/>
      <c r="AE194" s="9">
        <v>10.88</v>
      </c>
      <c r="AF194" s="9">
        <v>11.36</v>
      </c>
      <c r="AG194" s="9">
        <v>0.32</v>
      </c>
      <c r="AH194" s="9">
        <v>9.9</v>
      </c>
      <c r="AI194" s="9">
        <v>3.4</v>
      </c>
      <c r="AJ194" s="10">
        <v>12.94</v>
      </c>
      <c r="AK194" s="59"/>
      <c r="AL194" s="13">
        <v>77</v>
      </c>
      <c r="AM194" s="13">
        <v>52</v>
      </c>
      <c r="AN194" s="13">
        <v>66.25</v>
      </c>
      <c r="AR194" s="14">
        <v>63</v>
      </c>
      <c r="AS194" s="14">
        <v>84</v>
      </c>
      <c r="AT194" s="14">
        <v>50</v>
      </c>
      <c r="AX194" s="15">
        <v>65</v>
      </c>
      <c r="AY194" s="15">
        <v>82</v>
      </c>
      <c r="AZ194" s="16">
        <v>48</v>
      </c>
      <c r="BD194" s="1"/>
      <c r="BE194" s="1"/>
      <c r="BF194" s="1"/>
    </row>
    <row r="195" spans="1:58" x14ac:dyDescent="0.2">
      <c r="A195" s="20" t="s">
        <v>108</v>
      </c>
      <c r="B195" s="21" t="s">
        <v>109</v>
      </c>
      <c r="C195" s="22">
        <v>50</v>
      </c>
      <c r="D195" s="3">
        <v>24.15</v>
      </c>
      <c r="E195" s="1" t="str">
        <f t="shared" ref="E195:E258" si="7">IF(D195&lt;25," Норма", "Предожирение")</f>
        <v xml:space="preserve"> Норма</v>
      </c>
      <c r="F195" s="1">
        <v>0</v>
      </c>
      <c r="G195" s="1">
        <v>0</v>
      </c>
      <c r="H195" s="1">
        <v>0</v>
      </c>
      <c r="I195" s="4" t="s">
        <v>47</v>
      </c>
      <c r="J195" s="4">
        <v>2</v>
      </c>
      <c r="K195" s="4" t="str">
        <f t="shared" ref="K195:K258" si="8">IF(Q195 &lt;20, "легкая", "средняя")</f>
        <v>средняя</v>
      </c>
      <c r="L195" s="1" t="str">
        <f>IF(M195&lt;51,"1",IF(M195&lt;75,"2",IF(M195&lt;90,"3","4")))</f>
        <v>2</v>
      </c>
      <c r="M195" s="11">
        <v>60</v>
      </c>
      <c r="N195" s="12">
        <v>56</v>
      </c>
      <c r="O195" s="12">
        <v>66.25</v>
      </c>
      <c r="P195" s="25">
        <v>1.87</v>
      </c>
      <c r="Q195" s="26">
        <v>37.200000000000003</v>
      </c>
      <c r="R195" s="27">
        <v>17.18</v>
      </c>
      <c r="S195" s="28">
        <v>35.9</v>
      </c>
      <c r="T195" s="28">
        <v>6.75</v>
      </c>
      <c r="U195" s="28">
        <v>19.2</v>
      </c>
      <c r="V195" s="63"/>
      <c r="W195">
        <v>20</v>
      </c>
      <c r="X195" s="29">
        <v>14.43</v>
      </c>
      <c r="Y195" s="29">
        <v>6.97</v>
      </c>
      <c r="Z195" s="29">
        <v>0.88</v>
      </c>
      <c r="AA195" s="29">
        <v>4.8</v>
      </c>
      <c r="AB195" s="29">
        <v>0.35</v>
      </c>
      <c r="AC195" s="8">
        <v>4.8</v>
      </c>
      <c r="AD195" s="8"/>
      <c r="AE195" s="9">
        <v>14.6</v>
      </c>
      <c r="AF195" s="9">
        <v>7.72</v>
      </c>
      <c r="AG195" s="9">
        <v>1.4</v>
      </c>
      <c r="AH195" s="9">
        <v>5.46</v>
      </c>
      <c r="AI195" s="9">
        <v>1.4</v>
      </c>
      <c r="AJ195" s="10">
        <v>5.62</v>
      </c>
      <c r="AK195" s="59"/>
      <c r="AL195" s="13">
        <v>49</v>
      </c>
      <c r="AM195" s="13">
        <v>53</v>
      </c>
      <c r="AN195" s="13">
        <v>65</v>
      </c>
      <c r="AR195" s="14">
        <v>87</v>
      </c>
      <c r="AS195" s="14">
        <v>93.5</v>
      </c>
      <c r="AT195" s="14">
        <v>31.25</v>
      </c>
      <c r="AX195" s="15">
        <v>93</v>
      </c>
      <c r="AY195" s="15">
        <v>89.5</v>
      </c>
      <c r="AZ195" s="16">
        <v>25.25</v>
      </c>
      <c r="BD195" s="1"/>
      <c r="BE195" s="1"/>
      <c r="BF195" s="1"/>
    </row>
    <row r="196" spans="1:58" x14ac:dyDescent="0.2">
      <c r="A196" s="20" t="s">
        <v>234</v>
      </c>
      <c r="B196" s="21" t="s">
        <v>42</v>
      </c>
      <c r="C196" s="22">
        <v>69</v>
      </c>
      <c r="D196" s="3">
        <v>28.51</v>
      </c>
      <c r="E196" s="1" t="str">
        <f t="shared" si="7"/>
        <v>Предожирение</v>
      </c>
      <c r="F196" s="1">
        <v>0</v>
      </c>
      <c r="G196" s="1">
        <v>0</v>
      </c>
      <c r="H196" s="1">
        <v>0</v>
      </c>
      <c r="I196" s="4" t="s">
        <v>47</v>
      </c>
      <c r="J196" s="4">
        <v>2</v>
      </c>
      <c r="K196" s="4" t="str">
        <f t="shared" si="8"/>
        <v>средняя</v>
      </c>
      <c r="L196" s="1" t="str">
        <f>IF(M196&lt;51,"1",IF(M196&lt;75,"2",IF(M196&lt;90,"3","4")))</f>
        <v>1</v>
      </c>
      <c r="M196" s="11">
        <v>45</v>
      </c>
      <c r="N196" s="12">
        <v>47.5</v>
      </c>
      <c r="O196" s="12">
        <v>86.25</v>
      </c>
      <c r="P196" s="25">
        <v>10.95</v>
      </c>
      <c r="Q196" s="26">
        <v>35.71</v>
      </c>
      <c r="R196" s="27">
        <v>14.21</v>
      </c>
      <c r="S196" s="28">
        <v>26.76</v>
      </c>
      <c r="T196" s="28">
        <v>18.73</v>
      </c>
      <c r="U196" s="28">
        <v>4.0999999999999996</v>
      </c>
      <c r="V196" s="63"/>
      <c r="W196">
        <v>30</v>
      </c>
      <c r="X196" s="29">
        <v>11.27</v>
      </c>
      <c r="Y196" s="29">
        <v>6.75</v>
      </c>
      <c r="Z196" s="29">
        <v>3.39</v>
      </c>
      <c r="AA196" s="29">
        <v>16.010000000000002</v>
      </c>
      <c r="AB196" s="29">
        <v>0.28000000000000003</v>
      </c>
      <c r="AC196" s="8">
        <v>5.9</v>
      </c>
      <c r="AD196" s="8"/>
      <c r="AE196" s="9">
        <v>11.68</v>
      </c>
      <c r="AF196" s="9">
        <v>7.18</v>
      </c>
      <c r="AG196" s="9">
        <v>3.56</v>
      </c>
      <c r="AH196" s="9">
        <v>16.940000000000001</v>
      </c>
      <c r="AI196" s="9">
        <v>2.2400000000000002</v>
      </c>
      <c r="AJ196" s="10">
        <v>6.74</v>
      </c>
      <c r="AK196" s="59"/>
      <c r="AL196" s="13">
        <v>95</v>
      </c>
      <c r="AM196" s="13">
        <v>93.5</v>
      </c>
      <c r="AN196" s="13">
        <v>32.5</v>
      </c>
      <c r="AR196" s="14">
        <v>65</v>
      </c>
      <c r="AS196" s="14">
        <v>87</v>
      </c>
      <c r="AT196" s="14">
        <v>56.25</v>
      </c>
      <c r="AX196" s="15">
        <v>67</v>
      </c>
      <c r="AY196" s="15">
        <v>85</v>
      </c>
      <c r="AZ196" s="16">
        <v>54.25</v>
      </c>
      <c r="BD196" s="1"/>
      <c r="BE196" s="1"/>
      <c r="BF196" s="1"/>
    </row>
    <row r="197" spans="1:58" x14ac:dyDescent="0.2">
      <c r="A197" s="20" t="s">
        <v>235</v>
      </c>
      <c r="B197" s="21" t="s">
        <v>42</v>
      </c>
      <c r="C197" s="22">
        <v>58</v>
      </c>
      <c r="D197" s="3">
        <v>25.68</v>
      </c>
      <c r="E197" s="1" t="str">
        <f t="shared" si="7"/>
        <v>Предожирение</v>
      </c>
      <c r="F197" s="1">
        <v>0</v>
      </c>
      <c r="G197" s="1">
        <v>0</v>
      </c>
      <c r="H197" s="1">
        <v>0</v>
      </c>
      <c r="I197" s="4" t="s">
        <v>43</v>
      </c>
      <c r="J197" s="4">
        <v>2</v>
      </c>
      <c r="K197" s="4" t="str">
        <f t="shared" si="8"/>
        <v>средняя</v>
      </c>
      <c r="L197" s="1" t="str">
        <f>IF(M197&lt;51,"1",IF(M197&lt;75,"2",IF(M197&lt;90,"3","4")))</f>
        <v>2</v>
      </c>
      <c r="M197" s="11">
        <v>60</v>
      </c>
      <c r="N197" s="12">
        <v>92.5</v>
      </c>
      <c r="O197" s="12">
        <v>27.5</v>
      </c>
      <c r="P197" s="25">
        <v>1.32</v>
      </c>
      <c r="Q197" s="26">
        <v>28.43</v>
      </c>
      <c r="R197" s="27">
        <v>18.579999999999998</v>
      </c>
      <c r="S197" s="28">
        <v>27.77</v>
      </c>
      <c r="T197" s="28">
        <v>20.81</v>
      </c>
      <c r="U197" s="28">
        <v>3.71</v>
      </c>
      <c r="V197" s="63"/>
      <c r="W197">
        <v>35</v>
      </c>
      <c r="X197" s="29">
        <v>20.73</v>
      </c>
      <c r="Y197" s="29">
        <v>2.23</v>
      </c>
      <c r="Z197" s="29">
        <v>1.59</v>
      </c>
      <c r="AA197" s="29">
        <v>8.67</v>
      </c>
      <c r="AB197" s="29">
        <v>0.36</v>
      </c>
      <c r="AC197" s="29">
        <v>3.28</v>
      </c>
      <c r="AD197" s="29"/>
      <c r="AE197" s="9">
        <v>21.96</v>
      </c>
      <c r="AF197" s="9">
        <v>2.2000000000000002</v>
      </c>
      <c r="AG197" s="9">
        <v>2.12</v>
      </c>
      <c r="AH197" s="9">
        <v>9.9</v>
      </c>
      <c r="AI197" s="9">
        <v>0.52</v>
      </c>
      <c r="AJ197" s="10">
        <v>3.14</v>
      </c>
      <c r="AK197" s="59"/>
      <c r="AL197" s="13">
        <v>80</v>
      </c>
      <c r="AM197" s="13">
        <v>88</v>
      </c>
      <c r="AN197" s="13">
        <v>26.25</v>
      </c>
      <c r="AR197" s="14">
        <v>85</v>
      </c>
      <c r="AS197" s="14">
        <v>94</v>
      </c>
      <c r="AT197" s="14">
        <v>50</v>
      </c>
      <c r="AX197" s="15">
        <v>87</v>
      </c>
      <c r="AY197" s="15">
        <v>90</v>
      </c>
      <c r="AZ197" s="16">
        <v>48</v>
      </c>
      <c r="BD197" s="1"/>
      <c r="BE197" s="1"/>
      <c r="BF197" s="1"/>
    </row>
    <row r="198" spans="1:58" x14ac:dyDescent="0.2">
      <c r="A198" s="20" t="s">
        <v>236</v>
      </c>
      <c r="B198" s="21" t="s">
        <v>42</v>
      </c>
      <c r="C198" s="22">
        <v>44</v>
      </c>
      <c r="D198" s="3">
        <v>28.4</v>
      </c>
      <c r="E198" s="1" t="str">
        <f t="shared" si="7"/>
        <v>Предожирение</v>
      </c>
      <c r="F198" s="1">
        <v>0</v>
      </c>
      <c r="G198" s="1">
        <v>0</v>
      </c>
      <c r="H198" s="1">
        <v>0</v>
      </c>
      <c r="I198" s="4" t="s">
        <v>43</v>
      </c>
      <c r="J198" s="4">
        <v>3</v>
      </c>
      <c r="K198" s="4" t="str">
        <f t="shared" si="8"/>
        <v>средняя</v>
      </c>
      <c r="L198" s="1" t="str">
        <f>IF(M198&lt;51,"1",IF(M198&lt;75,"2",IF(M198&lt;90,"3","4")))</f>
        <v>1</v>
      </c>
      <c r="M198" s="11">
        <v>37</v>
      </c>
      <c r="N198" s="12">
        <v>60.5</v>
      </c>
      <c r="O198" s="12">
        <v>68.75</v>
      </c>
      <c r="P198" s="25">
        <v>12.75</v>
      </c>
      <c r="Q198" s="26">
        <v>25.92</v>
      </c>
      <c r="R198" s="27">
        <v>17.510000000000002</v>
      </c>
      <c r="S198" s="28">
        <v>24.61</v>
      </c>
      <c r="T198" s="28">
        <v>3.27</v>
      </c>
      <c r="U198" s="28">
        <v>5.29</v>
      </c>
      <c r="V198" s="63"/>
      <c r="W198">
        <v>30</v>
      </c>
      <c r="X198" s="29">
        <v>7.03</v>
      </c>
      <c r="Y198" s="29">
        <v>3.47</v>
      </c>
      <c r="Z198" s="29">
        <v>4.75</v>
      </c>
      <c r="AA198" s="29">
        <v>6.54</v>
      </c>
      <c r="AB198" s="29">
        <v>0.86</v>
      </c>
      <c r="AC198" s="29">
        <v>2.02</v>
      </c>
      <c r="AD198" s="29"/>
      <c r="AE198" s="9">
        <v>7.44</v>
      </c>
      <c r="AF198" s="9">
        <v>3.5</v>
      </c>
      <c r="AG198" s="9">
        <v>5.42</v>
      </c>
      <c r="AH198" s="9">
        <v>7.2</v>
      </c>
      <c r="AI198" s="9">
        <v>1.22</v>
      </c>
      <c r="AJ198" s="10">
        <v>2.64</v>
      </c>
      <c r="AK198" s="59"/>
      <c r="AL198" s="13">
        <v>65</v>
      </c>
      <c r="AM198" s="13">
        <v>70.5</v>
      </c>
      <c r="AN198" s="13">
        <v>53.75</v>
      </c>
      <c r="AR198" s="14">
        <v>58</v>
      </c>
      <c r="AS198" s="14">
        <v>80</v>
      </c>
      <c r="AT198" s="14">
        <v>37.5</v>
      </c>
      <c r="AX198" s="15">
        <v>62</v>
      </c>
      <c r="AY198" s="15">
        <v>76</v>
      </c>
      <c r="AZ198" s="16">
        <v>31.5</v>
      </c>
      <c r="BD198" s="1"/>
      <c r="BE198" s="1"/>
      <c r="BF198" s="1"/>
    </row>
    <row r="199" spans="1:58" x14ac:dyDescent="0.2">
      <c r="A199" s="20" t="s">
        <v>237</v>
      </c>
      <c r="B199" s="21" t="s">
        <v>42</v>
      </c>
      <c r="C199" s="22">
        <v>58</v>
      </c>
      <c r="D199" s="3">
        <v>21.51</v>
      </c>
      <c r="E199" s="1" t="str">
        <f t="shared" si="7"/>
        <v xml:space="preserve"> Норма</v>
      </c>
      <c r="F199" s="1">
        <v>0</v>
      </c>
      <c r="G199" s="1">
        <v>0</v>
      </c>
      <c r="H199" s="1">
        <v>0</v>
      </c>
      <c r="I199" s="4" t="s">
        <v>47</v>
      </c>
      <c r="J199" s="4">
        <v>1</v>
      </c>
      <c r="K199" s="4" t="str">
        <f t="shared" si="8"/>
        <v>средняя</v>
      </c>
      <c r="L199" s="1" t="str">
        <f>IF(M199&lt;51,"1",IF(M199&lt;75,"2",IF(M199&lt;90,"3","4")))</f>
        <v>1</v>
      </c>
      <c r="M199" s="11">
        <v>42</v>
      </c>
      <c r="N199" s="12">
        <v>72.5</v>
      </c>
      <c r="O199" s="12">
        <v>67.5</v>
      </c>
      <c r="P199" s="25">
        <v>11.31</v>
      </c>
      <c r="Q199" s="26">
        <v>29.45</v>
      </c>
      <c r="R199" s="27">
        <v>17.48</v>
      </c>
      <c r="S199" s="28">
        <v>34.14</v>
      </c>
      <c r="T199" s="28">
        <v>12.42</v>
      </c>
      <c r="U199" s="28">
        <v>18.600000000000001</v>
      </c>
      <c r="V199" s="63"/>
      <c r="W199">
        <v>35</v>
      </c>
      <c r="X199" s="29">
        <v>4.8499999999999996</v>
      </c>
      <c r="Y199" s="29">
        <v>6.29</v>
      </c>
      <c r="Z199" s="29">
        <v>1.72</v>
      </c>
      <c r="AA199" s="29">
        <v>10.81</v>
      </c>
      <c r="AB199" s="29">
        <v>3.46</v>
      </c>
      <c r="AC199" s="29">
        <v>8.9499999999999993</v>
      </c>
      <c r="AD199" s="29"/>
      <c r="AE199" s="9">
        <v>5.22</v>
      </c>
      <c r="AF199" s="9">
        <v>6.68</v>
      </c>
      <c r="AG199" s="9">
        <v>2.2400000000000002</v>
      </c>
      <c r="AH199" s="9">
        <v>11.1</v>
      </c>
      <c r="AI199" s="9">
        <v>3.14</v>
      </c>
      <c r="AJ199" s="10">
        <v>9.9600000000000009</v>
      </c>
      <c r="AK199" s="59"/>
      <c r="AL199" s="13">
        <v>68</v>
      </c>
      <c r="AM199" s="13">
        <v>65</v>
      </c>
      <c r="AN199" s="13">
        <v>65</v>
      </c>
      <c r="AR199" s="14">
        <v>83</v>
      </c>
      <c r="AS199" s="14">
        <v>82.5</v>
      </c>
      <c r="AT199" s="14">
        <v>48.75</v>
      </c>
      <c r="AX199" s="15">
        <v>87</v>
      </c>
      <c r="AY199" s="15">
        <v>80.5</v>
      </c>
      <c r="AZ199" s="16">
        <v>42.75</v>
      </c>
      <c r="BD199" s="1"/>
      <c r="BE199" s="1"/>
      <c r="BF199" s="1"/>
    </row>
    <row r="200" spans="1:58" x14ac:dyDescent="0.2">
      <c r="A200" s="20" t="s">
        <v>238</v>
      </c>
      <c r="B200" s="21" t="s">
        <v>42</v>
      </c>
      <c r="C200" s="22">
        <v>58</v>
      </c>
      <c r="D200" s="3">
        <v>23.15</v>
      </c>
      <c r="E200" s="1" t="str">
        <f t="shared" si="7"/>
        <v xml:space="preserve"> Норма</v>
      </c>
      <c r="F200" s="1">
        <v>0</v>
      </c>
      <c r="G200" s="1">
        <v>0</v>
      </c>
      <c r="H200" s="1">
        <v>0</v>
      </c>
      <c r="I200" s="4" t="s">
        <v>43</v>
      </c>
      <c r="J200" s="4">
        <v>3</v>
      </c>
      <c r="K200" s="4" t="str">
        <f t="shared" si="8"/>
        <v>средняя</v>
      </c>
      <c r="L200" s="1" t="str">
        <f>IF(M200&lt;51,"1",IF(M200&lt;75,"2",IF(M200&lt;90,"3","4")))</f>
        <v>1</v>
      </c>
      <c r="M200" s="11">
        <v>27</v>
      </c>
      <c r="N200" s="12">
        <v>68.5</v>
      </c>
      <c r="O200" s="12">
        <v>51.25</v>
      </c>
      <c r="P200" s="25">
        <v>12.93</v>
      </c>
      <c r="Q200" s="26">
        <v>35.25</v>
      </c>
      <c r="R200" s="27">
        <v>16.899999999999999</v>
      </c>
      <c r="S200" s="28">
        <v>34.36</v>
      </c>
      <c r="T200" s="28">
        <v>3.97</v>
      </c>
      <c r="U200" s="28">
        <v>8.1</v>
      </c>
      <c r="V200" s="63"/>
      <c r="W200">
        <v>30</v>
      </c>
      <c r="X200" s="29">
        <v>5.26</v>
      </c>
      <c r="Y200" s="29">
        <v>2.36</v>
      </c>
      <c r="Z200" s="29">
        <v>4.25</v>
      </c>
      <c r="AA200" s="29">
        <v>14.23</v>
      </c>
      <c r="AB200" s="29">
        <v>4.5199999999999996</v>
      </c>
      <c r="AC200" s="29">
        <v>0.62</v>
      </c>
      <c r="AD200" s="29"/>
      <c r="AE200" s="9">
        <v>5.46</v>
      </c>
      <c r="AF200" s="9">
        <v>2.44</v>
      </c>
      <c r="AG200" s="9">
        <v>4.32</v>
      </c>
      <c r="AH200" s="9">
        <v>13.6</v>
      </c>
      <c r="AI200" s="9">
        <v>5.92</v>
      </c>
      <c r="AJ200" s="10">
        <v>1.4</v>
      </c>
      <c r="AK200" s="59"/>
      <c r="AL200" s="13">
        <v>84</v>
      </c>
      <c r="AM200" s="13">
        <v>85</v>
      </c>
      <c r="AN200" s="13">
        <v>25</v>
      </c>
      <c r="AR200" s="14">
        <v>66</v>
      </c>
      <c r="AS200" s="14">
        <v>79.5</v>
      </c>
      <c r="AT200" s="14">
        <v>57.5</v>
      </c>
      <c r="AX200" s="15">
        <v>68</v>
      </c>
      <c r="AY200" s="15">
        <v>77.5</v>
      </c>
      <c r="AZ200" s="16">
        <v>53.5</v>
      </c>
      <c r="BD200" s="1"/>
      <c r="BE200" s="1"/>
      <c r="BF200" s="1"/>
    </row>
    <row r="201" spans="1:58" x14ac:dyDescent="0.2">
      <c r="A201" s="20" t="s">
        <v>239</v>
      </c>
      <c r="B201" s="21" t="s">
        <v>42</v>
      </c>
      <c r="C201" s="22">
        <v>56</v>
      </c>
      <c r="D201" s="3">
        <v>21.2</v>
      </c>
      <c r="E201" s="1" t="str">
        <f t="shared" si="7"/>
        <v xml:space="preserve"> Норма</v>
      </c>
      <c r="F201" s="1">
        <v>0</v>
      </c>
      <c r="G201" s="1">
        <v>0</v>
      </c>
      <c r="H201" s="1">
        <v>0</v>
      </c>
      <c r="I201" s="4" t="s">
        <v>47</v>
      </c>
      <c r="J201" s="4">
        <v>2</v>
      </c>
      <c r="K201" s="4" t="str">
        <f t="shared" si="8"/>
        <v>средняя</v>
      </c>
      <c r="L201" s="1" t="str">
        <f>IF(M201&lt;51,"1",IF(M201&lt;75,"2",IF(M201&lt;90,"3","4")))</f>
        <v>2</v>
      </c>
      <c r="M201" s="11">
        <v>57</v>
      </c>
      <c r="N201" s="12">
        <v>61.5</v>
      </c>
      <c r="O201" s="12">
        <v>46.25</v>
      </c>
      <c r="P201" s="25">
        <v>14.54</v>
      </c>
      <c r="Q201" s="26">
        <v>33.49</v>
      </c>
      <c r="R201" s="27">
        <v>14.65</v>
      </c>
      <c r="S201" s="28">
        <v>40.619999999999997</v>
      </c>
      <c r="T201" s="28">
        <v>8.3000000000000007</v>
      </c>
      <c r="U201" s="28">
        <v>10.42</v>
      </c>
      <c r="V201" s="63"/>
      <c r="W201">
        <v>15</v>
      </c>
      <c r="X201" s="29">
        <v>8.8100000000000023</v>
      </c>
      <c r="Y201" s="29">
        <v>9.1599999999999966</v>
      </c>
      <c r="Z201" s="29">
        <v>6.19</v>
      </c>
      <c r="AA201" s="29">
        <v>15.13</v>
      </c>
      <c r="AB201" s="29">
        <v>1.45</v>
      </c>
      <c r="AC201" s="29">
        <v>4.41</v>
      </c>
      <c r="AD201" s="29"/>
      <c r="AE201" s="9">
        <v>9.58</v>
      </c>
      <c r="AF201" s="9">
        <v>9.76</v>
      </c>
      <c r="AG201" s="9">
        <v>6.16</v>
      </c>
      <c r="AH201" s="9">
        <v>15.52</v>
      </c>
      <c r="AI201" s="9">
        <v>1.34</v>
      </c>
      <c r="AJ201" s="10">
        <v>4.32</v>
      </c>
      <c r="AK201" s="59"/>
      <c r="AL201" s="13">
        <v>67</v>
      </c>
      <c r="AM201" s="13">
        <v>79.5</v>
      </c>
      <c r="AN201" s="13">
        <v>42.5</v>
      </c>
      <c r="AR201" s="14">
        <v>77</v>
      </c>
      <c r="AS201" s="14">
        <v>81</v>
      </c>
      <c r="AT201" s="14">
        <v>28.75</v>
      </c>
      <c r="AX201" s="15">
        <v>83</v>
      </c>
      <c r="AY201" s="15">
        <v>75</v>
      </c>
      <c r="AZ201" s="16">
        <v>26.75</v>
      </c>
      <c r="BD201" s="1"/>
      <c r="BE201" s="1"/>
      <c r="BF201" s="1"/>
    </row>
    <row r="202" spans="1:58" x14ac:dyDescent="0.2">
      <c r="A202" s="20" t="s">
        <v>240</v>
      </c>
      <c r="B202" s="21" t="s">
        <v>42</v>
      </c>
      <c r="C202" s="22">
        <v>28</v>
      </c>
      <c r="D202" s="3">
        <v>19.79</v>
      </c>
      <c r="E202" s="1" t="str">
        <f t="shared" si="7"/>
        <v xml:space="preserve"> Норма</v>
      </c>
      <c r="F202" s="1">
        <v>0</v>
      </c>
      <c r="G202" s="1">
        <v>0</v>
      </c>
      <c r="H202" s="1">
        <v>0</v>
      </c>
      <c r="I202" s="4" t="s">
        <v>47</v>
      </c>
      <c r="J202" s="4">
        <v>4</v>
      </c>
      <c r="K202" s="4" t="str">
        <f t="shared" si="8"/>
        <v>средняя</v>
      </c>
      <c r="L202" s="1" t="str">
        <f>IF(M202&lt;51,"1",IF(M202&lt;75,"2",IF(M202&lt;90,"3","4")))</f>
        <v>3</v>
      </c>
      <c r="M202" s="11">
        <v>75</v>
      </c>
      <c r="N202" s="12">
        <v>65.5</v>
      </c>
      <c r="O202" s="12">
        <v>52.5</v>
      </c>
      <c r="P202" s="25">
        <v>15.95</v>
      </c>
      <c r="Q202" s="26">
        <v>29.3</v>
      </c>
      <c r="R202" s="27">
        <v>16.170000000000002</v>
      </c>
      <c r="S202" s="28">
        <v>26.2</v>
      </c>
      <c r="T202" s="28">
        <v>6.82</v>
      </c>
      <c r="U202" s="28">
        <v>13.34</v>
      </c>
      <c r="V202" s="63"/>
      <c r="W202">
        <v>35</v>
      </c>
      <c r="X202" s="29">
        <v>2.3600000000000136</v>
      </c>
      <c r="Y202" s="29">
        <v>6.48</v>
      </c>
      <c r="Z202" s="29">
        <v>0.56000000000000005</v>
      </c>
      <c r="AA202" s="29">
        <v>10.14</v>
      </c>
      <c r="AB202" s="29">
        <v>0.56000000000000005</v>
      </c>
      <c r="AC202" s="29">
        <v>4.5599999999999996</v>
      </c>
      <c r="AD202" s="29"/>
      <c r="AE202" s="9">
        <v>2.64</v>
      </c>
      <c r="AF202" s="9">
        <v>6.54</v>
      </c>
      <c r="AG202" s="9">
        <v>1.4</v>
      </c>
      <c r="AH202" s="9">
        <v>11.78</v>
      </c>
      <c r="AI202" s="9">
        <v>1.1200000000000001</v>
      </c>
      <c r="AJ202" s="10">
        <v>5.68</v>
      </c>
      <c r="AK202" s="59"/>
      <c r="AL202" s="13">
        <v>80</v>
      </c>
      <c r="AM202" s="13">
        <v>84</v>
      </c>
      <c r="AN202" s="13">
        <v>37.5</v>
      </c>
      <c r="AR202" s="14">
        <v>85</v>
      </c>
      <c r="AS202" s="14">
        <v>92.5</v>
      </c>
      <c r="AT202" s="14">
        <v>26.25</v>
      </c>
      <c r="AX202" s="15">
        <v>89</v>
      </c>
      <c r="AY202" s="15">
        <v>88.5</v>
      </c>
      <c r="AZ202" s="16">
        <v>24.25</v>
      </c>
      <c r="BD202" s="1"/>
      <c r="BE202" s="1"/>
      <c r="BF202" s="1"/>
    </row>
    <row r="203" spans="1:58" x14ac:dyDescent="0.2">
      <c r="A203" s="20" t="s">
        <v>241</v>
      </c>
      <c r="B203" s="21" t="s">
        <v>42</v>
      </c>
      <c r="C203" s="22">
        <v>56</v>
      </c>
      <c r="D203" s="3">
        <v>25.37</v>
      </c>
      <c r="E203" s="1" t="str">
        <f t="shared" si="7"/>
        <v>Предожирение</v>
      </c>
      <c r="F203" s="1">
        <v>1</v>
      </c>
      <c r="G203" s="1">
        <v>0</v>
      </c>
      <c r="H203" s="1">
        <v>0</v>
      </c>
      <c r="I203" s="4" t="s">
        <v>47</v>
      </c>
      <c r="J203" s="4">
        <v>3</v>
      </c>
      <c r="K203" s="4" t="str">
        <f t="shared" si="8"/>
        <v>средняя</v>
      </c>
      <c r="L203" s="1" t="str">
        <f>IF(M203&lt;51,"1",IF(M203&lt;75,"2",IF(M203&lt;90,"3","4")))</f>
        <v>2</v>
      </c>
      <c r="M203" s="11">
        <v>60</v>
      </c>
      <c r="N203" s="12">
        <v>88</v>
      </c>
      <c r="O203" s="12">
        <v>57.5</v>
      </c>
      <c r="P203" s="25">
        <v>7.51</v>
      </c>
      <c r="Q203" s="26">
        <v>25.3</v>
      </c>
      <c r="R203" s="27">
        <v>15.57</v>
      </c>
      <c r="S203" s="28">
        <v>25.78</v>
      </c>
      <c r="T203" s="28">
        <v>19.39</v>
      </c>
      <c r="U203" s="28">
        <v>13.88</v>
      </c>
      <c r="V203" s="63"/>
      <c r="W203">
        <v>25</v>
      </c>
      <c r="X203" s="29">
        <v>5.99</v>
      </c>
      <c r="Y203" s="29">
        <v>1.81</v>
      </c>
      <c r="Z203" s="29">
        <v>3.79</v>
      </c>
      <c r="AA203" s="29">
        <v>11.93</v>
      </c>
      <c r="AB203" s="29">
        <v>0.09</v>
      </c>
      <c r="AC203" s="29">
        <v>1.34</v>
      </c>
      <c r="AD203" s="29"/>
      <c r="AE203" s="9">
        <v>6.18</v>
      </c>
      <c r="AF203" s="9">
        <v>2.42</v>
      </c>
      <c r="AG203" s="9">
        <v>4.9800000000000004</v>
      </c>
      <c r="AH203" s="9">
        <v>12.22</v>
      </c>
      <c r="AI203" s="9">
        <v>0.52</v>
      </c>
      <c r="AJ203" s="10">
        <v>1.48</v>
      </c>
      <c r="AK203" s="59"/>
      <c r="AL203" s="13">
        <v>85</v>
      </c>
      <c r="AM203" s="13">
        <v>90.5</v>
      </c>
      <c r="AN203" s="13">
        <v>37.5</v>
      </c>
      <c r="AR203" s="14">
        <v>95</v>
      </c>
      <c r="AS203" s="14">
        <v>98</v>
      </c>
      <c r="AT203" s="14">
        <v>20</v>
      </c>
      <c r="AX203" s="15">
        <v>97</v>
      </c>
      <c r="AY203" s="15">
        <v>96</v>
      </c>
      <c r="AZ203" s="16">
        <v>14</v>
      </c>
      <c r="BD203" s="1"/>
      <c r="BE203" s="1"/>
      <c r="BF203" s="1"/>
    </row>
    <row r="204" spans="1:58" x14ac:dyDescent="0.2">
      <c r="A204" s="20" t="s">
        <v>242</v>
      </c>
      <c r="B204" s="21" t="s">
        <v>42</v>
      </c>
      <c r="C204" s="22">
        <v>44</v>
      </c>
      <c r="D204" s="3">
        <v>25.5</v>
      </c>
      <c r="E204" s="1" t="str">
        <f t="shared" si="7"/>
        <v>Предожирение</v>
      </c>
      <c r="F204" s="1">
        <v>0</v>
      </c>
      <c r="G204" s="1">
        <v>0</v>
      </c>
      <c r="H204" s="1">
        <v>0</v>
      </c>
      <c r="I204" s="4" t="s">
        <v>47</v>
      </c>
      <c r="J204" s="4">
        <v>0</v>
      </c>
      <c r="K204" s="4" t="str">
        <f t="shared" si="8"/>
        <v>средняя</v>
      </c>
      <c r="L204" s="1" t="str">
        <f>IF(M204&lt;51,"1",IF(M204&lt;75,"2",IF(M204&lt;90,"3","4")))</f>
        <v>2</v>
      </c>
      <c r="M204" s="11">
        <v>57</v>
      </c>
      <c r="N204" s="12">
        <v>59</v>
      </c>
      <c r="O204" s="12">
        <v>73.75</v>
      </c>
      <c r="P204" s="25">
        <v>7.39</v>
      </c>
      <c r="Q204" s="26">
        <v>36.15</v>
      </c>
      <c r="R204" s="27">
        <v>14.17</v>
      </c>
      <c r="S204" s="28">
        <v>31.43</v>
      </c>
      <c r="T204" s="28">
        <v>9.3699999999999992</v>
      </c>
      <c r="U204" s="28">
        <v>11.4</v>
      </c>
      <c r="V204" s="63"/>
      <c r="W204">
        <v>30</v>
      </c>
      <c r="X204" s="29">
        <v>0.32</v>
      </c>
      <c r="Y204" s="29">
        <v>7.6399999999999864</v>
      </c>
      <c r="Z204" s="29">
        <v>2.35</v>
      </c>
      <c r="AA204" s="29">
        <v>12.81</v>
      </c>
      <c r="AB204" s="29">
        <v>7.57</v>
      </c>
      <c r="AC204" s="29">
        <v>2.85</v>
      </c>
      <c r="AD204" s="29"/>
      <c r="AE204" s="9">
        <v>0.8</v>
      </c>
      <c r="AF204" s="9">
        <v>8.44</v>
      </c>
      <c r="AG204" s="9">
        <v>2.12</v>
      </c>
      <c r="AH204" s="9">
        <v>13.26</v>
      </c>
      <c r="AI204" s="9">
        <v>7.22</v>
      </c>
      <c r="AJ204" s="10">
        <v>3.52</v>
      </c>
      <c r="AK204" s="59"/>
      <c r="AL204" s="13">
        <v>70</v>
      </c>
      <c r="AM204" s="13">
        <v>80</v>
      </c>
      <c r="AN204" s="13">
        <v>46.25</v>
      </c>
      <c r="AR204" s="14">
        <v>80</v>
      </c>
      <c r="AS204" s="14">
        <v>74</v>
      </c>
      <c r="AT204" s="14">
        <v>55</v>
      </c>
      <c r="AX204" s="15">
        <v>84</v>
      </c>
      <c r="AY204" s="15">
        <v>68</v>
      </c>
      <c r="AZ204" s="16">
        <v>53</v>
      </c>
      <c r="BD204" s="1"/>
      <c r="BE204" s="1"/>
      <c r="BF204" s="1"/>
    </row>
    <row r="205" spans="1:58" x14ac:dyDescent="0.2">
      <c r="A205" s="20" t="s">
        <v>243</v>
      </c>
      <c r="B205" s="21" t="s">
        <v>42</v>
      </c>
      <c r="C205" s="22">
        <v>41</v>
      </c>
      <c r="D205" s="3">
        <v>20.65</v>
      </c>
      <c r="E205" s="1" t="str">
        <f t="shared" si="7"/>
        <v xml:space="preserve"> Норма</v>
      </c>
      <c r="F205" s="1">
        <v>0</v>
      </c>
      <c r="G205" s="1">
        <v>0</v>
      </c>
      <c r="H205" s="1">
        <v>0</v>
      </c>
      <c r="I205" s="4" t="s">
        <v>43</v>
      </c>
      <c r="J205" s="4">
        <v>4</v>
      </c>
      <c r="K205" s="4" t="str">
        <f t="shared" si="8"/>
        <v>средняя</v>
      </c>
      <c r="L205" s="1" t="str">
        <f>IF(M205&lt;51,"1",IF(M205&lt;75,"2",IF(M205&lt;90,"3","4")))</f>
        <v>2</v>
      </c>
      <c r="M205" s="11">
        <v>73</v>
      </c>
      <c r="N205" s="12">
        <v>65</v>
      </c>
      <c r="O205" s="12">
        <v>37.5</v>
      </c>
      <c r="P205" s="25">
        <v>15.32</v>
      </c>
      <c r="Q205" s="26">
        <v>32.28</v>
      </c>
      <c r="R205" s="27">
        <v>19.48</v>
      </c>
      <c r="S205" s="28">
        <v>30.81</v>
      </c>
      <c r="T205" s="28">
        <v>6.4</v>
      </c>
      <c r="U205" s="28">
        <v>5.93</v>
      </c>
      <c r="V205" s="63"/>
      <c r="W205">
        <v>25</v>
      </c>
      <c r="X205" s="29">
        <v>11.27</v>
      </c>
      <c r="Y205" s="29">
        <v>6.75</v>
      </c>
      <c r="Z205" s="29">
        <v>3.39</v>
      </c>
      <c r="AA205" s="29">
        <v>16.010000000000002</v>
      </c>
      <c r="AB205" s="29">
        <v>0.28000000000000003</v>
      </c>
      <c r="AC205" s="29">
        <v>2.62</v>
      </c>
      <c r="AD205" s="29"/>
      <c r="AE205" s="9">
        <v>11.88</v>
      </c>
      <c r="AF205" s="9">
        <v>7.82</v>
      </c>
      <c r="AG205" s="9">
        <v>3.62</v>
      </c>
      <c r="AH205" s="9">
        <v>16.8</v>
      </c>
      <c r="AI205" s="9">
        <v>0.12</v>
      </c>
      <c r="AJ205" s="10">
        <v>3.38</v>
      </c>
      <c r="AK205" s="59"/>
      <c r="AL205" s="13">
        <v>90</v>
      </c>
      <c r="AM205" s="13">
        <v>84</v>
      </c>
      <c r="AN205" s="13">
        <v>32.5</v>
      </c>
      <c r="AR205" s="14">
        <v>85</v>
      </c>
      <c r="AS205" s="14">
        <v>69</v>
      </c>
      <c r="AT205" s="14">
        <v>51.25</v>
      </c>
      <c r="AX205" s="15">
        <v>89</v>
      </c>
      <c r="AY205" s="15">
        <v>65</v>
      </c>
      <c r="AZ205" s="16">
        <v>47.25</v>
      </c>
      <c r="BD205" s="1"/>
      <c r="BE205" s="1"/>
      <c r="BF205" s="1"/>
    </row>
    <row r="206" spans="1:58" x14ac:dyDescent="0.2">
      <c r="A206" s="20" t="s">
        <v>244</v>
      </c>
      <c r="B206" s="21" t="s">
        <v>42</v>
      </c>
      <c r="C206" s="22">
        <v>28</v>
      </c>
      <c r="D206" s="3">
        <v>28.7</v>
      </c>
      <c r="E206" s="1" t="str">
        <f t="shared" si="7"/>
        <v>Предожирение</v>
      </c>
      <c r="F206" s="1">
        <v>0</v>
      </c>
      <c r="G206" s="1">
        <v>0</v>
      </c>
      <c r="H206" s="1">
        <v>0</v>
      </c>
      <c r="I206" s="4" t="s">
        <v>47</v>
      </c>
      <c r="J206" s="4">
        <v>4</v>
      </c>
      <c r="K206" s="4" t="str">
        <f t="shared" si="8"/>
        <v>средняя</v>
      </c>
      <c r="L206" s="1" t="str">
        <f>IF(M206&lt;51,"1",IF(M206&lt;75,"2",IF(M206&lt;90,"3","4")))</f>
        <v>2</v>
      </c>
      <c r="M206" s="11">
        <v>58</v>
      </c>
      <c r="N206" s="12">
        <v>57.5</v>
      </c>
      <c r="O206" s="12">
        <v>46.25</v>
      </c>
      <c r="P206" s="25">
        <v>13.35</v>
      </c>
      <c r="Q206" s="26">
        <v>40.619999999999997</v>
      </c>
      <c r="R206" s="27">
        <v>15.3</v>
      </c>
      <c r="S206" s="28">
        <v>33.78</v>
      </c>
      <c r="T206" s="28">
        <v>17.55</v>
      </c>
      <c r="U206" s="28">
        <v>9.31</v>
      </c>
      <c r="V206" s="63"/>
      <c r="W206">
        <v>20</v>
      </c>
      <c r="X206" s="29">
        <v>1.04</v>
      </c>
      <c r="Y206" s="29">
        <v>3.04</v>
      </c>
      <c r="Z206" s="29">
        <v>4.28</v>
      </c>
      <c r="AA206" s="29">
        <v>9.69</v>
      </c>
      <c r="AB206" s="29">
        <v>1.63</v>
      </c>
      <c r="AC206" s="29">
        <v>0.67</v>
      </c>
      <c r="AD206" s="29"/>
      <c r="AE206" s="9">
        <v>1.94</v>
      </c>
      <c r="AF206" s="9">
        <v>3.4</v>
      </c>
      <c r="AG206" s="9">
        <v>4.66</v>
      </c>
      <c r="AH206" s="9">
        <v>10.199999999999999</v>
      </c>
      <c r="AI206" s="9">
        <v>2.2200000000000002</v>
      </c>
      <c r="AJ206" s="10">
        <v>1.4</v>
      </c>
      <c r="AK206" s="59"/>
      <c r="AL206" s="13">
        <v>67</v>
      </c>
      <c r="AM206" s="13">
        <v>76.5</v>
      </c>
      <c r="AN206" s="13">
        <v>68.75</v>
      </c>
      <c r="AR206" s="14">
        <v>85</v>
      </c>
      <c r="AS206" s="14">
        <v>78.5</v>
      </c>
      <c r="AT206" s="14">
        <v>48.75</v>
      </c>
      <c r="AX206" s="15">
        <v>91</v>
      </c>
      <c r="AY206" s="15">
        <v>80.5</v>
      </c>
      <c r="AZ206" s="16">
        <v>46.75</v>
      </c>
      <c r="BD206" s="1"/>
      <c r="BE206" s="1"/>
      <c r="BF206" s="1"/>
    </row>
    <row r="207" spans="1:58" x14ac:dyDescent="0.2">
      <c r="A207" s="20" t="s">
        <v>245</v>
      </c>
      <c r="B207" s="21" t="s">
        <v>42</v>
      </c>
      <c r="C207" s="22">
        <v>58</v>
      </c>
      <c r="D207" s="3">
        <v>24.71</v>
      </c>
      <c r="E207" s="1" t="str">
        <f t="shared" si="7"/>
        <v xml:space="preserve"> Норма</v>
      </c>
      <c r="F207" s="1">
        <v>0</v>
      </c>
      <c r="G207" s="1">
        <v>0</v>
      </c>
      <c r="H207" s="1">
        <v>1</v>
      </c>
      <c r="I207" s="4" t="s">
        <v>47</v>
      </c>
      <c r="J207" s="4">
        <v>2</v>
      </c>
      <c r="K207" s="4" t="str">
        <f t="shared" si="8"/>
        <v>средняя</v>
      </c>
      <c r="L207" s="1" t="str">
        <f>IF(M207&lt;51,"1",IF(M207&lt;75,"2",IF(M207&lt;90,"3","4")))</f>
        <v>3</v>
      </c>
      <c r="M207" s="11">
        <v>85</v>
      </c>
      <c r="N207" s="12">
        <v>84</v>
      </c>
      <c r="O207" s="12">
        <v>53.75</v>
      </c>
      <c r="P207" s="25">
        <v>11.87</v>
      </c>
      <c r="Q207" s="26">
        <v>20.73</v>
      </c>
      <c r="R207" s="27">
        <v>12.53</v>
      </c>
      <c r="S207" s="28">
        <v>38.85</v>
      </c>
      <c r="T207" s="28">
        <v>14.19</v>
      </c>
      <c r="U207" s="28">
        <v>7.38</v>
      </c>
      <c r="V207" s="63"/>
      <c r="W207">
        <v>40</v>
      </c>
      <c r="X207" s="29">
        <v>5.38</v>
      </c>
      <c r="Y207" s="29">
        <v>23.09</v>
      </c>
      <c r="Z207" s="29">
        <v>9.91</v>
      </c>
      <c r="AA207" s="29">
        <v>22.64</v>
      </c>
      <c r="AB207" s="29">
        <v>4.41</v>
      </c>
      <c r="AC207" s="29">
        <v>0.57999999999999996</v>
      </c>
      <c r="AD207" s="29"/>
      <c r="AE207" s="9">
        <v>5.56</v>
      </c>
      <c r="AF207" s="9">
        <v>23.98</v>
      </c>
      <c r="AG207" s="9">
        <v>10.42</v>
      </c>
      <c r="AH207" s="9">
        <v>23.62</v>
      </c>
      <c r="AI207" s="9">
        <v>4.2</v>
      </c>
      <c r="AJ207" s="10">
        <v>1.22</v>
      </c>
      <c r="AK207" s="59"/>
      <c r="AL207" s="13">
        <v>85</v>
      </c>
      <c r="AM207" s="13">
        <v>65</v>
      </c>
      <c r="AN207" s="13">
        <v>58.75</v>
      </c>
      <c r="AR207" s="14">
        <v>98</v>
      </c>
      <c r="AS207" s="14">
        <v>92.5</v>
      </c>
      <c r="AT207" s="14">
        <v>26.25</v>
      </c>
      <c r="AX207" s="15">
        <v>100</v>
      </c>
      <c r="AY207" s="15">
        <v>96.5</v>
      </c>
      <c r="AZ207" s="16">
        <v>22.25</v>
      </c>
      <c r="BD207" s="1"/>
      <c r="BE207" s="1"/>
      <c r="BF207" s="1"/>
    </row>
    <row r="208" spans="1:58" x14ac:dyDescent="0.2">
      <c r="A208" s="20" t="s">
        <v>246</v>
      </c>
      <c r="B208" s="21" t="s">
        <v>42</v>
      </c>
      <c r="C208" s="22">
        <v>52</v>
      </c>
      <c r="D208" s="3">
        <v>27.19</v>
      </c>
      <c r="E208" s="1" t="str">
        <f t="shared" si="7"/>
        <v>Предожирение</v>
      </c>
      <c r="F208" s="1">
        <v>0</v>
      </c>
      <c r="G208" s="1">
        <v>0</v>
      </c>
      <c r="H208" s="1">
        <v>1</v>
      </c>
      <c r="I208" s="4" t="s">
        <v>47</v>
      </c>
      <c r="J208" s="4">
        <v>3</v>
      </c>
      <c r="K208" s="4" t="str">
        <f t="shared" si="8"/>
        <v>средняя</v>
      </c>
      <c r="L208" s="1" t="str">
        <f>IF(M208&lt;51,"1",IF(M208&lt;75,"2",IF(M208&lt;90,"3","4")))</f>
        <v>3</v>
      </c>
      <c r="M208" s="11">
        <v>77</v>
      </c>
      <c r="N208" s="12">
        <v>72.5</v>
      </c>
      <c r="O208" s="12">
        <v>36.25</v>
      </c>
      <c r="P208" s="25">
        <v>1.26</v>
      </c>
      <c r="Q208" s="26">
        <v>29.15</v>
      </c>
      <c r="R208" s="27">
        <v>18.149999999999999</v>
      </c>
      <c r="S208" s="28">
        <v>33.700000000000003</v>
      </c>
      <c r="T208" s="28">
        <v>7.44</v>
      </c>
      <c r="U208" s="28">
        <v>16.45</v>
      </c>
      <c r="V208" s="63"/>
      <c r="W208">
        <v>30</v>
      </c>
      <c r="X208" s="29">
        <v>7.03</v>
      </c>
      <c r="Y208" s="29">
        <v>14.4</v>
      </c>
      <c r="Z208" s="29">
        <v>0.08</v>
      </c>
      <c r="AA208" s="29">
        <v>13.21</v>
      </c>
      <c r="AB208" s="29">
        <v>5.66</v>
      </c>
      <c r="AC208" s="29">
        <v>3.92</v>
      </c>
      <c r="AD208" s="29"/>
      <c r="AE208" s="9">
        <v>7.48</v>
      </c>
      <c r="AF208" s="9">
        <v>14.58</v>
      </c>
      <c r="AG208" s="9">
        <v>0.5</v>
      </c>
      <c r="AH208" s="9">
        <v>13.8</v>
      </c>
      <c r="AI208" s="9">
        <v>6.74</v>
      </c>
      <c r="AJ208" s="10">
        <v>4.32</v>
      </c>
      <c r="AK208" s="59"/>
      <c r="AL208" s="13">
        <v>28</v>
      </c>
      <c r="AM208" s="13">
        <v>34.5</v>
      </c>
      <c r="AN208" s="13">
        <v>70</v>
      </c>
      <c r="AR208" s="14">
        <v>83</v>
      </c>
      <c r="AS208" s="14">
        <v>83.5</v>
      </c>
      <c r="AT208" s="14">
        <v>33.75</v>
      </c>
      <c r="AX208" s="15">
        <v>87</v>
      </c>
      <c r="AY208" s="15">
        <v>87.5</v>
      </c>
      <c r="AZ208" s="16">
        <v>27.75</v>
      </c>
      <c r="BD208" s="1"/>
      <c r="BE208" s="1"/>
      <c r="BF208" s="1"/>
    </row>
    <row r="209" spans="1:58" x14ac:dyDescent="0.2">
      <c r="A209" s="20" t="s">
        <v>247</v>
      </c>
      <c r="B209" s="21" t="s">
        <v>42</v>
      </c>
      <c r="C209" s="22">
        <v>35</v>
      </c>
      <c r="D209" s="3">
        <v>23.63</v>
      </c>
      <c r="E209" s="1" t="str">
        <f t="shared" si="7"/>
        <v xml:space="preserve"> Норма</v>
      </c>
      <c r="F209" s="1">
        <v>0</v>
      </c>
      <c r="G209" s="1">
        <v>1</v>
      </c>
      <c r="H209" s="1">
        <v>0</v>
      </c>
      <c r="I209" s="4" t="s">
        <v>43</v>
      </c>
      <c r="J209" s="4">
        <v>1</v>
      </c>
      <c r="K209" s="4" t="str">
        <f t="shared" si="8"/>
        <v>средняя</v>
      </c>
      <c r="L209" s="1" t="str">
        <f>IF(M209&lt;51,"1",IF(M209&lt;75,"2",IF(M209&lt;90,"3","4")))</f>
        <v>3</v>
      </c>
      <c r="M209" s="11">
        <v>78</v>
      </c>
      <c r="N209" s="12">
        <v>79.5</v>
      </c>
      <c r="O209" s="12">
        <v>62.5</v>
      </c>
      <c r="P209" s="25">
        <v>14.56</v>
      </c>
      <c r="Q209" s="26">
        <v>25.55</v>
      </c>
      <c r="R209" s="27">
        <v>15.57</v>
      </c>
      <c r="S209" s="28">
        <v>32.19</v>
      </c>
      <c r="T209" s="28">
        <v>19</v>
      </c>
      <c r="U209" s="28">
        <v>18.64</v>
      </c>
      <c r="V209" s="63"/>
      <c r="W209">
        <v>30</v>
      </c>
      <c r="X209" s="29">
        <v>4.93</v>
      </c>
      <c r="Y209" s="29">
        <v>6.23</v>
      </c>
      <c r="Z209" s="29">
        <v>4.29</v>
      </c>
      <c r="AA209" s="29">
        <v>14.95</v>
      </c>
      <c r="AB209" s="29">
        <v>4.1399999999999997</v>
      </c>
      <c r="AC209" s="29">
        <v>1.87</v>
      </c>
      <c r="AD209" s="29"/>
      <c r="AE209" s="9">
        <v>5.88</v>
      </c>
      <c r="AF209" s="9">
        <v>6.42</v>
      </c>
      <c r="AG209" s="9">
        <v>4.5199999999999996</v>
      </c>
      <c r="AH209" s="9">
        <v>15.98</v>
      </c>
      <c r="AI209" s="9">
        <v>4.46</v>
      </c>
      <c r="AJ209" s="10">
        <v>2.76</v>
      </c>
      <c r="AK209" s="59"/>
      <c r="AL209" s="13">
        <v>97</v>
      </c>
      <c r="AM209" s="13">
        <v>91</v>
      </c>
      <c r="AN209" s="13">
        <v>46.25</v>
      </c>
      <c r="AR209" s="14">
        <v>98</v>
      </c>
      <c r="AS209" s="14">
        <v>96</v>
      </c>
      <c r="AT209" s="14">
        <v>21.25</v>
      </c>
      <c r="AX209" s="15">
        <v>100</v>
      </c>
      <c r="AY209" s="15">
        <v>100</v>
      </c>
      <c r="AZ209" s="16">
        <v>15.25</v>
      </c>
      <c r="BD209" s="1"/>
      <c r="BE209" s="1"/>
      <c r="BF209" s="1"/>
    </row>
    <row r="210" spans="1:58" x14ac:dyDescent="0.2">
      <c r="A210" s="20" t="s">
        <v>248</v>
      </c>
      <c r="B210" s="21" t="s">
        <v>42</v>
      </c>
      <c r="C210" s="22">
        <v>60</v>
      </c>
      <c r="D210" s="3">
        <v>22.36</v>
      </c>
      <c r="E210" s="1" t="str">
        <f t="shared" si="7"/>
        <v xml:space="preserve"> Норма</v>
      </c>
      <c r="F210" s="1">
        <v>0</v>
      </c>
      <c r="G210" s="1">
        <v>0</v>
      </c>
      <c r="H210" s="1">
        <v>0</v>
      </c>
      <c r="I210" s="4" t="s">
        <v>47</v>
      </c>
      <c r="J210" s="4">
        <v>1</v>
      </c>
      <c r="K210" s="4" t="str">
        <f t="shared" si="8"/>
        <v>средняя</v>
      </c>
      <c r="L210" s="1" t="str">
        <f>IF(M210&lt;51,"1",IF(M210&lt;75,"2",IF(M210&lt;90,"3","4")))</f>
        <v>1</v>
      </c>
      <c r="M210" s="11">
        <v>35</v>
      </c>
      <c r="N210" s="12">
        <v>62.5</v>
      </c>
      <c r="O210" s="12">
        <v>87.5</v>
      </c>
      <c r="P210" s="25">
        <v>1.57</v>
      </c>
      <c r="Q210" s="26">
        <v>31.67</v>
      </c>
      <c r="R210" s="27">
        <v>15.44</v>
      </c>
      <c r="S210" s="28">
        <v>37.57</v>
      </c>
      <c r="T210" s="28">
        <v>16.21</v>
      </c>
      <c r="U210" s="28">
        <v>7.27</v>
      </c>
      <c r="V210" s="64"/>
      <c r="W210" s="31">
        <v>30</v>
      </c>
      <c r="X210" s="29">
        <v>6.22</v>
      </c>
      <c r="Y210" s="29">
        <v>1.29</v>
      </c>
      <c r="Z210" s="29">
        <v>4.7699999999999996</v>
      </c>
      <c r="AA210" s="29">
        <v>17.82</v>
      </c>
      <c r="AB210" s="29">
        <v>4.7300000000000004</v>
      </c>
      <c r="AC210" s="29">
        <v>0.83</v>
      </c>
      <c r="AD210" s="29"/>
      <c r="AE210" s="9">
        <v>6.46</v>
      </c>
      <c r="AF210" s="9">
        <v>1.1599999999999999</v>
      </c>
      <c r="AG210" s="9">
        <v>5.9</v>
      </c>
      <c r="AH210" s="9">
        <v>18.12</v>
      </c>
      <c r="AI210" s="9">
        <v>6.66</v>
      </c>
      <c r="AJ210" s="10">
        <v>1.72</v>
      </c>
      <c r="AK210" s="59"/>
      <c r="AL210" s="13">
        <v>75</v>
      </c>
      <c r="AM210" s="13">
        <v>71</v>
      </c>
      <c r="AN210" s="13">
        <v>36.25</v>
      </c>
      <c r="AR210" s="14">
        <v>98</v>
      </c>
      <c r="AS210" s="14">
        <v>100</v>
      </c>
      <c r="AT210" s="14">
        <v>20</v>
      </c>
      <c r="AX210" s="15">
        <v>100</v>
      </c>
      <c r="AY210" s="15">
        <v>100</v>
      </c>
      <c r="AZ210" s="16">
        <v>16</v>
      </c>
      <c r="BD210" s="1"/>
      <c r="BE210" s="1"/>
      <c r="BF210" s="1"/>
    </row>
    <row r="211" spans="1:58" x14ac:dyDescent="0.2">
      <c r="A211" s="20" t="s">
        <v>249</v>
      </c>
      <c r="B211" s="21" t="s">
        <v>42</v>
      </c>
      <c r="C211" s="22">
        <v>70</v>
      </c>
      <c r="D211" s="3">
        <v>24.43</v>
      </c>
      <c r="E211" s="1" t="str">
        <f t="shared" si="7"/>
        <v xml:space="preserve"> Норма</v>
      </c>
      <c r="F211" s="1">
        <v>0</v>
      </c>
      <c r="G211" s="1">
        <v>0</v>
      </c>
      <c r="H211" s="1">
        <v>0</v>
      </c>
      <c r="I211" s="4" t="s">
        <v>47</v>
      </c>
      <c r="J211" s="4">
        <v>1</v>
      </c>
      <c r="K211" s="4" t="str">
        <f t="shared" si="8"/>
        <v>средняя</v>
      </c>
      <c r="L211" s="1" t="str">
        <f>IF(M211&lt;51,"1",IF(M211&lt;75,"2",IF(M211&lt;90,"3","4")))</f>
        <v>2</v>
      </c>
      <c r="M211" s="11">
        <v>56</v>
      </c>
      <c r="N211" s="12">
        <v>71.5</v>
      </c>
      <c r="O211" s="12">
        <v>77.5</v>
      </c>
      <c r="P211" s="25">
        <v>1.76</v>
      </c>
      <c r="Q211" s="26">
        <v>31.25</v>
      </c>
      <c r="R211" s="27">
        <v>16.600000000000001</v>
      </c>
      <c r="S211" s="28">
        <v>28.46</v>
      </c>
      <c r="T211" s="28">
        <v>8.4</v>
      </c>
      <c r="U211" s="28">
        <v>17.78</v>
      </c>
      <c r="V211" s="63"/>
      <c r="W211">
        <v>30</v>
      </c>
      <c r="X211" s="29">
        <v>12.6</v>
      </c>
      <c r="Y211" s="29">
        <v>2.11</v>
      </c>
      <c r="Z211" s="29">
        <v>0.61</v>
      </c>
      <c r="AA211" s="29">
        <v>9.6199999999999992</v>
      </c>
      <c r="AB211" s="29">
        <v>1.61</v>
      </c>
      <c r="AC211" s="29">
        <v>0.67</v>
      </c>
      <c r="AD211" s="29"/>
      <c r="AE211" s="9">
        <v>13.44</v>
      </c>
      <c r="AF211" s="9">
        <v>2.8</v>
      </c>
      <c r="AG211" s="9">
        <v>1.2</v>
      </c>
      <c r="AH211" s="9">
        <v>10.8</v>
      </c>
      <c r="AI211" s="9">
        <v>2.96</v>
      </c>
      <c r="AJ211" s="10">
        <v>1.4</v>
      </c>
      <c r="AK211" s="59"/>
      <c r="AL211" s="13">
        <v>70</v>
      </c>
      <c r="AM211" s="13">
        <v>78.5</v>
      </c>
      <c r="AN211" s="13">
        <v>43.75</v>
      </c>
      <c r="AR211" s="14">
        <v>85</v>
      </c>
      <c r="AS211" s="14">
        <v>88.5</v>
      </c>
      <c r="AT211" s="14">
        <v>31.25</v>
      </c>
      <c r="AX211" s="15">
        <v>89</v>
      </c>
      <c r="AY211" s="15">
        <v>92.5</v>
      </c>
      <c r="AZ211" s="16">
        <v>29.25</v>
      </c>
      <c r="BD211" s="1"/>
      <c r="BE211" s="1"/>
      <c r="BF211" s="1"/>
    </row>
    <row r="212" spans="1:58" x14ac:dyDescent="0.2">
      <c r="A212" s="20" t="s">
        <v>250</v>
      </c>
      <c r="B212" s="21" t="s">
        <v>42</v>
      </c>
      <c r="C212" s="22">
        <v>34</v>
      </c>
      <c r="D212" s="3">
        <v>22.1</v>
      </c>
      <c r="E212" s="1" t="str">
        <f t="shared" si="7"/>
        <v xml:space="preserve"> Норма</v>
      </c>
      <c r="F212" s="1">
        <v>0</v>
      </c>
      <c r="G212" s="1">
        <v>0</v>
      </c>
      <c r="H212" s="1">
        <v>0</v>
      </c>
      <c r="I212" s="4" t="s">
        <v>43</v>
      </c>
      <c r="J212" s="4">
        <v>1</v>
      </c>
      <c r="K212" s="4" t="str">
        <f t="shared" si="8"/>
        <v>средняя</v>
      </c>
      <c r="L212" s="1" t="str">
        <f>IF(M212&lt;51,"1",IF(M212&lt;75,"2",IF(M212&lt;90,"3","4")))</f>
        <v>2</v>
      </c>
      <c r="M212" s="11">
        <v>73</v>
      </c>
      <c r="N212" s="12">
        <v>65.5</v>
      </c>
      <c r="O212" s="12">
        <v>52.5</v>
      </c>
      <c r="P212" s="25">
        <v>7.64</v>
      </c>
      <c r="Q212" s="26">
        <v>40.96</v>
      </c>
      <c r="R212" s="27">
        <v>17.53</v>
      </c>
      <c r="S212" s="28">
        <v>37.950000000000003</v>
      </c>
      <c r="T212" s="28">
        <v>12.96</v>
      </c>
      <c r="U212" s="28">
        <v>12.91</v>
      </c>
      <c r="V212" s="63"/>
      <c r="W212">
        <v>30</v>
      </c>
      <c r="X212" s="29">
        <v>11.04</v>
      </c>
      <c r="Y212" s="29">
        <v>7.07</v>
      </c>
      <c r="Z212" s="29">
        <v>1.06</v>
      </c>
      <c r="AA212" s="29">
        <v>4.07</v>
      </c>
      <c r="AB212" s="29">
        <v>3.3</v>
      </c>
      <c r="AC212" s="29">
        <v>7.05</v>
      </c>
      <c r="AD212" s="29"/>
      <c r="AE212" s="9">
        <v>11.52</v>
      </c>
      <c r="AF212" s="9">
        <v>7.98</v>
      </c>
      <c r="AG212" s="9">
        <v>1.46</v>
      </c>
      <c r="AH212" s="9">
        <v>6.98</v>
      </c>
      <c r="AI212" s="9">
        <v>3.2</v>
      </c>
      <c r="AJ212" s="10">
        <v>7.5</v>
      </c>
      <c r="AK212" s="59"/>
      <c r="AL212" s="13">
        <v>85</v>
      </c>
      <c r="AM212" s="13">
        <v>76</v>
      </c>
      <c r="AN212" s="13">
        <v>48.75</v>
      </c>
      <c r="AR212" s="14">
        <v>83</v>
      </c>
      <c r="AS212" s="14">
        <v>94.5</v>
      </c>
      <c r="AT212" s="14">
        <v>30</v>
      </c>
      <c r="AX212" s="15">
        <v>89</v>
      </c>
      <c r="AY212" s="15">
        <v>96.5</v>
      </c>
      <c r="AZ212" s="16">
        <v>28</v>
      </c>
      <c r="BD212" s="1"/>
      <c r="BE212" s="1"/>
      <c r="BF212" s="1"/>
    </row>
    <row r="213" spans="1:58" x14ac:dyDescent="0.2">
      <c r="A213" s="20" t="s">
        <v>251</v>
      </c>
      <c r="B213" s="21" t="s">
        <v>42</v>
      </c>
      <c r="C213" s="22">
        <v>70</v>
      </c>
      <c r="D213" s="3">
        <v>27.61</v>
      </c>
      <c r="E213" s="1" t="str">
        <f t="shared" si="7"/>
        <v>Предожирение</v>
      </c>
      <c r="F213" s="1">
        <v>0</v>
      </c>
      <c r="G213" s="1">
        <v>0</v>
      </c>
      <c r="H213" s="1">
        <v>0</v>
      </c>
      <c r="I213" s="4" t="s">
        <v>47</v>
      </c>
      <c r="J213" s="4">
        <v>4</v>
      </c>
      <c r="K213" s="4" t="str">
        <f t="shared" si="8"/>
        <v>средняя</v>
      </c>
      <c r="L213" s="1" t="str">
        <f>IF(M213&lt;51,"1",IF(M213&lt;75,"2",IF(M213&lt;90,"3","4")))</f>
        <v>2</v>
      </c>
      <c r="M213" s="11">
        <v>57</v>
      </c>
      <c r="N213" s="12">
        <v>70</v>
      </c>
      <c r="O213" s="12">
        <v>58.75</v>
      </c>
      <c r="P213" s="25">
        <v>1.2</v>
      </c>
      <c r="Q213" s="26">
        <v>34.409999999999997</v>
      </c>
      <c r="R213" s="27">
        <v>13.46</v>
      </c>
      <c r="S213" s="28">
        <v>37.33</v>
      </c>
      <c r="T213" s="28">
        <v>0.14000000000000001</v>
      </c>
      <c r="U213" s="28">
        <v>7.15</v>
      </c>
      <c r="V213" s="63"/>
      <c r="W213">
        <v>20</v>
      </c>
      <c r="X213" s="29">
        <v>8.9600000000000009</v>
      </c>
      <c r="Y213" s="29">
        <v>1.6</v>
      </c>
      <c r="Z213" s="29">
        <v>2.2000000000000002</v>
      </c>
      <c r="AA213" s="29">
        <v>13.56</v>
      </c>
      <c r="AB213" s="29">
        <v>5.25</v>
      </c>
      <c r="AC213" s="29">
        <v>5.46</v>
      </c>
      <c r="AD213" s="29"/>
      <c r="AE213" s="9">
        <v>9.7200000000000006</v>
      </c>
      <c r="AF213" s="9">
        <v>2.72</v>
      </c>
      <c r="AG213" s="9">
        <v>2.62</v>
      </c>
      <c r="AH213" s="9">
        <v>14.74</v>
      </c>
      <c r="AI213" s="9">
        <v>5.3</v>
      </c>
      <c r="AJ213" s="10">
        <v>5.32</v>
      </c>
      <c r="AK213" s="59"/>
      <c r="AL213" s="13">
        <v>60</v>
      </c>
      <c r="AM213" s="13">
        <v>77</v>
      </c>
      <c r="AN213" s="13">
        <v>52.5</v>
      </c>
      <c r="AR213" s="14">
        <v>98</v>
      </c>
      <c r="AS213" s="14">
        <v>96</v>
      </c>
      <c r="AT213" s="14">
        <v>21.25</v>
      </c>
      <c r="AX213" s="15">
        <v>100</v>
      </c>
      <c r="AY213" s="15">
        <v>100</v>
      </c>
      <c r="AZ213" s="16">
        <v>15.25</v>
      </c>
      <c r="BD213" s="1"/>
      <c r="BE213" s="1"/>
      <c r="BF213" s="1"/>
    </row>
    <row r="214" spans="1:58" x14ac:dyDescent="0.2">
      <c r="A214" s="20" t="s">
        <v>252</v>
      </c>
      <c r="B214" s="21" t="s">
        <v>42</v>
      </c>
      <c r="C214" s="22">
        <v>52</v>
      </c>
      <c r="D214" s="3">
        <v>25.66</v>
      </c>
      <c r="E214" s="1" t="str">
        <f t="shared" si="7"/>
        <v>Предожирение</v>
      </c>
      <c r="F214" s="1">
        <v>0</v>
      </c>
      <c r="G214" s="1">
        <v>0</v>
      </c>
      <c r="H214" s="1">
        <v>0</v>
      </c>
      <c r="I214" s="4" t="s">
        <v>47</v>
      </c>
      <c r="J214" s="4">
        <v>4</v>
      </c>
      <c r="K214" s="4" t="str">
        <f t="shared" si="8"/>
        <v>средняя</v>
      </c>
      <c r="L214" s="1" t="str">
        <f>IF(M214&lt;51,"1",IF(M214&lt;75,"2",IF(M214&lt;90,"3","4")))</f>
        <v>4</v>
      </c>
      <c r="M214" s="11">
        <v>98</v>
      </c>
      <c r="N214" s="12">
        <v>95.5</v>
      </c>
      <c r="O214" s="12">
        <v>28.75</v>
      </c>
      <c r="P214" s="25">
        <v>8.23</v>
      </c>
      <c r="Q214" s="26">
        <v>33.71</v>
      </c>
      <c r="R214" s="27">
        <v>15.84</v>
      </c>
      <c r="S214" s="28">
        <v>14.3</v>
      </c>
      <c r="T214" s="28">
        <v>17.5</v>
      </c>
      <c r="U214" s="28">
        <v>3.35</v>
      </c>
      <c r="V214" s="63"/>
      <c r="W214">
        <v>30</v>
      </c>
      <c r="X214" s="29">
        <v>0.22</v>
      </c>
      <c r="Y214" s="29">
        <v>0.56999999999999995</v>
      </c>
      <c r="Z214" s="29">
        <v>5.82</v>
      </c>
      <c r="AA214" s="29">
        <v>7.42</v>
      </c>
      <c r="AB214" s="29">
        <v>2.65</v>
      </c>
      <c r="AC214" s="29">
        <v>3.56</v>
      </c>
      <c r="AD214" s="29"/>
      <c r="AE214" s="9">
        <v>0.8</v>
      </c>
      <c r="AF214" s="9">
        <v>1.88</v>
      </c>
      <c r="AG214" s="9">
        <v>6.46</v>
      </c>
      <c r="AH214" s="9">
        <v>7.76</v>
      </c>
      <c r="AI214" s="9">
        <v>3.46</v>
      </c>
      <c r="AJ214" s="10">
        <v>4.34</v>
      </c>
      <c r="AK214" s="59"/>
      <c r="AL214" s="13">
        <v>63</v>
      </c>
      <c r="AM214" s="13">
        <v>73.5</v>
      </c>
      <c r="AN214" s="13">
        <v>46.25</v>
      </c>
      <c r="AR214" s="14">
        <v>88</v>
      </c>
      <c r="AS214" s="14">
        <v>97</v>
      </c>
      <c r="AT214" s="14">
        <v>22.5</v>
      </c>
      <c r="AX214" s="15">
        <v>90</v>
      </c>
      <c r="AY214" s="15">
        <v>100</v>
      </c>
      <c r="AZ214" s="16">
        <v>16.5</v>
      </c>
      <c r="BD214" s="1"/>
      <c r="BE214" s="1"/>
      <c r="BF214" s="1"/>
    </row>
    <row r="215" spans="1:58" x14ac:dyDescent="0.2">
      <c r="A215" s="20" t="s">
        <v>253</v>
      </c>
      <c r="B215" s="21" t="s">
        <v>42</v>
      </c>
      <c r="C215" s="22">
        <v>63</v>
      </c>
      <c r="D215" s="3">
        <v>21.8</v>
      </c>
      <c r="E215" s="1" t="str">
        <f t="shared" si="7"/>
        <v xml:space="preserve"> Норма</v>
      </c>
      <c r="F215" s="1">
        <v>0</v>
      </c>
      <c r="G215" s="1">
        <v>1</v>
      </c>
      <c r="H215" s="1">
        <v>0</v>
      </c>
      <c r="I215" s="4" t="s">
        <v>47</v>
      </c>
      <c r="J215" s="4">
        <v>2</v>
      </c>
      <c r="K215" s="4" t="str">
        <f t="shared" si="8"/>
        <v>средняя</v>
      </c>
      <c r="L215" s="1" t="str">
        <f>IF(M215&lt;51,"1",IF(M215&lt;75,"2",IF(M215&lt;90,"3","4")))</f>
        <v>2</v>
      </c>
      <c r="M215" s="11">
        <v>70</v>
      </c>
      <c r="N215" s="12">
        <v>88.5</v>
      </c>
      <c r="O215" s="12">
        <v>41.25</v>
      </c>
      <c r="P215" s="25">
        <v>8.4</v>
      </c>
      <c r="Q215" s="26">
        <v>29.4</v>
      </c>
      <c r="R215" s="27">
        <v>11.21</v>
      </c>
      <c r="S215" s="28">
        <v>33.78</v>
      </c>
      <c r="T215" s="28">
        <v>1.57</v>
      </c>
      <c r="U215" s="28">
        <v>4.9000000000000004</v>
      </c>
      <c r="V215" s="63"/>
      <c r="W215">
        <v>30</v>
      </c>
      <c r="X215" s="29">
        <v>3.02</v>
      </c>
      <c r="Y215" s="29">
        <v>9.8000000000000007</v>
      </c>
      <c r="Z215" s="29">
        <v>4.05</v>
      </c>
      <c r="AA215" s="29">
        <v>9.51</v>
      </c>
      <c r="AB215" s="29">
        <v>0.16</v>
      </c>
      <c r="AC215" s="29">
        <v>7.66</v>
      </c>
      <c r="AD215" s="29"/>
      <c r="AE215" s="9">
        <v>3.68</v>
      </c>
      <c r="AF215" s="9">
        <v>10.46</v>
      </c>
      <c r="AG215" s="9">
        <v>4.2</v>
      </c>
      <c r="AH215" s="9">
        <v>10.8</v>
      </c>
      <c r="AI215" s="9">
        <v>5.22</v>
      </c>
      <c r="AJ215" s="10">
        <v>8.1999999999999993</v>
      </c>
      <c r="AK215" s="59"/>
      <c r="AL215" s="13">
        <v>91</v>
      </c>
      <c r="AM215" s="13">
        <v>92.5</v>
      </c>
      <c r="AN215" s="13">
        <v>43.75</v>
      </c>
      <c r="AR215" s="14">
        <v>66</v>
      </c>
      <c r="AS215" s="14">
        <v>79.5</v>
      </c>
      <c r="AT215" s="14">
        <v>57.5</v>
      </c>
      <c r="AX215" s="15">
        <v>72</v>
      </c>
      <c r="AY215" s="15">
        <v>81.5</v>
      </c>
      <c r="AZ215" s="16">
        <v>51.5</v>
      </c>
      <c r="BD215" s="1"/>
      <c r="BE215" s="1"/>
      <c r="BF215" s="1"/>
    </row>
    <row r="216" spans="1:58" x14ac:dyDescent="0.2">
      <c r="A216" s="20" t="s">
        <v>254</v>
      </c>
      <c r="B216" s="21" t="s">
        <v>42</v>
      </c>
      <c r="C216" s="22">
        <v>83</v>
      </c>
      <c r="D216" s="3">
        <v>23.88</v>
      </c>
      <c r="E216" s="1" t="str">
        <f t="shared" si="7"/>
        <v xml:space="preserve"> Норма</v>
      </c>
      <c r="F216" s="1">
        <v>0</v>
      </c>
      <c r="G216" s="1">
        <v>0</v>
      </c>
      <c r="H216" s="1">
        <v>0</v>
      </c>
      <c r="I216" s="4" t="s">
        <v>47</v>
      </c>
      <c r="J216" s="4">
        <v>0</v>
      </c>
      <c r="K216" s="4" t="str">
        <f t="shared" si="8"/>
        <v>средняя</v>
      </c>
      <c r="L216" s="1" t="str">
        <f>IF(M216&lt;51,"1",IF(M216&lt;75,"2",IF(M216&lt;90,"3","4")))</f>
        <v>3</v>
      </c>
      <c r="M216" s="11">
        <v>83</v>
      </c>
      <c r="N216" s="12">
        <v>66.5</v>
      </c>
      <c r="O216" s="12">
        <v>38.75</v>
      </c>
      <c r="P216" s="25">
        <v>14.43</v>
      </c>
      <c r="Q216" s="26">
        <v>27.82</v>
      </c>
      <c r="R216" s="27">
        <v>14.88</v>
      </c>
      <c r="S216" s="28">
        <v>33.6</v>
      </c>
      <c r="T216" s="28">
        <v>16.329999999999998</v>
      </c>
      <c r="U216" s="28">
        <v>13.87</v>
      </c>
      <c r="V216" s="63"/>
      <c r="W216">
        <v>30</v>
      </c>
      <c r="X216" s="29">
        <v>8.26</v>
      </c>
      <c r="Y216" s="29">
        <v>8.56</v>
      </c>
      <c r="Z216" s="29">
        <v>3.01</v>
      </c>
      <c r="AA216" s="29">
        <v>21.55</v>
      </c>
      <c r="AB216" s="29">
        <v>5.7</v>
      </c>
      <c r="AC216" s="29">
        <v>5.24</v>
      </c>
      <c r="AD216" s="29"/>
      <c r="AE216" s="9">
        <v>8.64</v>
      </c>
      <c r="AF216" s="9">
        <v>9.66</v>
      </c>
      <c r="AG216" s="9">
        <v>3.82</v>
      </c>
      <c r="AH216" s="9">
        <v>19.36</v>
      </c>
      <c r="AI216" s="9">
        <v>6.76</v>
      </c>
      <c r="AJ216" s="10">
        <v>5.54</v>
      </c>
      <c r="AK216" s="59"/>
      <c r="AL216" s="13">
        <v>80</v>
      </c>
      <c r="AM216" s="13">
        <v>81.5</v>
      </c>
      <c r="AN216" s="13">
        <v>52.5</v>
      </c>
      <c r="AR216" s="14">
        <v>95</v>
      </c>
      <c r="AS216" s="14">
        <v>98</v>
      </c>
      <c r="AT216" s="14">
        <v>20</v>
      </c>
      <c r="AX216" s="15">
        <v>97</v>
      </c>
      <c r="AY216" s="15">
        <v>100</v>
      </c>
      <c r="AZ216" s="16">
        <v>18</v>
      </c>
      <c r="BD216" s="1"/>
      <c r="BE216" s="1"/>
      <c r="BF216" s="1"/>
    </row>
    <row r="217" spans="1:58" x14ac:dyDescent="0.2">
      <c r="A217" s="20" t="s">
        <v>255</v>
      </c>
      <c r="B217" s="21" t="s">
        <v>42</v>
      </c>
      <c r="C217" s="22">
        <v>59</v>
      </c>
      <c r="D217" s="3">
        <v>21.46</v>
      </c>
      <c r="E217" s="1" t="str">
        <f t="shared" si="7"/>
        <v xml:space="preserve"> Норма</v>
      </c>
      <c r="F217" s="1">
        <v>0</v>
      </c>
      <c r="G217" s="1">
        <v>0</v>
      </c>
      <c r="H217" s="1">
        <v>0</v>
      </c>
      <c r="I217" s="4" t="s">
        <v>43</v>
      </c>
      <c r="J217" s="4">
        <v>4</v>
      </c>
      <c r="K217" s="4" t="str">
        <f t="shared" si="8"/>
        <v>средняя</v>
      </c>
      <c r="L217" s="1" t="str">
        <f>IF(M217&lt;51,"1",IF(M217&lt;75,"2",IF(M217&lt;90,"3","4")))</f>
        <v>2</v>
      </c>
      <c r="M217" s="11">
        <v>52</v>
      </c>
      <c r="N217" s="12">
        <v>72.5</v>
      </c>
      <c r="O217" s="12">
        <v>51.25</v>
      </c>
      <c r="P217" s="25">
        <v>5.55</v>
      </c>
      <c r="Q217" s="26">
        <v>32.700000000000003</v>
      </c>
      <c r="R217" s="27">
        <v>11.99</v>
      </c>
      <c r="S217" s="28">
        <v>33.479999999999997</v>
      </c>
      <c r="T217" s="28">
        <v>3.95</v>
      </c>
      <c r="U217" s="28">
        <v>3.97</v>
      </c>
      <c r="V217" s="63"/>
      <c r="W217">
        <v>25</v>
      </c>
      <c r="X217" s="29">
        <v>3.71</v>
      </c>
      <c r="Y217" s="29">
        <v>2.95</v>
      </c>
      <c r="Z217" s="29">
        <v>5.15</v>
      </c>
      <c r="AA217" s="29">
        <v>15.41</v>
      </c>
      <c r="AB217" s="29">
        <v>1.87</v>
      </c>
      <c r="AC217" s="29">
        <v>0.09</v>
      </c>
      <c r="AD217" s="29"/>
      <c r="AE217" s="9">
        <v>4.9000000000000004</v>
      </c>
      <c r="AF217" s="9">
        <v>3.52</v>
      </c>
      <c r="AG217" s="9">
        <v>5.78</v>
      </c>
      <c r="AH217" s="9">
        <v>15.46</v>
      </c>
      <c r="AI217" s="9">
        <v>2.4</v>
      </c>
      <c r="AJ217" s="10">
        <v>0.86</v>
      </c>
      <c r="AK217" s="59"/>
      <c r="AL217" s="13">
        <v>97</v>
      </c>
      <c r="AM217" s="13">
        <v>91</v>
      </c>
      <c r="AN217" s="13">
        <v>46.25</v>
      </c>
      <c r="AR217" s="14">
        <v>95</v>
      </c>
      <c r="AS217" s="14">
        <v>98</v>
      </c>
      <c r="AT217" s="14">
        <v>20</v>
      </c>
      <c r="AX217" s="15">
        <v>97</v>
      </c>
      <c r="AY217" s="15">
        <v>100</v>
      </c>
      <c r="AZ217" s="16">
        <v>14</v>
      </c>
      <c r="BD217" s="1"/>
      <c r="BE217" s="1"/>
      <c r="BF217" s="1"/>
    </row>
    <row r="218" spans="1:58" x14ac:dyDescent="0.2">
      <c r="A218" s="20" t="s">
        <v>256</v>
      </c>
      <c r="B218" s="21" t="s">
        <v>42</v>
      </c>
      <c r="C218" s="22">
        <v>35</v>
      </c>
      <c r="D218" s="3">
        <v>28.33</v>
      </c>
      <c r="E218" s="1" t="str">
        <f t="shared" si="7"/>
        <v>Предожирение</v>
      </c>
      <c r="F218" s="1">
        <v>0</v>
      </c>
      <c r="G218" s="1">
        <v>0</v>
      </c>
      <c r="H218" s="1">
        <v>0</v>
      </c>
      <c r="I218" s="4" t="s">
        <v>43</v>
      </c>
      <c r="J218" s="4">
        <v>2</v>
      </c>
      <c r="K218" s="4" t="str">
        <f t="shared" si="8"/>
        <v>средняя</v>
      </c>
      <c r="L218" s="1" t="str">
        <f>IF(M218&lt;51,"1",IF(M218&lt;75,"2",IF(M218&lt;90,"3","4")))</f>
        <v>3</v>
      </c>
      <c r="M218" s="11">
        <v>78</v>
      </c>
      <c r="N218" s="12">
        <v>80</v>
      </c>
      <c r="O218" s="12">
        <v>41.25</v>
      </c>
      <c r="P218" s="25">
        <v>8.3000000000000007</v>
      </c>
      <c r="Q218" s="26">
        <v>27.95</v>
      </c>
      <c r="R218" s="27">
        <v>11.28</v>
      </c>
      <c r="S218" s="28">
        <v>34.119999999999997</v>
      </c>
      <c r="T218" s="28">
        <v>16.28</v>
      </c>
      <c r="U218" s="28">
        <v>4.43</v>
      </c>
      <c r="V218" s="63"/>
      <c r="W218">
        <v>20</v>
      </c>
      <c r="X218" s="29">
        <v>6.43</v>
      </c>
      <c r="Y218" s="29">
        <v>2.4300000000000002</v>
      </c>
      <c r="Z218" s="29">
        <v>7.26</v>
      </c>
      <c r="AA218" s="29">
        <v>17.899999999999999</v>
      </c>
      <c r="AB218" s="29">
        <v>4.93</v>
      </c>
      <c r="AC218" s="29">
        <v>1.19</v>
      </c>
      <c r="AD218" s="29"/>
      <c r="AE218" s="9">
        <v>6.8</v>
      </c>
      <c r="AF218" s="9">
        <v>2.2999999999999998</v>
      </c>
      <c r="AG218" s="9">
        <v>7.42</v>
      </c>
      <c r="AH218" s="9">
        <v>18.559999999999999</v>
      </c>
      <c r="AI218" s="9">
        <v>5.58</v>
      </c>
      <c r="AJ218" s="10">
        <v>1.32</v>
      </c>
      <c r="AK218" s="59"/>
      <c r="AL218" s="13">
        <v>87</v>
      </c>
      <c r="AM218" s="13">
        <v>87</v>
      </c>
      <c r="AN218" s="13">
        <v>22.5</v>
      </c>
      <c r="AR218" s="14">
        <v>80</v>
      </c>
      <c r="AS218" s="14">
        <v>74</v>
      </c>
      <c r="AT218" s="14">
        <v>55</v>
      </c>
      <c r="AX218" s="15">
        <v>86</v>
      </c>
      <c r="AY218" s="15">
        <v>80</v>
      </c>
      <c r="AZ218" s="16">
        <v>49</v>
      </c>
      <c r="BD218" s="1"/>
      <c r="BE218" s="1"/>
      <c r="BF218" s="1"/>
    </row>
    <row r="219" spans="1:58" x14ac:dyDescent="0.2">
      <c r="A219" s="20" t="s">
        <v>257</v>
      </c>
      <c r="B219" s="21" t="s">
        <v>42</v>
      </c>
      <c r="C219" s="22">
        <v>56</v>
      </c>
      <c r="D219" s="3">
        <v>20.32</v>
      </c>
      <c r="E219" s="1" t="str">
        <f t="shared" si="7"/>
        <v xml:space="preserve"> Норма</v>
      </c>
      <c r="F219" s="1">
        <v>0</v>
      </c>
      <c r="G219" s="1">
        <v>0</v>
      </c>
      <c r="H219" s="1">
        <v>1</v>
      </c>
      <c r="I219" s="4" t="s">
        <v>47</v>
      </c>
      <c r="J219" s="4">
        <v>2</v>
      </c>
      <c r="K219" s="4" t="str">
        <f t="shared" si="8"/>
        <v>средняя</v>
      </c>
      <c r="L219" s="1" t="str">
        <f>IF(M219&lt;51,"1",IF(M219&lt;75,"2",IF(M219&lt;90,"3","4")))</f>
        <v>3</v>
      </c>
      <c r="M219" s="11">
        <v>77</v>
      </c>
      <c r="N219" s="12">
        <v>53</v>
      </c>
      <c r="O219" s="12">
        <v>63.75</v>
      </c>
      <c r="P219" s="25">
        <v>8.36</v>
      </c>
      <c r="Q219" s="26">
        <v>24.28</v>
      </c>
      <c r="R219" s="27">
        <v>16.559999999999999</v>
      </c>
      <c r="S219" s="28">
        <v>28.37</v>
      </c>
      <c r="T219" s="28">
        <v>12.14</v>
      </c>
      <c r="U219" s="28">
        <v>1.93</v>
      </c>
      <c r="V219" s="63"/>
      <c r="W219">
        <v>35</v>
      </c>
      <c r="X219" s="29">
        <v>1.9</v>
      </c>
      <c r="Y219" s="29">
        <v>12.76</v>
      </c>
      <c r="Z219" s="29">
        <v>3.73</v>
      </c>
      <c r="AA219" s="29">
        <v>15.04</v>
      </c>
      <c r="AB219" s="29">
        <v>2.67</v>
      </c>
      <c r="AC219" s="29">
        <v>4.66</v>
      </c>
      <c r="AD219" s="29"/>
      <c r="AE219" s="9">
        <v>2.2799999999999998</v>
      </c>
      <c r="AF219" s="9">
        <v>13.48</v>
      </c>
      <c r="AG219" s="9">
        <v>4.4000000000000004</v>
      </c>
      <c r="AH219" s="9">
        <v>15.26</v>
      </c>
      <c r="AI219" s="9">
        <v>3.46</v>
      </c>
      <c r="AJ219" s="10">
        <v>5.4</v>
      </c>
      <c r="AK219" s="59"/>
      <c r="AL219" s="13">
        <v>80</v>
      </c>
      <c r="AM219" s="13">
        <v>74.5</v>
      </c>
      <c r="AN219" s="13">
        <v>53.75</v>
      </c>
      <c r="AR219" s="14">
        <v>73</v>
      </c>
      <c r="AS219" s="14">
        <v>86</v>
      </c>
      <c r="AT219" s="14">
        <v>36.25</v>
      </c>
      <c r="AX219" s="15">
        <v>75</v>
      </c>
      <c r="AY219" s="15">
        <v>92</v>
      </c>
      <c r="AZ219" s="16">
        <v>34.25</v>
      </c>
      <c r="BD219" s="1"/>
      <c r="BE219" s="1"/>
      <c r="BF219" s="1"/>
    </row>
    <row r="220" spans="1:58" x14ac:dyDescent="0.2">
      <c r="A220" s="20" t="s">
        <v>258</v>
      </c>
      <c r="B220" s="21" t="s">
        <v>109</v>
      </c>
      <c r="C220" s="22">
        <v>32</v>
      </c>
      <c r="D220" s="3">
        <v>23.75</v>
      </c>
      <c r="E220" s="1" t="str">
        <f t="shared" si="7"/>
        <v xml:space="preserve"> Норма</v>
      </c>
      <c r="F220" s="1">
        <v>0</v>
      </c>
      <c r="G220" s="1">
        <v>0</v>
      </c>
      <c r="H220" s="1">
        <v>0</v>
      </c>
      <c r="I220" s="4" t="s">
        <v>47</v>
      </c>
      <c r="J220" s="4">
        <v>1</v>
      </c>
      <c r="K220" s="4" t="str">
        <f t="shared" si="8"/>
        <v>средняя</v>
      </c>
      <c r="L220" s="1" t="str">
        <f>IF(M220&lt;51,"1",IF(M220&lt;75,"2",IF(M220&lt;90,"3","4")))</f>
        <v>1</v>
      </c>
      <c r="M220" s="11">
        <v>32</v>
      </c>
      <c r="N220" s="12">
        <v>46.5</v>
      </c>
      <c r="O220" s="12">
        <v>71.25</v>
      </c>
      <c r="P220" s="25">
        <v>9.7799999999999994</v>
      </c>
      <c r="Q220" s="26">
        <v>28.94</v>
      </c>
      <c r="R220" s="27">
        <v>12.25</v>
      </c>
      <c r="S220" s="28">
        <v>34.1</v>
      </c>
      <c r="T220" s="28">
        <v>2.4</v>
      </c>
      <c r="U220" s="28">
        <v>4.12</v>
      </c>
      <c r="V220" s="63"/>
      <c r="W220">
        <v>25</v>
      </c>
      <c r="X220" s="29">
        <v>0.5</v>
      </c>
      <c r="Y220" s="29">
        <v>0.3</v>
      </c>
      <c r="Z220" s="29">
        <v>3.07</v>
      </c>
      <c r="AA220" s="29">
        <v>17.190000000000001</v>
      </c>
      <c r="AB220" s="29">
        <v>5.1100000000000003</v>
      </c>
      <c r="AC220" s="29">
        <v>1.66</v>
      </c>
      <c r="AD220" s="29"/>
      <c r="AE220" s="9">
        <v>1.74</v>
      </c>
      <c r="AF220" s="9">
        <v>0.34</v>
      </c>
      <c r="AG220" s="9">
        <v>3.78</v>
      </c>
      <c r="AH220" s="9">
        <v>17.18</v>
      </c>
      <c r="AI220" s="9">
        <v>5.74</v>
      </c>
      <c r="AJ220" s="10">
        <v>2.8</v>
      </c>
      <c r="AK220" s="59"/>
      <c r="AL220" s="13">
        <v>60</v>
      </c>
      <c r="AM220" s="13">
        <v>77</v>
      </c>
      <c r="AN220" s="13">
        <v>52.5</v>
      </c>
      <c r="AR220" s="14">
        <v>98</v>
      </c>
      <c r="AS220" s="14">
        <v>92.5</v>
      </c>
      <c r="AT220" s="14">
        <v>26.25</v>
      </c>
      <c r="AX220" s="15">
        <v>100</v>
      </c>
      <c r="AY220" s="15">
        <v>94.5</v>
      </c>
      <c r="AZ220" s="16">
        <v>22.25</v>
      </c>
      <c r="BD220" s="1"/>
      <c r="BE220" s="1"/>
      <c r="BF220" s="1"/>
    </row>
    <row r="221" spans="1:58" x14ac:dyDescent="0.2">
      <c r="A221" s="20" t="s">
        <v>259</v>
      </c>
      <c r="B221" s="21" t="s">
        <v>42</v>
      </c>
      <c r="C221" s="22">
        <v>47</v>
      </c>
      <c r="D221" s="3">
        <v>20.21</v>
      </c>
      <c r="E221" s="1" t="str">
        <f t="shared" si="7"/>
        <v xml:space="preserve"> Норма</v>
      </c>
      <c r="F221" s="1">
        <v>0</v>
      </c>
      <c r="G221" s="1">
        <v>0</v>
      </c>
      <c r="H221" s="1">
        <v>0</v>
      </c>
      <c r="I221" s="4" t="s">
        <v>43</v>
      </c>
      <c r="J221" s="4">
        <v>0</v>
      </c>
      <c r="K221" s="4" t="str">
        <f t="shared" si="8"/>
        <v>средняя</v>
      </c>
      <c r="L221" s="1" t="str">
        <f>IF(M221&lt;51,"1",IF(M221&lt;75,"2",IF(M221&lt;90,"3","4")))</f>
        <v>1</v>
      </c>
      <c r="M221" s="11">
        <v>35</v>
      </c>
      <c r="N221" s="12">
        <v>61</v>
      </c>
      <c r="O221" s="12">
        <v>80</v>
      </c>
      <c r="P221" s="25">
        <v>6.55</v>
      </c>
      <c r="Q221" s="26">
        <v>25.27</v>
      </c>
      <c r="R221" s="27">
        <v>19.13</v>
      </c>
      <c r="S221" s="28">
        <v>30.24</v>
      </c>
      <c r="T221" s="28">
        <v>8.11</v>
      </c>
      <c r="U221" s="28">
        <v>8.3800000000000008</v>
      </c>
      <c r="V221" s="63"/>
      <c r="W221">
        <v>12</v>
      </c>
      <c r="X221" s="29">
        <v>19.77</v>
      </c>
      <c r="Y221" s="29">
        <v>6.67</v>
      </c>
      <c r="Z221" s="29">
        <v>5.46</v>
      </c>
      <c r="AA221" s="29">
        <v>20.73</v>
      </c>
      <c r="AB221" s="29">
        <v>4.0599999999999996</v>
      </c>
      <c r="AC221" s="29">
        <v>3.15</v>
      </c>
      <c r="AD221" s="29"/>
      <c r="AE221" s="9">
        <v>20.3</v>
      </c>
      <c r="AF221" s="9">
        <v>7.94</v>
      </c>
      <c r="AG221" s="9">
        <v>5.72</v>
      </c>
      <c r="AH221" s="9">
        <v>21.9</v>
      </c>
      <c r="AI221" s="9">
        <v>4.9000000000000004</v>
      </c>
      <c r="AJ221" s="10">
        <v>3.34</v>
      </c>
      <c r="AK221" s="59"/>
      <c r="AL221" s="13">
        <v>63</v>
      </c>
      <c r="AM221" s="13">
        <v>73.5</v>
      </c>
      <c r="AN221" s="13">
        <v>46.25</v>
      </c>
      <c r="AR221" s="14">
        <v>58</v>
      </c>
      <c r="AS221" s="14">
        <v>80.5</v>
      </c>
      <c r="AT221" s="14">
        <v>66.25</v>
      </c>
      <c r="AX221" s="15">
        <v>64</v>
      </c>
      <c r="AY221" s="15">
        <v>82.5</v>
      </c>
      <c r="AZ221" s="16">
        <v>62.25</v>
      </c>
      <c r="BD221" s="1"/>
      <c r="BE221" s="1"/>
      <c r="BF221" s="1"/>
    </row>
    <row r="222" spans="1:58" x14ac:dyDescent="0.2">
      <c r="A222" s="20" t="s">
        <v>260</v>
      </c>
      <c r="B222" s="21" t="s">
        <v>42</v>
      </c>
      <c r="C222" s="22">
        <v>57</v>
      </c>
      <c r="D222" s="3">
        <v>27.41</v>
      </c>
      <c r="E222" s="1" t="str">
        <f t="shared" si="7"/>
        <v>Предожирение</v>
      </c>
      <c r="F222" s="1">
        <v>0</v>
      </c>
      <c r="G222" s="1">
        <v>1</v>
      </c>
      <c r="H222" s="1">
        <v>0</v>
      </c>
      <c r="I222" s="4" t="s">
        <v>47</v>
      </c>
      <c r="J222" s="4">
        <v>1</v>
      </c>
      <c r="K222" s="4" t="str">
        <f t="shared" si="8"/>
        <v>средняя</v>
      </c>
      <c r="L222" s="1" t="str">
        <f>IF(M222&lt;51,"1",IF(M222&lt;75,"2",IF(M222&lt;90,"3","4")))</f>
        <v>1</v>
      </c>
      <c r="M222" s="11">
        <v>45</v>
      </c>
      <c r="N222" s="12">
        <v>70</v>
      </c>
      <c r="O222" s="12">
        <v>65</v>
      </c>
      <c r="P222" s="25">
        <v>3.25</v>
      </c>
      <c r="Q222" s="26">
        <v>25.25</v>
      </c>
      <c r="R222" s="27">
        <v>12.26</v>
      </c>
      <c r="S222" s="28">
        <v>24.1</v>
      </c>
      <c r="T222" s="28">
        <v>6.51</v>
      </c>
      <c r="U222" s="28">
        <v>11.5</v>
      </c>
      <c r="V222" s="63"/>
      <c r="W222">
        <v>30</v>
      </c>
      <c r="X222" s="29">
        <v>5.7</v>
      </c>
      <c r="Y222" s="29">
        <v>7.87</v>
      </c>
      <c r="Z222" s="29">
        <v>7.32</v>
      </c>
      <c r="AA222" s="29">
        <v>17.96</v>
      </c>
      <c r="AB222" s="29">
        <v>0.47</v>
      </c>
      <c r="AC222" s="29">
        <v>4.68</v>
      </c>
      <c r="AD222" s="29"/>
      <c r="AE222" s="9">
        <v>6.38</v>
      </c>
      <c r="AF222" s="9">
        <v>8.42</v>
      </c>
      <c r="AG222" s="9">
        <v>7.96</v>
      </c>
      <c r="AH222" s="9">
        <v>18.559999999999999</v>
      </c>
      <c r="AI222" s="9">
        <v>2.2799999999999998</v>
      </c>
      <c r="AJ222" s="10">
        <v>5.58</v>
      </c>
      <c r="AK222" s="59"/>
      <c r="AL222" s="13">
        <v>90</v>
      </c>
      <c r="AM222" s="13">
        <v>94.5</v>
      </c>
      <c r="AN222" s="13">
        <v>22.5</v>
      </c>
      <c r="AR222" s="14">
        <v>83</v>
      </c>
      <c r="AS222" s="14">
        <v>83.5</v>
      </c>
      <c r="AT222" s="14">
        <v>48.75</v>
      </c>
      <c r="AX222" s="15">
        <v>89</v>
      </c>
      <c r="AY222" s="15">
        <v>89.5</v>
      </c>
      <c r="AZ222" s="16">
        <v>46.75</v>
      </c>
      <c r="BD222" s="1"/>
      <c r="BE222" s="1"/>
      <c r="BF222" s="1"/>
    </row>
    <row r="223" spans="1:58" x14ac:dyDescent="0.2">
      <c r="A223" s="20" t="s">
        <v>261</v>
      </c>
      <c r="B223" s="21" t="s">
        <v>42</v>
      </c>
      <c r="C223" s="22">
        <v>49</v>
      </c>
      <c r="D223" s="3">
        <v>29.86</v>
      </c>
      <c r="E223" s="1" t="str">
        <f t="shared" si="7"/>
        <v>Предожирение</v>
      </c>
      <c r="F223" s="1">
        <v>0</v>
      </c>
      <c r="G223" s="1">
        <v>0</v>
      </c>
      <c r="H223" s="1">
        <v>0</v>
      </c>
      <c r="I223" s="4" t="s">
        <v>43</v>
      </c>
      <c r="J223" s="4">
        <v>4</v>
      </c>
      <c r="K223" s="4" t="str">
        <f t="shared" si="8"/>
        <v>средняя</v>
      </c>
      <c r="L223" s="1" t="str">
        <f>IF(M223&lt;51,"1",IF(M223&lt;75,"2",IF(M223&lt;90,"3","4")))</f>
        <v>3</v>
      </c>
      <c r="M223" s="11">
        <v>80</v>
      </c>
      <c r="N223" s="12">
        <v>89</v>
      </c>
      <c r="O223" s="12">
        <v>47.5</v>
      </c>
      <c r="P223" s="25">
        <v>14.58</v>
      </c>
      <c r="Q223" s="26">
        <v>24.19</v>
      </c>
      <c r="R223" s="27">
        <v>12.38</v>
      </c>
      <c r="S223" s="28">
        <v>36.409999999999997</v>
      </c>
      <c r="T223" s="28">
        <v>17.8</v>
      </c>
      <c r="U223" s="28">
        <v>14.24</v>
      </c>
      <c r="V223" s="63"/>
      <c r="W223">
        <v>30</v>
      </c>
      <c r="X223" s="29">
        <v>1.59</v>
      </c>
      <c r="Y223" s="29">
        <v>1.1299999999999999</v>
      </c>
      <c r="Z223" s="29">
        <v>4.9000000000000004</v>
      </c>
      <c r="AA223" s="29">
        <v>12.45</v>
      </c>
      <c r="AB223" s="29">
        <v>0.67</v>
      </c>
      <c r="AC223" s="29">
        <v>3.96</v>
      </c>
      <c r="AD223" s="29"/>
      <c r="AE223" s="9">
        <v>2.48</v>
      </c>
      <c r="AF223" s="9">
        <v>1.34</v>
      </c>
      <c r="AG223" s="9">
        <v>5.66</v>
      </c>
      <c r="AH223" s="9">
        <v>12.26</v>
      </c>
      <c r="AI223" s="9">
        <v>1.62</v>
      </c>
      <c r="AJ223" s="10">
        <v>4.12</v>
      </c>
      <c r="AK223" s="59"/>
      <c r="AL223" s="13">
        <v>80</v>
      </c>
      <c r="AM223" s="13">
        <v>80.5</v>
      </c>
      <c r="AN223" s="13">
        <v>43.75</v>
      </c>
      <c r="AR223" s="14">
        <v>88</v>
      </c>
      <c r="AS223" s="14">
        <v>97</v>
      </c>
      <c r="AT223" s="14">
        <v>22.5</v>
      </c>
      <c r="AX223" s="15">
        <v>92</v>
      </c>
      <c r="AY223" s="15">
        <v>103</v>
      </c>
      <c r="AZ223" s="16">
        <v>16.5</v>
      </c>
      <c r="BD223" s="1"/>
      <c r="BE223" s="1"/>
      <c r="BF223" s="1"/>
    </row>
    <row r="224" spans="1:58" x14ac:dyDescent="0.2">
      <c r="A224" s="20" t="s">
        <v>262</v>
      </c>
      <c r="B224" s="21" t="s">
        <v>42</v>
      </c>
      <c r="C224" s="22">
        <v>41</v>
      </c>
      <c r="D224" s="3">
        <v>21.69</v>
      </c>
      <c r="E224" s="1" t="str">
        <f t="shared" si="7"/>
        <v xml:space="preserve"> Норма</v>
      </c>
      <c r="F224" s="1">
        <v>1</v>
      </c>
      <c r="G224" s="1">
        <v>0</v>
      </c>
      <c r="H224" s="1">
        <v>0</v>
      </c>
      <c r="I224" s="4" t="s">
        <v>43</v>
      </c>
      <c r="J224" s="4">
        <v>0</v>
      </c>
      <c r="K224" s="4" t="str">
        <f t="shared" si="8"/>
        <v>средняя</v>
      </c>
      <c r="L224" s="1" t="str">
        <f>IF(M224&lt;51,"1",IF(M224&lt;75,"2",IF(M224&lt;90,"3","4")))</f>
        <v>1</v>
      </c>
      <c r="M224" s="11">
        <v>29</v>
      </c>
      <c r="N224" s="12">
        <v>43</v>
      </c>
      <c r="O224" s="12">
        <v>93.75</v>
      </c>
      <c r="P224" s="25">
        <v>15.25</v>
      </c>
      <c r="Q224" s="26">
        <v>28.69</v>
      </c>
      <c r="R224" s="27">
        <v>15.41</v>
      </c>
      <c r="S224" s="28">
        <v>29.96</v>
      </c>
      <c r="T224" s="28">
        <v>20.36</v>
      </c>
      <c r="U224" s="28">
        <v>4.18</v>
      </c>
      <c r="V224" s="63"/>
      <c r="W224">
        <v>25</v>
      </c>
      <c r="X224" s="29">
        <v>5.46</v>
      </c>
      <c r="Y224" s="29">
        <v>2.93</v>
      </c>
      <c r="Z224" s="29">
        <v>6.93</v>
      </c>
      <c r="AA224" s="29">
        <v>16.850000000000001</v>
      </c>
      <c r="AB224" s="29">
        <v>2.61</v>
      </c>
      <c r="AC224" s="29">
        <v>6.44</v>
      </c>
      <c r="AD224" s="29"/>
      <c r="AE224" s="9">
        <v>5.8</v>
      </c>
      <c r="AF224" s="9">
        <v>3.66</v>
      </c>
      <c r="AG224" s="9">
        <v>7.86</v>
      </c>
      <c r="AH224" s="9">
        <v>17.600000000000001</v>
      </c>
      <c r="AI224" s="9">
        <v>3.18</v>
      </c>
      <c r="AJ224" s="10">
        <v>6.4</v>
      </c>
      <c r="AK224" s="59"/>
      <c r="AL224" s="13">
        <v>98</v>
      </c>
      <c r="AM224" s="13">
        <v>91.5</v>
      </c>
      <c r="AN224" s="13">
        <v>31.25</v>
      </c>
      <c r="AR224" s="14">
        <v>100</v>
      </c>
      <c r="AS224" s="14">
        <v>95.5</v>
      </c>
      <c r="AT224" s="14">
        <v>22.5</v>
      </c>
      <c r="AX224" s="15">
        <v>100</v>
      </c>
      <c r="AY224" s="15">
        <v>93.5</v>
      </c>
      <c r="AZ224" s="16">
        <v>18.5</v>
      </c>
      <c r="BD224" s="1"/>
      <c r="BE224" s="1"/>
      <c r="BF224" s="1"/>
    </row>
    <row r="225" spans="1:58" x14ac:dyDescent="0.2">
      <c r="A225" s="20" t="s">
        <v>263</v>
      </c>
      <c r="B225" s="21" t="s">
        <v>42</v>
      </c>
      <c r="C225" s="22">
        <v>43</v>
      </c>
      <c r="D225" s="3">
        <v>20.329999999999998</v>
      </c>
      <c r="E225" s="1" t="str">
        <f t="shared" si="7"/>
        <v xml:space="preserve"> Норма</v>
      </c>
      <c r="F225" s="1">
        <v>0</v>
      </c>
      <c r="G225" s="1">
        <v>0</v>
      </c>
      <c r="H225" s="1">
        <v>0</v>
      </c>
      <c r="I225" s="4" t="s">
        <v>43</v>
      </c>
      <c r="J225" s="4">
        <v>0</v>
      </c>
      <c r="K225" s="4" t="str">
        <f t="shared" si="8"/>
        <v>средняя</v>
      </c>
      <c r="L225" s="1" t="str">
        <f>IF(M225&lt;51,"1",IF(M225&lt;75,"2",IF(M225&lt;90,"3","4")))</f>
        <v>3</v>
      </c>
      <c r="M225" s="11">
        <v>80</v>
      </c>
      <c r="N225" s="12">
        <v>68</v>
      </c>
      <c r="O225" s="12">
        <v>55</v>
      </c>
      <c r="P225" s="25">
        <v>13.44</v>
      </c>
      <c r="Q225" s="26">
        <v>27.9</v>
      </c>
      <c r="R225" s="27">
        <v>11.23</v>
      </c>
      <c r="S225" s="28">
        <v>19.829999999999998</v>
      </c>
      <c r="T225" s="28">
        <v>5.75</v>
      </c>
      <c r="U225" s="28">
        <v>19.7</v>
      </c>
      <c r="V225" s="63"/>
      <c r="W225">
        <v>25</v>
      </c>
      <c r="X225" s="29">
        <v>5.63</v>
      </c>
      <c r="Y225" s="29">
        <v>0.24</v>
      </c>
      <c r="Z225" s="29">
        <v>11.08</v>
      </c>
      <c r="AA225" s="29">
        <v>19.71</v>
      </c>
      <c r="AB225" s="29">
        <v>1.1100000000000001</v>
      </c>
      <c r="AC225" s="29">
        <v>4.2699999999999996</v>
      </c>
      <c r="AD225" s="29"/>
      <c r="AE225" s="9">
        <v>6.84</v>
      </c>
      <c r="AF225" s="9">
        <v>0.26</v>
      </c>
      <c r="AG225" s="9">
        <v>11.32</v>
      </c>
      <c r="AH225" s="9">
        <v>20.74</v>
      </c>
      <c r="AI225" s="9">
        <v>1.74</v>
      </c>
      <c r="AJ225" s="10">
        <v>4.76</v>
      </c>
      <c r="AK225" s="59"/>
      <c r="AL225" s="13">
        <v>32</v>
      </c>
      <c r="AM225" s="13">
        <v>67</v>
      </c>
      <c r="AN225" s="13">
        <v>68.75</v>
      </c>
      <c r="AR225" s="14">
        <v>85</v>
      </c>
      <c r="AS225" s="14">
        <v>88.5</v>
      </c>
      <c r="AT225" s="14">
        <v>31.25</v>
      </c>
      <c r="AX225" s="15">
        <v>91</v>
      </c>
      <c r="AY225" s="15">
        <v>86.5</v>
      </c>
      <c r="AZ225" s="16">
        <v>25.25</v>
      </c>
      <c r="BD225" s="1"/>
      <c r="BE225" s="1"/>
      <c r="BF225" s="1"/>
    </row>
    <row r="226" spans="1:58" x14ac:dyDescent="0.2">
      <c r="A226" s="20" t="s">
        <v>264</v>
      </c>
      <c r="B226" s="21" t="s">
        <v>42</v>
      </c>
      <c r="C226" s="22">
        <v>52</v>
      </c>
      <c r="D226" s="3">
        <v>28.85</v>
      </c>
      <c r="E226" s="1" t="str">
        <f t="shared" si="7"/>
        <v>Предожирение</v>
      </c>
      <c r="F226" s="1">
        <v>0</v>
      </c>
      <c r="G226" s="1">
        <v>0</v>
      </c>
      <c r="H226" s="1">
        <v>1</v>
      </c>
      <c r="I226" s="4" t="s">
        <v>43</v>
      </c>
      <c r="J226" s="4">
        <v>1</v>
      </c>
      <c r="K226" s="4" t="str">
        <f t="shared" si="8"/>
        <v>средняя</v>
      </c>
      <c r="L226" s="1" t="str">
        <f>IF(M226&lt;51,"1",IF(M226&lt;75,"2",IF(M226&lt;90,"3","4")))</f>
        <v>3</v>
      </c>
      <c r="M226" s="11">
        <v>78</v>
      </c>
      <c r="N226" s="12">
        <v>91.5</v>
      </c>
      <c r="O226" s="12">
        <v>27.5</v>
      </c>
      <c r="P226" s="25">
        <v>15.45</v>
      </c>
      <c r="Q226" s="26">
        <v>30.2</v>
      </c>
      <c r="R226" s="27">
        <v>11.56</v>
      </c>
      <c r="S226" s="28">
        <v>30.51</v>
      </c>
      <c r="T226" s="28">
        <v>2.56</v>
      </c>
      <c r="U226" s="28">
        <v>13.44</v>
      </c>
      <c r="V226" s="63"/>
      <c r="W226">
        <v>40</v>
      </c>
      <c r="X226" s="29">
        <v>2.2799999999999998</v>
      </c>
      <c r="Y226" s="29">
        <v>12.38</v>
      </c>
      <c r="Z226" s="29">
        <v>0.85</v>
      </c>
      <c r="AA226" s="29">
        <v>22.43</v>
      </c>
      <c r="AB226" s="29">
        <v>5.7</v>
      </c>
      <c r="AC226" s="29">
        <v>3.81</v>
      </c>
      <c r="AD226" s="29"/>
      <c r="AE226" s="9">
        <v>2.76</v>
      </c>
      <c r="AF226" s="9">
        <v>12.26</v>
      </c>
      <c r="AG226" s="9">
        <v>1.3</v>
      </c>
      <c r="AH226" s="9">
        <v>18.440000000000001</v>
      </c>
      <c r="AI226" s="9">
        <v>6.26</v>
      </c>
      <c r="AJ226" s="10">
        <v>4.4400000000000004</v>
      </c>
      <c r="AK226" s="59"/>
      <c r="AL226" s="13">
        <v>80</v>
      </c>
      <c r="AM226" s="13">
        <v>73</v>
      </c>
      <c r="AN226" s="13">
        <v>53.75</v>
      </c>
      <c r="AR226" s="14">
        <v>88</v>
      </c>
      <c r="AS226" s="14">
        <v>97.5</v>
      </c>
      <c r="AT226" s="14">
        <v>33.75</v>
      </c>
      <c r="AX226" s="15">
        <v>82</v>
      </c>
      <c r="AY226" s="15">
        <v>93.5</v>
      </c>
      <c r="AZ226" s="16">
        <v>31.75</v>
      </c>
      <c r="BD226" s="1"/>
      <c r="BE226" s="1"/>
      <c r="BF226" s="1"/>
    </row>
    <row r="227" spans="1:58" x14ac:dyDescent="0.2">
      <c r="A227" s="20" t="s">
        <v>265</v>
      </c>
      <c r="B227" s="21" t="s">
        <v>42</v>
      </c>
      <c r="C227" s="22">
        <v>58</v>
      </c>
      <c r="D227" s="3">
        <v>28.6</v>
      </c>
      <c r="E227" s="1" t="str">
        <f t="shared" si="7"/>
        <v>Предожирение</v>
      </c>
      <c r="F227" s="1">
        <v>0</v>
      </c>
      <c r="G227" s="1">
        <v>0</v>
      </c>
      <c r="H227" s="1">
        <v>0</v>
      </c>
      <c r="I227" s="4" t="s">
        <v>43</v>
      </c>
      <c r="J227" s="4">
        <v>2</v>
      </c>
      <c r="K227" s="4" t="str">
        <f t="shared" si="8"/>
        <v>средняя</v>
      </c>
      <c r="L227" s="1" t="str">
        <f>IF(M227&lt;51,"1",IF(M227&lt;75,"2",IF(M227&lt;90,"3","4")))</f>
        <v>3</v>
      </c>
      <c r="M227" s="11">
        <v>85</v>
      </c>
      <c r="N227" s="12">
        <v>55</v>
      </c>
      <c r="O227" s="12">
        <v>55</v>
      </c>
      <c r="P227" s="25">
        <v>9.1999999999999993</v>
      </c>
      <c r="Q227" s="26">
        <v>22.41</v>
      </c>
      <c r="R227" s="27">
        <v>19.61</v>
      </c>
      <c r="S227" s="28">
        <v>34.729999999999997</v>
      </c>
      <c r="T227" s="28">
        <v>17.100000000000001</v>
      </c>
      <c r="U227" s="28">
        <v>7.28</v>
      </c>
      <c r="V227" s="63"/>
      <c r="W227">
        <v>25</v>
      </c>
      <c r="X227" s="29">
        <v>2.52</v>
      </c>
      <c r="Y227" s="29">
        <v>0.52</v>
      </c>
      <c r="Z227" s="29">
        <v>2.91</v>
      </c>
      <c r="AA227" s="29">
        <v>12.55</v>
      </c>
      <c r="AB227" s="29">
        <v>4.7699999999999996</v>
      </c>
      <c r="AC227" s="29">
        <v>2.0499999999999998</v>
      </c>
      <c r="AD227" s="29"/>
      <c r="AE227" s="9">
        <v>3.42</v>
      </c>
      <c r="AF227" s="9">
        <v>1.76</v>
      </c>
      <c r="AG227" s="9">
        <v>3.92</v>
      </c>
      <c r="AH227" s="9">
        <v>13.24</v>
      </c>
      <c r="AI227" s="9">
        <v>5.44</v>
      </c>
      <c r="AJ227" s="10">
        <v>2.2400000000000002</v>
      </c>
      <c r="AK227" s="59"/>
      <c r="AL227" s="13">
        <v>37</v>
      </c>
      <c r="AM227" s="13">
        <v>44</v>
      </c>
      <c r="AN227" s="13">
        <v>86.25</v>
      </c>
      <c r="AR227" s="14">
        <v>81</v>
      </c>
      <c r="AS227" s="14">
        <v>86.5</v>
      </c>
      <c r="AT227" s="14">
        <v>36.25</v>
      </c>
      <c r="AX227" s="15">
        <v>75</v>
      </c>
      <c r="AY227" s="15">
        <v>84.5</v>
      </c>
      <c r="AZ227" s="16">
        <v>32.25</v>
      </c>
      <c r="BD227" s="1"/>
      <c r="BE227" s="1"/>
      <c r="BF227" s="1"/>
    </row>
    <row r="228" spans="1:58" x14ac:dyDescent="0.2">
      <c r="A228" s="20" t="s">
        <v>266</v>
      </c>
      <c r="B228" s="21" t="s">
        <v>42</v>
      </c>
      <c r="C228" s="22">
        <v>60</v>
      </c>
      <c r="D228" s="3">
        <v>24.16</v>
      </c>
      <c r="E228" s="1" t="str">
        <f t="shared" si="7"/>
        <v xml:space="preserve"> Норма</v>
      </c>
      <c r="F228" s="1">
        <v>0</v>
      </c>
      <c r="G228" s="1">
        <v>0</v>
      </c>
      <c r="H228" s="1">
        <v>0</v>
      </c>
      <c r="I228" s="4" t="s">
        <v>43</v>
      </c>
      <c r="J228" s="4">
        <v>2</v>
      </c>
      <c r="K228" s="4" t="str">
        <f t="shared" si="8"/>
        <v>средняя</v>
      </c>
      <c r="L228" s="1" t="str">
        <f>IF(M228&lt;51,"1",IF(M228&lt;75,"2",IF(M228&lt;90,"3","4")))</f>
        <v>1</v>
      </c>
      <c r="M228" s="11">
        <v>35</v>
      </c>
      <c r="N228" s="12">
        <v>75.5</v>
      </c>
      <c r="O228" s="12">
        <v>46.25</v>
      </c>
      <c r="P228" s="25">
        <v>4.75</v>
      </c>
      <c r="Q228" s="26">
        <v>30.34</v>
      </c>
      <c r="R228" s="27">
        <v>18.8</v>
      </c>
      <c r="S228" s="28">
        <v>37.6</v>
      </c>
      <c r="T228" s="28">
        <v>4.57</v>
      </c>
      <c r="U228" s="28">
        <v>2.41</v>
      </c>
      <c r="V228" s="63"/>
      <c r="W228">
        <v>15</v>
      </c>
      <c r="X228" s="29">
        <v>8.289999999999992</v>
      </c>
      <c r="Y228" s="29">
        <v>2.93</v>
      </c>
      <c r="Z228" s="29">
        <v>2.39</v>
      </c>
      <c r="AA228" s="29">
        <v>14.71</v>
      </c>
      <c r="AB228" s="29">
        <v>5.61</v>
      </c>
      <c r="AC228" s="29">
        <v>4.2699999999999996</v>
      </c>
      <c r="AD228" s="29"/>
      <c r="AE228" s="9">
        <v>8.2200000000000006</v>
      </c>
      <c r="AF228" s="9">
        <v>3.88</v>
      </c>
      <c r="AG228" s="9">
        <v>2.16</v>
      </c>
      <c r="AH228" s="9">
        <v>15.2</v>
      </c>
      <c r="AI228" s="9">
        <v>6.58</v>
      </c>
      <c r="AJ228" s="10">
        <v>4.9800000000000004</v>
      </c>
      <c r="AK228" s="59"/>
      <c r="AL228" s="13">
        <v>60</v>
      </c>
      <c r="AM228" s="13">
        <v>77</v>
      </c>
      <c r="AN228" s="13">
        <v>52.5</v>
      </c>
      <c r="AR228" s="14">
        <v>77</v>
      </c>
      <c r="AS228" s="14">
        <v>93.5</v>
      </c>
      <c r="AT228" s="14">
        <v>40</v>
      </c>
      <c r="AX228" s="15">
        <v>75</v>
      </c>
      <c r="AY228" s="15">
        <v>89.5</v>
      </c>
      <c r="AZ228" s="16">
        <v>38</v>
      </c>
      <c r="BD228" s="1"/>
      <c r="BE228" s="1"/>
      <c r="BF228" s="1"/>
    </row>
    <row r="229" spans="1:58" x14ac:dyDescent="0.2">
      <c r="A229" s="20" t="s">
        <v>267</v>
      </c>
      <c r="B229" s="21" t="s">
        <v>42</v>
      </c>
      <c r="C229" s="22">
        <v>49</v>
      </c>
      <c r="D229" s="3">
        <v>24.71</v>
      </c>
      <c r="E229" s="1" t="str">
        <f t="shared" si="7"/>
        <v xml:space="preserve"> Норма</v>
      </c>
      <c r="F229" s="1">
        <v>0</v>
      </c>
      <c r="G229" s="1">
        <v>0</v>
      </c>
      <c r="H229" s="1">
        <v>1</v>
      </c>
      <c r="I229" s="4" t="s">
        <v>43</v>
      </c>
      <c r="J229" s="4">
        <v>3</v>
      </c>
      <c r="K229" s="4" t="str">
        <f t="shared" si="8"/>
        <v>средняя</v>
      </c>
      <c r="L229" s="1" t="str">
        <f>IF(M229&lt;51,"1",IF(M229&lt;75,"2",IF(M229&lt;90,"3","4")))</f>
        <v>2</v>
      </c>
      <c r="M229" s="11">
        <v>60</v>
      </c>
      <c r="N229" s="12">
        <v>63</v>
      </c>
      <c r="O229" s="12">
        <v>35</v>
      </c>
      <c r="P229" s="25">
        <v>11.2</v>
      </c>
      <c r="Q229" s="26">
        <v>20.13</v>
      </c>
      <c r="R229" s="27">
        <v>17.7</v>
      </c>
      <c r="S229" s="28">
        <v>25.12</v>
      </c>
      <c r="T229" s="28">
        <v>5.84</v>
      </c>
      <c r="U229" s="28">
        <v>17.72</v>
      </c>
      <c r="V229" s="63"/>
      <c r="W229">
        <v>35</v>
      </c>
      <c r="X229" s="29">
        <v>7.67</v>
      </c>
      <c r="Y229" s="29">
        <v>11.81</v>
      </c>
      <c r="Z229" s="29">
        <v>5.07</v>
      </c>
      <c r="AA229" s="29">
        <v>17.100000000000001</v>
      </c>
      <c r="AB229" s="29">
        <v>1.19</v>
      </c>
      <c r="AC229" s="29">
        <v>4.3099999999999996</v>
      </c>
      <c r="AD229" s="29"/>
      <c r="AE229" s="9">
        <v>8.6999999999999993</v>
      </c>
      <c r="AF229" s="9">
        <v>12.28</v>
      </c>
      <c r="AG229" s="9">
        <v>5.66</v>
      </c>
      <c r="AH229" s="9">
        <v>17.32</v>
      </c>
      <c r="AI229" s="9">
        <v>3.8</v>
      </c>
      <c r="AJ229" s="10">
        <v>4.18</v>
      </c>
      <c r="AK229" s="59"/>
      <c r="AL229" s="13">
        <v>90</v>
      </c>
      <c r="AM229" s="13">
        <v>94.5</v>
      </c>
      <c r="AN229" s="13">
        <v>22.5</v>
      </c>
      <c r="AR229" s="14">
        <v>82</v>
      </c>
      <c r="AS229" s="14">
        <v>79</v>
      </c>
      <c r="AT229" s="14">
        <v>41.25</v>
      </c>
      <c r="AX229" s="15">
        <v>78</v>
      </c>
      <c r="AY229" s="15">
        <v>77</v>
      </c>
      <c r="AZ229" s="16">
        <v>37.25</v>
      </c>
      <c r="BD229" s="1"/>
      <c r="BE229" s="1"/>
      <c r="BF229" s="1"/>
    </row>
    <row r="230" spans="1:58" x14ac:dyDescent="0.2">
      <c r="A230" s="20" t="s">
        <v>268</v>
      </c>
      <c r="B230" s="21" t="s">
        <v>42</v>
      </c>
      <c r="C230" s="22">
        <v>47</v>
      </c>
      <c r="D230" s="3">
        <v>25.6</v>
      </c>
      <c r="E230" s="1" t="str">
        <f t="shared" si="7"/>
        <v>Предожирение</v>
      </c>
      <c r="F230" s="1">
        <v>0</v>
      </c>
      <c r="G230" s="1">
        <v>1</v>
      </c>
      <c r="H230" s="1">
        <v>0</v>
      </c>
      <c r="I230" s="4" t="s">
        <v>47</v>
      </c>
      <c r="J230" s="4">
        <v>3</v>
      </c>
      <c r="K230" s="4" t="str">
        <f t="shared" si="8"/>
        <v>средняя</v>
      </c>
      <c r="L230" s="1" t="str">
        <f>IF(M230&lt;51,"1",IF(M230&lt;75,"2",IF(M230&lt;90,"3","4")))</f>
        <v>2</v>
      </c>
      <c r="M230" s="11">
        <v>73</v>
      </c>
      <c r="N230" s="12">
        <v>79.5</v>
      </c>
      <c r="O230" s="12">
        <v>31.25</v>
      </c>
      <c r="P230" s="25">
        <v>10.51</v>
      </c>
      <c r="Q230" s="26">
        <v>37.85</v>
      </c>
      <c r="R230" s="27">
        <v>18.899999999999999</v>
      </c>
      <c r="S230" s="28">
        <v>38.869999999999997</v>
      </c>
      <c r="T230" s="28">
        <v>8.52</v>
      </c>
      <c r="U230" s="28">
        <v>5.33</v>
      </c>
      <c r="V230" s="63"/>
      <c r="W230">
        <v>30</v>
      </c>
      <c r="X230" s="29">
        <v>10.35</v>
      </c>
      <c r="Y230" s="29">
        <v>4.42</v>
      </c>
      <c r="Z230" s="29">
        <v>3.05</v>
      </c>
      <c r="AA230" s="29">
        <v>15.55</v>
      </c>
      <c r="AB230" s="29">
        <v>7.05</v>
      </c>
      <c r="AC230" s="29">
        <v>3.81</v>
      </c>
      <c r="AD230" s="29"/>
      <c r="AE230" s="9">
        <v>10.34</v>
      </c>
      <c r="AF230" s="9">
        <v>4.4000000000000004</v>
      </c>
      <c r="AG230" s="9">
        <v>3.42</v>
      </c>
      <c r="AH230" s="9">
        <v>16.14</v>
      </c>
      <c r="AI230" s="9">
        <v>7.52</v>
      </c>
      <c r="AJ230" s="10">
        <v>4.3600000000000003</v>
      </c>
      <c r="AK230" s="59"/>
      <c r="AL230" s="13">
        <v>65</v>
      </c>
      <c r="AM230" s="13">
        <v>71</v>
      </c>
      <c r="AN230" s="13">
        <v>53.75</v>
      </c>
      <c r="AR230" s="14">
        <v>98</v>
      </c>
      <c r="AS230" s="14">
        <v>88</v>
      </c>
      <c r="AT230" s="14">
        <v>51.25</v>
      </c>
      <c r="AX230" s="15">
        <v>100</v>
      </c>
      <c r="AY230" s="15">
        <v>86</v>
      </c>
      <c r="AZ230" s="16">
        <v>45.25</v>
      </c>
      <c r="BD230" s="1"/>
      <c r="BE230" s="1"/>
      <c r="BF230" s="1"/>
    </row>
    <row r="231" spans="1:58" x14ac:dyDescent="0.2">
      <c r="A231" s="20" t="s">
        <v>269</v>
      </c>
      <c r="B231" s="21" t="s">
        <v>42</v>
      </c>
      <c r="C231" s="22">
        <v>42</v>
      </c>
      <c r="D231" s="3">
        <v>28.3</v>
      </c>
      <c r="E231" s="1" t="str">
        <f t="shared" si="7"/>
        <v>Предожирение</v>
      </c>
      <c r="F231" s="1">
        <v>0</v>
      </c>
      <c r="G231" s="1">
        <v>0</v>
      </c>
      <c r="H231" s="1">
        <v>0</v>
      </c>
      <c r="I231" s="4" t="s">
        <v>47</v>
      </c>
      <c r="J231" s="4">
        <v>1</v>
      </c>
      <c r="K231" s="4" t="str">
        <f t="shared" si="8"/>
        <v>средняя</v>
      </c>
      <c r="L231" s="1" t="str">
        <f>IF(M231&lt;51,"1",IF(M231&lt;75,"2",IF(M231&lt;90,"3","4")))</f>
        <v>1</v>
      </c>
      <c r="M231" s="11">
        <v>49</v>
      </c>
      <c r="N231" s="12">
        <v>63.5</v>
      </c>
      <c r="O231" s="12">
        <v>46.25</v>
      </c>
      <c r="P231" s="25">
        <v>5.69</v>
      </c>
      <c r="Q231" s="26">
        <v>31.58</v>
      </c>
      <c r="R231" s="27">
        <v>13.88</v>
      </c>
      <c r="S231" s="28">
        <v>30.97</v>
      </c>
      <c r="T231" s="28">
        <v>7.54</v>
      </c>
      <c r="U231" s="28">
        <v>10.41</v>
      </c>
      <c r="V231" s="63"/>
      <c r="W231">
        <v>25</v>
      </c>
      <c r="X231" s="29">
        <v>8.56</v>
      </c>
      <c r="Y231" s="29">
        <v>3.1</v>
      </c>
      <c r="Z231" s="29">
        <v>4.34</v>
      </c>
      <c r="AA231" s="29">
        <v>15.67</v>
      </c>
      <c r="AB231" s="29">
        <v>5.48</v>
      </c>
      <c r="AC231" s="29">
        <v>3.09</v>
      </c>
      <c r="AD231" s="29"/>
      <c r="AE231" s="9">
        <v>9.14</v>
      </c>
      <c r="AF231" s="9">
        <v>3.7</v>
      </c>
      <c r="AG231" s="9">
        <v>4.28</v>
      </c>
      <c r="AH231" s="9">
        <v>16.32</v>
      </c>
      <c r="AI231" s="9">
        <v>5.52</v>
      </c>
      <c r="AJ231" s="10">
        <v>3.2</v>
      </c>
      <c r="AK231" s="59"/>
      <c r="AL231" s="13">
        <v>68</v>
      </c>
      <c r="AM231" s="13">
        <v>80</v>
      </c>
      <c r="AN231" s="13">
        <v>65</v>
      </c>
      <c r="AR231" s="14">
        <v>98</v>
      </c>
      <c r="AS231" s="14">
        <v>99</v>
      </c>
      <c r="AT231" s="14">
        <v>21.25</v>
      </c>
      <c r="AX231" s="15">
        <v>100</v>
      </c>
      <c r="AY231" s="15">
        <v>97</v>
      </c>
      <c r="AZ231" s="16">
        <v>19.25</v>
      </c>
      <c r="BD231" s="1"/>
      <c r="BE231" s="1"/>
      <c r="BF231" s="1"/>
    </row>
    <row r="232" spans="1:58" x14ac:dyDescent="0.2">
      <c r="A232" s="20" t="s">
        <v>270</v>
      </c>
      <c r="B232" s="21" t="s">
        <v>42</v>
      </c>
      <c r="C232" s="22">
        <v>56</v>
      </c>
      <c r="D232" s="3">
        <v>24.4</v>
      </c>
      <c r="E232" s="1" t="str">
        <f t="shared" si="7"/>
        <v xml:space="preserve"> Норма</v>
      </c>
      <c r="F232" s="1">
        <v>0</v>
      </c>
      <c r="G232" s="1">
        <v>0</v>
      </c>
      <c r="H232" s="1">
        <v>0</v>
      </c>
      <c r="I232" s="4" t="s">
        <v>47</v>
      </c>
      <c r="J232" s="4">
        <v>3</v>
      </c>
      <c r="K232" s="4" t="str">
        <f t="shared" si="8"/>
        <v>средняя</v>
      </c>
      <c r="L232" s="1" t="str">
        <f>IF(M232&lt;51,"1",IF(M232&lt;75,"2",IF(M232&lt;90,"3","4")))</f>
        <v>1</v>
      </c>
      <c r="M232" s="11">
        <v>42</v>
      </c>
      <c r="N232" s="12">
        <v>49</v>
      </c>
      <c r="O232" s="12">
        <v>77.5</v>
      </c>
      <c r="P232" s="25">
        <v>14.73</v>
      </c>
      <c r="Q232" s="26">
        <v>28.62</v>
      </c>
      <c r="R232" s="27">
        <v>13.71</v>
      </c>
      <c r="S232" s="28">
        <v>24.75</v>
      </c>
      <c r="T232" s="28">
        <v>13.15</v>
      </c>
      <c r="U232" s="28">
        <v>6.14</v>
      </c>
      <c r="V232" s="63"/>
      <c r="W232">
        <v>25</v>
      </c>
      <c r="X232" s="29">
        <v>3.77</v>
      </c>
      <c r="Y232" s="29">
        <v>3.75</v>
      </c>
      <c r="Z232" s="29">
        <v>4.22</v>
      </c>
      <c r="AA232" s="29">
        <v>11.98</v>
      </c>
      <c r="AB232" s="29">
        <v>3.28</v>
      </c>
      <c r="AC232" s="29">
        <v>5.63</v>
      </c>
      <c r="AD232" s="29"/>
      <c r="AE232" s="9">
        <v>4.82</v>
      </c>
      <c r="AF232" s="9">
        <v>4.32</v>
      </c>
      <c r="AG232" s="9">
        <v>4.9400000000000004</v>
      </c>
      <c r="AH232" s="9">
        <v>12.52</v>
      </c>
      <c r="AI232" s="9">
        <v>3.96</v>
      </c>
      <c r="AJ232" s="10">
        <v>6.66</v>
      </c>
      <c r="AK232" s="59"/>
      <c r="AL232" s="13">
        <v>91</v>
      </c>
      <c r="AM232" s="13">
        <v>92.5</v>
      </c>
      <c r="AN232" s="13">
        <v>37.5</v>
      </c>
      <c r="AR232" s="14">
        <v>100</v>
      </c>
      <c r="AS232" s="14">
        <v>82</v>
      </c>
      <c r="AT232" s="14">
        <v>26.25</v>
      </c>
      <c r="AX232" s="15">
        <v>100</v>
      </c>
      <c r="AY232" s="15">
        <v>80</v>
      </c>
      <c r="AZ232" s="16">
        <v>22.25</v>
      </c>
      <c r="BD232" s="1"/>
      <c r="BE232" s="1"/>
      <c r="BF232" s="1"/>
    </row>
    <row r="233" spans="1:58" x14ac:dyDescent="0.2">
      <c r="A233" s="20" t="s">
        <v>271</v>
      </c>
      <c r="B233" s="21" t="s">
        <v>42</v>
      </c>
      <c r="C233" s="22">
        <v>58</v>
      </c>
      <c r="D233" s="3">
        <v>19.71</v>
      </c>
      <c r="E233" s="1" t="str">
        <f t="shared" si="7"/>
        <v xml:space="preserve"> Норма</v>
      </c>
      <c r="F233" s="1">
        <v>0</v>
      </c>
      <c r="G233" s="1">
        <v>0</v>
      </c>
      <c r="H233" s="1">
        <v>0</v>
      </c>
      <c r="I233" s="4" t="s">
        <v>47</v>
      </c>
      <c r="J233" s="4">
        <v>0</v>
      </c>
      <c r="K233" s="4" t="str">
        <f t="shared" si="8"/>
        <v>средняя</v>
      </c>
      <c r="L233" s="1" t="str">
        <f>IF(M233&lt;51,"1",IF(M233&lt;75,"2",IF(M233&lt;90,"3","4")))</f>
        <v>2</v>
      </c>
      <c r="M233" s="11">
        <v>53</v>
      </c>
      <c r="N233" s="12">
        <v>23</v>
      </c>
      <c r="O233" s="12">
        <v>47.5</v>
      </c>
      <c r="P233" s="25">
        <v>15.46</v>
      </c>
      <c r="Q233" s="26">
        <v>36.159999999999997</v>
      </c>
      <c r="R233" s="27">
        <v>14.26</v>
      </c>
      <c r="S233" s="28">
        <v>24.9</v>
      </c>
      <c r="T233" s="28">
        <v>15.35</v>
      </c>
      <c r="U233" s="28">
        <v>18.66</v>
      </c>
      <c r="V233" s="63"/>
      <c r="W233">
        <v>35</v>
      </c>
      <c r="X233" s="29">
        <v>1.1000000000000001</v>
      </c>
      <c r="Y233" s="29">
        <v>0.92</v>
      </c>
      <c r="Z233" s="29">
        <v>1.86</v>
      </c>
      <c r="AA233" s="29">
        <v>10.029999999999999</v>
      </c>
      <c r="AB233" s="29">
        <v>2.02</v>
      </c>
      <c r="AC233" s="29">
        <v>3.65</v>
      </c>
      <c r="AD233" s="29"/>
      <c r="AE233" s="9">
        <v>1.52</v>
      </c>
      <c r="AF233" s="9">
        <v>1.82</v>
      </c>
      <c r="AG233" s="9">
        <v>2.3199999999999998</v>
      </c>
      <c r="AH233" s="9">
        <v>10.3</v>
      </c>
      <c r="AI233" s="9">
        <v>3.68</v>
      </c>
      <c r="AJ233" s="10">
        <v>4.5599999999999996</v>
      </c>
      <c r="AK233" s="59"/>
      <c r="AL233" s="13">
        <v>87</v>
      </c>
      <c r="AM233" s="13">
        <v>96</v>
      </c>
      <c r="AN233" s="13">
        <v>48.75</v>
      </c>
      <c r="AR233" s="14">
        <v>95</v>
      </c>
      <c r="AS233" s="14">
        <v>94</v>
      </c>
      <c r="AT233" s="14">
        <v>30</v>
      </c>
      <c r="AX233" s="15">
        <v>100</v>
      </c>
      <c r="AY233" s="15">
        <v>88</v>
      </c>
      <c r="AZ233" s="16">
        <v>26</v>
      </c>
      <c r="BD233" s="1"/>
      <c r="BE233" s="1"/>
      <c r="BF233" s="1"/>
    </row>
    <row r="234" spans="1:58" x14ac:dyDescent="0.2">
      <c r="A234" s="20" t="s">
        <v>272</v>
      </c>
      <c r="B234" s="21" t="s">
        <v>42</v>
      </c>
      <c r="C234" s="22">
        <v>43</v>
      </c>
      <c r="D234" s="3">
        <v>21.1</v>
      </c>
      <c r="E234" s="1" t="str">
        <f t="shared" si="7"/>
        <v xml:space="preserve"> Норма</v>
      </c>
      <c r="F234" s="1">
        <v>0</v>
      </c>
      <c r="G234" s="1">
        <v>0</v>
      </c>
      <c r="H234" s="1">
        <v>0</v>
      </c>
      <c r="I234" s="4" t="s">
        <v>43</v>
      </c>
      <c r="J234" s="4">
        <v>2</v>
      </c>
      <c r="K234" s="4" t="str">
        <f t="shared" si="8"/>
        <v>средняя</v>
      </c>
      <c r="L234" s="1" t="str">
        <f>IF(M234&lt;51,"1",IF(M234&lt;75,"2",IF(M234&lt;90,"3","4")))</f>
        <v>2</v>
      </c>
      <c r="M234" s="11">
        <v>65</v>
      </c>
      <c r="N234" s="12">
        <v>56</v>
      </c>
      <c r="O234" s="12">
        <v>45</v>
      </c>
      <c r="P234" s="25">
        <v>12.2</v>
      </c>
      <c r="Q234" s="26">
        <v>25.61</v>
      </c>
      <c r="R234" s="27">
        <v>17.46</v>
      </c>
      <c r="S234" s="28">
        <v>35.75</v>
      </c>
      <c r="T234" s="28">
        <v>6.93</v>
      </c>
      <c r="U234" s="28">
        <v>2.29</v>
      </c>
      <c r="V234" s="63"/>
      <c r="W234">
        <v>30</v>
      </c>
      <c r="X234" s="29">
        <v>13.88</v>
      </c>
      <c r="Y234" s="29">
        <v>10.15</v>
      </c>
      <c r="Z234" s="29">
        <v>1.1599999999999999</v>
      </c>
      <c r="AA234" s="29">
        <v>16.96</v>
      </c>
      <c r="AB234" s="29">
        <v>8.9499999999999993</v>
      </c>
      <c r="AC234" s="29">
        <v>4.22</v>
      </c>
      <c r="AD234" s="29"/>
      <c r="AE234" s="9">
        <v>14.4</v>
      </c>
      <c r="AF234" s="9">
        <v>10.18</v>
      </c>
      <c r="AG234" s="9">
        <v>1.62</v>
      </c>
      <c r="AH234" s="9">
        <v>15.14</v>
      </c>
      <c r="AI234" s="9">
        <v>9.4</v>
      </c>
      <c r="AJ234" s="10">
        <v>4.88</v>
      </c>
      <c r="AK234" s="59"/>
      <c r="AL234" s="13">
        <v>88</v>
      </c>
      <c r="AM234" s="13">
        <v>83</v>
      </c>
      <c r="AN234" s="13">
        <v>51.25</v>
      </c>
      <c r="AR234" s="14">
        <v>85</v>
      </c>
      <c r="AS234" s="14">
        <v>77.5</v>
      </c>
      <c r="AT234" s="14">
        <v>45</v>
      </c>
      <c r="AX234" s="15">
        <v>87</v>
      </c>
      <c r="AY234" s="15">
        <v>75.5</v>
      </c>
      <c r="AZ234" s="16">
        <v>39</v>
      </c>
      <c r="BD234" s="1"/>
      <c r="BE234" s="1"/>
      <c r="BF234" s="1"/>
    </row>
    <row r="235" spans="1:58" x14ac:dyDescent="0.2">
      <c r="A235" s="20" t="s">
        <v>273</v>
      </c>
      <c r="B235" s="21" t="s">
        <v>42</v>
      </c>
      <c r="C235" s="22">
        <v>58</v>
      </c>
      <c r="D235" s="3">
        <v>27.8</v>
      </c>
      <c r="E235" s="1" t="str">
        <f t="shared" si="7"/>
        <v>Предожирение</v>
      </c>
      <c r="F235" s="1">
        <v>0</v>
      </c>
      <c r="G235" s="1">
        <v>0</v>
      </c>
      <c r="H235" s="1">
        <v>0</v>
      </c>
      <c r="I235" s="4" t="s">
        <v>43</v>
      </c>
      <c r="J235" s="4">
        <v>1</v>
      </c>
      <c r="K235" s="4" t="str">
        <f t="shared" si="8"/>
        <v>средняя</v>
      </c>
      <c r="L235" s="1" t="str">
        <f>IF(M235&lt;51,"1",IF(M235&lt;75,"2",IF(M235&lt;90,"3","4")))</f>
        <v>2</v>
      </c>
      <c r="M235" s="11">
        <v>58</v>
      </c>
      <c r="N235" s="12">
        <v>63</v>
      </c>
      <c r="O235" s="12">
        <v>63.75</v>
      </c>
      <c r="P235" s="25">
        <v>6.13</v>
      </c>
      <c r="Q235" s="26">
        <v>23.76</v>
      </c>
      <c r="R235" s="27">
        <v>17.88</v>
      </c>
      <c r="S235" s="28">
        <v>34.18</v>
      </c>
      <c r="T235" s="28">
        <v>2.52</v>
      </c>
      <c r="U235" s="28">
        <v>17.18</v>
      </c>
      <c r="V235" s="63"/>
      <c r="W235">
        <v>25</v>
      </c>
      <c r="X235" s="29">
        <v>14.26</v>
      </c>
      <c r="Y235" s="29">
        <v>3.16</v>
      </c>
      <c r="Z235" s="29">
        <v>7.43</v>
      </c>
      <c r="AA235" s="29">
        <v>12.98</v>
      </c>
      <c r="AB235" s="29">
        <v>0.62</v>
      </c>
      <c r="AC235" s="29">
        <v>1.32</v>
      </c>
      <c r="AD235" s="29"/>
      <c r="AE235" s="9">
        <v>14.88</v>
      </c>
      <c r="AF235" s="9">
        <v>3.38</v>
      </c>
      <c r="AG235" s="9">
        <v>7.46</v>
      </c>
      <c r="AH235" s="9">
        <v>13.16</v>
      </c>
      <c r="AI235" s="9">
        <v>2.74</v>
      </c>
      <c r="AJ235" s="10">
        <v>1.8</v>
      </c>
      <c r="AK235" s="59"/>
      <c r="AL235" s="13">
        <v>80</v>
      </c>
      <c r="AM235" s="13">
        <v>80.5</v>
      </c>
      <c r="AN235" s="13">
        <v>43.75</v>
      </c>
      <c r="AR235" s="14">
        <v>85</v>
      </c>
      <c r="AS235" s="14">
        <v>90.5</v>
      </c>
      <c r="AT235" s="14">
        <v>37.5</v>
      </c>
      <c r="AX235" s="15">
        <v>89</v>
      </c>
      <c r="AY235" s="15">
        <v>86.5</v>
      </c>
      <c r="AZ235" s="16">
        <v>35.5</v>
      </c>
      <c r="BD235" s="1"/>
      <c r="BE235" s="1"/>
      <c r="BF235" s="1"/>
    </row>
    <row r="236" spans="1:58" x14ac:dyDescent="0.2">
      <c r="A236" s="20" t="s">
        <v>274</v>
      </c>
      <c r="B236" s="21" t="s">
        <v>42</v>
      </c>
      <c r="C236" s="22">
        <v>58</v>
      </c>
      <c r="D236" s="3">
        <v>20.54</v>
      </c>
      <c r="E236" s="1" t="str">
        <f t="shared" si="7"/>
        <v xml:space="preserve"> Норма</v>
      </c>
      <c r="F236" s="1">
        <v>0</v>
      </c>
      <c r="G236" s="1">
        <v>0</v>
      </c>
      <c r="H236" s="1">
        <v>1</v>
      </c>
      <c r="I236" s="4" t="s">
        <v>47</v>
      </c>
      <c r="J236" s="4">
        <v>1</v>
      </c>
      <c r="K236" s="4" t="str">
        <f t="shared" si="8"/>
        <v>средняя</v>
      </c>
      <c r="L236" s="1" t="str">
        <f>IF(M236&lt;51,"1",IF(M236&lt;75,"2",IF(M236&lt;90,"3","4")))</f>
        <v>3</v>
      </c>
      <c r="M236" s="11">
        <v>75</v>
      </c>
      <c r="N236" s="12">
        <v>93.5</v>
      </c>
      <c r="O236" s="12">
        <v>35</v>
      </c>
      <c r="P236" s="25">
        <v>14.78</v>
      </c>
      <c r="Q236" s="26">
        <v>27.44</v>
      </c>
      <c r="R236" s="27">
        <v>12.74</v>
      </c>
      <c r="S236" s="28">
        <v>13.72</v>
      </c>
      <c r="T236" s="28">
        <v>1.39</v>
      </c>
      <c r="U236" s="28">
        <v>3.6</v>
      </c>
      <c r="V236" s="63"/>
      <c r="W236">
        <v>35</v>
      </c>
      <c r="X236" s="29">
        <v>5.38</v>
      </c>
      <c r="Y236" s="29">
        <v>23.09</v>
      </c>
      <c r="Z236" s="29">
        <v>9.91</v>
      </c>
      <c r="AA236" s="29">
        <v>22.64</v>
      </c>
      <c r="AB236" s="29">
        <v>4.41</v>
      </c>
      <c r="AC236" s="29">
        <v>2.3199999999999998</v>
      </c>
      <c r="AD236" s="29"/>
      <c r="AE236" s="9">
        <v>5.16</v>
      </c>
      <c r="AF236" s="9">
        <v>23.26</v>
      </c>
      <c r="AG236" s="9">
        <v>10.28</v>
      </c>
      <c r="AH236" s="9">
        <v>23.92</v>
      </c>
      <c r="AI236" s="9">
        <v>4.24</v>
      </c>
      <c r="AJ236" s="10">
        <v>2.74</v>
      </c>
      <c r="AK236" s="59"/>
      <c r="AL236" s="13">
        <v>74</v>
      </c>
      <c r="AM236" s="13">
        <v>51.5</v>
      </c>
      <c r="AN236" s="13">
        <v>55</v>
      </c>
      <c r="AR236" s="14">
        <v>73</v>
      </c>
      <c r="AS236" s="14">
        <v>62</v>
      </c>
      <c r="AT236" s="14">
        <v>42.5</v>
      </c>
      <c r="AX236" s="15">
        <v>79</v>
      </c>
      <c r="AY236" s="15">
        <v>56</v>
      </c>
      <c r="AZ236" s="16">
        <v>38.5</v>
      </c>
      <c r="BD236" s="1"/>
      <c r="BE236" s="1"/>
      <c r="BF236" s="1"/>
    </row>
    <row r="237" spans="1:58" x14ac:dyDescent="0.2">
      <c r="A237" s="20" t="s">
        <v>275</v>
      </c>
      <c r="B237" s="21" t="s">
        <v>42</v>
      </c>
      <c r="C237" s="22">
        <v>58</v>
      </c>
      <c r="D237" s="3">
        <v>27.6</v>
      </c>
      <c r="E237" s="1" t="str">
        <f t="shared" si="7"/>
        <v>Предожирение</v>
      </c>
      <c r="F237" s="1">
        <v>1</v>
      </c>
      <c r="G237" s="1">
        <v>0</v>
      </c>
      <c r="H237" s="1">
        <v>0</v>
      </c>
      <c r="I237" s="4" t="s">
        <v>43</v>
      </c>
      <c r="J237" s="4">
        <v>4</v>
      </c>
      <c r="K237" s="4" t="str">
        <f t="shared" si="8"/>
        <v>средняя</v>
      </c>
      <c r="L237" s="1" t="str">
        <f>IF(M237&lt;51,"1",IF(M237&lt;75,"2",IF(M237&lt;90,"3","4")))</f>
        <v>2</v>
      </c>
      <c r="M237" s="11">
        <v>65</v>
      </c>
      <c r="N237" s="12">
        <v>73.5</v>
      </c>
      <c r="O237" s="12">
        <v>71.25</v>
      </c>
      <c r="P237" s="25">
        <v>9.5500000000000007</v>
      </c>
      <c r="Q237" s="26">
        <v>40.229999999999997</v>
      </c>
      <c r="R237" s="27">
        <v>12.49</v>
      </c>
      <c r="S237" s="28">
        <v>38.54</v>
      </c>
      <c r="T237" s="28">
        <v>2.4900000000000002</v>
      </c>
      <c r="U237" s="28">
        <v>11.6</v>
      </c>
      <c r="V237" s="63"/>
      <c r="W237">
        <v>40</v>
      </c>
      <c r="X237" s="29">
        <v>8.2899999999999991</v>
      </c>
      <c r="Y237" s="29">
        <v>1.83</v>
      </c>
      <c r="Z237" s="29">
        <v>4.93</v>
      </c>
      <c r="AA237" s="29">
        <v>13.7</v>
      </c>
      <c r="AB237" s="29">
        <v>4.5599999999999996</v>
      </c>
      <c r="AC237" s="29">
        <v>2.67</v>
      </c>
      <c r="AD237" s="29"/>
      <c r="AE237" s="9">
        <v>8.16</v>
      </c>
      <c r="AF237" s="9">
        <v>2.16</v>
      </c>
      <c r="AG237" s="9">
        <v>5.42</v>
      </c>
      <c r="AH237" s="9">
        <v>16.399999999999999</v>
      </c>
      <c r="AI237" s="9">
        <v>5.0999999999999996</v>
      </c>
      <c r="AJ237" s="10">
        <v>3.1</v>
      </c>
      <c r="AK237" s="59"/>
      <c r="AL237" s="13">
        <v>80</v>
      </c>
      <c r="AM237" s="13">
        <v>67</v>
      </c>
      <c r="AN237" s="13">
        <v>48.75</v>
      </c>
      <c r="AR237" s="14">
        <v>67</v>
      </c>
      <c r="AS237" s="14">
        <v>76.5</v>
      </c>
      <c r="AT237" s="14">
        <v>43.75</v>
      </c>
      <c r="AX237" s="15">
        <v>73</v>
      </c>
      <c r="AY237" s="15">
        <v>70.5</v>
      </c>
      <c r="AZ237" s="16">
        <v>39.75</v>
      </c>
      <c r="BD237" s="1"/>
      <c r="BE237" s="1"/>
      <c r="BF237" s="1"/>
    </row>
    <row r="238" spans="1:58" x14ac:dyDescent="0.2">
      <c r="A238" s="20" t="s">
        <v>276</v>
      </c>
      <c r="B238" s="21" t="s">
        <v>42</v>
      </c>
      <c r="C238" s="22">
        <v>35</v>
      </c>
      <c r="D238" s="3">
        <v>22.6</v>
      </c>
      <c r="E238" s="1" t="str">
        <f t="shared" si="7"/>
        <v xml:space="preserve"> Норма</v>
      </c>
      <c r="F238" s="1">
        <v>0</v>
      </c>
      <c r="G238" s="1">
        <v>0</v>
      </c>
      <c r="H238" s="1">
        <v>0</v>
      </c>
      <c r="I238" s="4" t="s">
        <v>47</v>
      </c>
      <c r="J238" s="4">
        <v>0</v>
      </c>
      <c r="K238" s="4" t="str">
        <f t="shared" si="8"/>
        <v>средняя</v>
      </c>
      <c r="L238" s="1" t="str">
        <f>IF(M238&lt;51,"1",IF(M238&lt;75,"2",IF(M238&lt;90,"3","4")))</f>
        <v>2</v>
      </c>
      <c r="M238" s="11">
        <v>68</v>
      </c>
      <c r="N238" s="12">
        <v>57</v>
      </c>
      <c r="O238" s="12">
        <v>61.25</v>
      </c>
      <c r="P238" s="25">
        <v>1.99</v>
      </c>
      <c r="Q238" s="26">
        <v>29.49</v>
      </c>
      <c r="R238" s="27">
        <v>16.420000000000002</v>
      </c>
      <c r="S238" s="28">
        <v>32.4</v>
      </c>
      <c r="T238" s="28">
        <v>16.71</v>
      </c>
      <c r="U238" s="28">
        <v>3.55</v>
      </c>
      <c r="V238" s="63"/>
      <c r="W238">
        <v>30</v>
      </c>
      <c r="X238" s="29">
        <v>4.95</v>
      </c>
      <c r="Y238" s="29">
        <v>6.56</v>
      </c>
      <c r="Z238" s="29">
        <v>4.13</v>
      </c>
      <c r="AA238" s="29">
        <v>14.19</v>
      </c>
      <c r="AB238" s="29">
        <v>1.34</v>
      </c>
      <c r="AC238" s="29">
        <v>2.65</v>
      </c>
      <c r="AD238" s="29"/>
      <c r="AE238" s="9">
        <v>5.92</v>
      </c>
      <c r="AF238" s="9">
        <v>7.46</v>
      </c>
      <c r="AG238" s="9">
        <v>5.36</v>
      </c>
      <c r="AH238" s="9">
        <v>14.56</v>
      </c>
      <c r="AI238" s="9">
        <v>1.4</v>
      </c>
      <c r="AJ238" s="10">
        <v>3.88</v>
      </c>
      <c r="AK238" s="59"/>
      <c r="AL238" s="13">
        <v>80</v>
      </c>
      <c r="AM238" s="13">
        <v>71</v>
      </c>
      <c r="AN238" s="13">
        <v>52.5</v>
      </c>
      <c r="AR238" s="14">
        <v>75</v>
      </c>
      <c r="AS238" s="14">
        <v>65.5</v>
      </c>
      <c r="AT238" s="14">
        <v>41.25</v>
      </c>
      <c r="AX238" s="15">
        <v>79</v>
      </c>
      <c r="AY238" s="15">
        <v>59.5</v>
      </c>
      <c r="AZ238" s="16">
        <v>39.25</v>
      </c>
      <c r="BD238" s="1"/>
      <c r="BE238" s="1"/>
      <c r="BF238" s="1"/>
    </row>
    <row r="239" spans="1:58" x14ac:dyDescent="0.2">
      <c r="A239" s="20" t="s">
        <v>277</v>
      </c>
      <c r="B239" s="21" t="s">
        <v>42</v>
      </c>
      <c r="C239" s="22">
        <v>53</v>
      </c>
      <c r="D239" s="3">
        <v>28.93</v>
      </c>
      <c r="E239" s="1" t="str">
        <f t="shared" si="7"/>
        <v>Предожирение</v>
      </c>
      <c r="F239" s="1">
        <v>0</v>
      </c>
      <c r="G239" s="1">
        <v>0</v>
      </c>
      <c r="H239" s="1">
        <v>0</v>
      </c>
      <c r="I239" s="4" t="s">
        <v>43</v>
      </c>
      <c r="J239" s="4">
        <v>0</v>
      </c>
      <c r="K239" s="4" t="str">
        <f t="shared" si="8"/>
        <v>средняя</v>
      </c>
      <c r="L239" s="1" t="str">
        <f>IF(M239&lt;51,"1",IF(M239&lt;75,"2",IF(M239&lt;90,"3","4")))</f>
        <v>1</v>
      </c>
      <c r="M239" s="11">
        <v>35</v>
      </c>
      <c r="N239" s="12">
        <v>29.5</v>
      </c>
      <c r="O239" s="12">
        <v>91.25</v>
      </c>
      <c r="P239" s="25">
        <v>14.4</v>
      </c>
      <c r="Q239" s="26">
        <v>31.58</v>
      </c>
      <c r="R239" s="27">
        <v>12.88</v>
      </c>
      <c r="S239" s="28">
        <v>36.42</v>
      </c>
      <c r="T239" s="28">
        <v>8.83</v>
      </c>
      <c r="U239" s="28">
        <v>18.600000000000001</v>
      </c>
      <c r="V239" s="63"/>
      <c r="W239">
        <v>30</v>
      </c>
      <c r="X239" s="29">
        <v>6.84</v>
      </c>
      <c r="Y239" s="29">
        <v>7.36</v>
      </c>
      <c r="Z239" s="29">
        <v>5.56</v>
      </c>
      <c r="AA239" s="29">
        <v>16.39</v>
      </c>
      <c r="AB239" s="29">
        <v>2.85</v>
      </c>
      <c r="AC239" s="29">
        <v>4.05</v>
      </c>
      <c r="AD239" s="29"/>
      <c r="AE239" s="9">
        <v>7.68</v>
      </c>
      <c r="AF239" s="9">
        <v>7.96</v>
      </c>
      <c r="AG239" s="9">
        <v>6.2</v>
      </c>
      <c r="AH239" s="9">
        <v>16.32</v>
      </c>
      <c r="AI239" s="9">
        <v>3.12</v>
      </c>
      <c r="AJ239" s="10">
        <v>4.62</v>
      </c>
      <c r="AK239" s="59"/>
      <c r="AL239" s="13">
        <v>85</v>
      </c>
      <c r="AM239" s="13">
        <v>77</v>
      </c>
      <c r="AN239" s="13">
        <v>55</v>
      </c>
      <c r="AR239" s="14">
        <v>77</v>
      </c>
      <c r="AS239" s="14">
        <v>45.5</v>
      </c>
      <c r="AT239" s="14">
        <v>66.25</v>
      </c>
      <c r="AX239" s="15">
        <v>79</v>
      </c>
      <c r="AY239" s="15">
        <v>39.5</v>
      </c>
      <c r="AZ239" s="16">
        <v>60.25</v>
      </c>
      <c r="BD239" s="1"/>
      <c r="BE239" s="1"/>
      <c r="BF239" s="1"/>
    </row>
    <row r="240" spans="1:58" x14ac:dyDescent="0.2">
      <c r="A240" s="20" t="s">
        <v>278</v>
      </c>
      <c r="B240" s="21" t="s">
        <v>42</v>
      </c>
      <c r="C240" s="22">
        <v>30</v>
      </c>
      <c r="D240" s="3">
        <v>22.82</v>
      </c>
      <c r="E240" s="1" t="str">
        <f t="shared" si="7"/>
        <v xml:space="preserve"> Норма</v>
      </c>
      <c r="F240" s="1">
        <v>0</v>
      </c>
      <c r="G240" s="1">
        <v>0</v>
      </c>
      <c r="H240" s="1">
        <v>0</v>
      </c>
      <c r="I240" s="4" t="s">
        <v>47</v>
      </c>
      <c r="J240" s="4">
        <v>4</v>
      </c>
      <c r="K240" s="4" t="str">
        <f t="shared" si="8"/>
        <v>средняя</v>
      </c>
      <c r="L240" s="1" t="str">
        <f>IF(M240&lt;51,"1",IF(M240&lt;75,"2",IF(M240&lt;90,"3","4")))</f>
        <v>2</v>
      </c>
      <c r="M240" s="11">
        <v>72</v>
      </c>
      <c r="N240" s="12">
        <v>62</v>
      </c>
      <c r="O240" s="12">
        <v>67.5</v>
      </c>
      <c r="P240" s="25">
        <v>7.11</v>
      </c>
      <c r="Q240" s="26">
        <v>24.77</v>
      </c>
      <c r="R240" s="27">
        <v>11.6</v>
      </c>
      <c r="S240" s="28">
        <v>30.74</v>
      </c>
      <c r="T240" s="28">
        <v>1.49</v>
      </c>
      <c r="U240" s="28">
        <v>9.25</v>
      </c>
      <c r="V240" s="63"/>
      <c r="W240">
        <v>30</v>
      </c>
      <c r="X240" s="29">
        <v>0.38</v>
      </c>
      <c r="Y240" s="29">
        <v>6.61</v>
      </c>
      <c r="Z240" s="29">
        <v>1.96</v>
      </c>
      <c r="AA240" s="29">
        <v>8.43</v>
      </c>
      <c r="AB240" s="29">
        <v>2.62</v>
      </c>
      <c r="AC240" s="29">
        <v>4.78</v>
      </c>
      <c r="AD240" s="29"/>
      <c r="AE240" s="9">
        <v>0.86</v>
      </c>
      <c r="AF240" s="9">
        <v>7.86</v>
      </c>
      <c r="AG240" s="9">
        <v>2.2999999999999998</v>
      </c>
      <c r="AH240" s="9">
        <v>8.5399999999999991</v>
      </c>
      <c r="AI240" s="9">
        <v>3.4</v>
      </c>
      <c r="AJ240" s="10">
        <v>5.34</v>
      </c>
      <c r="AK240" s="59"/>
      <c r="AL240" s="13">
        <v>87</v>
      </c>
      <c r="AM240" s="13">
        <v>58.5</v>
      </c>
      <c r="AN240" s="13">
        <v>47.5</v>
      </c>
      <c r="AR240" s="14">
        <v>85</v>
      </c>
      <c r="AS240" s="14">
        <v>78</v>
      </c>
      <c r="AT240" s="14">
        <v>45</v>
      </c>
      <c r="AX240" s="15">
        <v>89</v>
      </c>
      <c r="AY240" s="15">
        <v>72</v>
      </c>
      <c r="AZ240" s="16">
        <v>43</v>
      </c>
      <c r="BD240" s="1"/>
      <c r="BE240" s="1"/>
      <c r="BF240" s="1"/>
    </row>
    <row r="241" spans="1:58" x14ac:dyDescent="0.2">
      <c r="A241" s="20" t="s">
        <v>279</v>
      </c>
      <c r="B241" s="21" t="s">
        <v>42</v>
      </c>
      <c r="C241" s="22">
        <v>26</v>
      </c>
      <c r="D241" s="3">
        <v>29.15</v>
      </c>
      <c r="E241" s="1" t="str">
        <f t="shared" si="7"/>
        <v>Предожирение</v>
      </c>
      <c r="F241" s="1">
        <v>0</v>
      </c>
      <c r="G241" s="1">
        <v>0</v>
      </c>
      <c r="H241" s="1">
        <v>0</v>
      </c>
      <c r="I241" s="4" t="s">
        <v>43</v>
      </c>
      <c r="J241" s="4">
        <v>4</v>
      </c>
      <c r="K241" s="4" t="str">
        <f t="shared" si="8"/>
        <v>средняя</v>
      </c>
      <c r="L241" s="1" t="str">
        <f>IF(M241&lt;51,"1",IF(M241&lt;75,"2",IF(M241&lt;90,"3","4")))</f>
        <v>1</v>
      </c>
      <c r="M241" s="11">
        <v>37</v>
      </c>
      <c r="N241" s="12">
        <v>61.5</v>
      </c>
      <c r="O241" s="12">
        <v>87.5</v>
      </c>
      <c r="P241" s="25">
        <v>2.57</v>
      </c>
      <c r="Q241" s="26">
        <v>35.159999999999997</v>
      </c>
      <c r="R241" s="27">
        <v>18.850000000000001</v>
      </c>
      <c r="S241" s="28">
        <v>39.61</v>
      </c>
      <c r="T241" s="28">
        <v>12.92</v>
      </c>
      <c r="U241" s="28">
        <v>10.81</v>
      </c>
      <c r="V241" s="63"/>
      <c r="W241">
        <v>25</v>
      </c>
      <c r="X241" s="29">
        <v>1.59</v>
      </c>
      <c r="Y241" s="29">
        <v>1.1299999999999999</v>
      </c>
      <c r="Z241" s="29">
        <v>4.9000000000000004</v>
      </c>
      <c r="AA241" s="29">
        <v>12.45</v>
      </c>
      <c r="AB241" s="29">
        <v>0.67</v>
      </c>
      <c r="AC241" s="29">
        <v>6.97</v>
      </c>
      <c r="AD241" s="29"/>
      <c r="AE241" s="9">
        <v>2.4</v>
      </c>
      <c r="AF241" s="9">
        <v>1.78</v>
      </c>
      <c r="AG241" s="9">
        <v>5.56</v>
      </c>
      <c r="AH241" s="9">
        <v>12.4</v>
      </c>
      <c r="AI241" s="9">
        <v>1.7</v>
      </c>
      <c r="AJ241" s="10">
        <v>7.56</v>
      </c>
      <c r="AK241" s="59"/>
      <c r="AL241" s="13">
        <v>67</v>
      </c>
      <c r="AM241" s="13">
        <v>75</v>
      </c>
      <c r="AN241" s="13">
        <v>71.25</v>
      </c>
      <c r="AR241" s="14">
        <v>73</v>
      </c>
      <c r="AS241" s="14">
        <v>84.5</v>
      </c>
      <c r="AT241" s="14">
        <v>46.25</v>
      </c>
      <c r="AX241" s="15">
        <v>75</v>
      </c>
      <c r="AY241" s="15">
        <v>82.5</v>
      </c>
      <c r="AZ241" s="16">
        <v>42.25</v>
      </c>
      <c r="BD241" s="1"/>
      <c r="BE241" s="1"/>
      <c r="BF241" s="1"/>
    </row>
    <row r="242" spans="1:58" x14ac:dyDescent="0.2">
      <c r="A242" s="20" t="s">
        <v>280</v>
      </c>
      <c r="B242" s="21" t="s">
        <v>42</v>
      </c>
      <c r="C242" s="22">
        <v>39</v>
      </c>
      <c r="D242" s="3">
        <v>20.71</v>
      </c>
      <c r="E242" s="1" t="str">
        <f t="shared" si="7"/>
        <v xml:space="preserve"> Норма</v>
      </c>
      <c r="F242" s="1">
        <v>0</v>
      </c>
      <c r="G242" s="1">
        <v>0</v>
      </c>
      <c r="H242" s="1">
        <v>0</v>
      </c>
      <c r="I242" s="4" t="s">
        <v>47</v>
      </c>
      <c r="J242" s="4">
        <v>0</v>
      </c>
      <c r="K242" s="4" t="str">
        <f t="shared" si="8"/>
        <v>средняя</v>
      </c>
      <c r="L242" s="1" t="str">
        <f>IF(M242&lt;51,"1",IF(M242&lt;75,"2",IF(M242&lt;90,"3","4")))</f>
        <v>2</v>
      </c>
      <c r="M242" s="11">
        <v>58</v>
      </c>
      <c r="N242" s="12">
        <v>44.5</v>
      </c>
      <c r="O242" s="12">
        <v>71.25</v>
      </c>
      <c r="P242" s="25">
        <v>15.79</v>
      </c>
      <c r="Q242" s="26">
        <v>22.83</v>
      </c>
      <c r="R242" s="27">
        <v>17.489999999999998</v>
      </c>
      <c r="S242" s="28">
        <v>23.88</v>
      </c>
      <c r="T242" s="28">
        <v>17.88</v>
      </c>
      <c r="U242" s="28">
        <v>14.83</v>
      </c>
      <c r="V242" s="63"/>
      <c r="W242">
        <v>25</v>
      </c>
      <c r="X242" s="29">
        <v>1.22</v>
      </c>
      <c r="Y242" s="29">
        <v>4.1500000000000004</v>
      </c>
      <c r="Z242" s="29">
        <v>3.2</v>
      </c>
      <c r="AA242" s="29">
        <v>8.67</v>
      </c>
      <c r="AB242" s="29">
        <v>0.57999999999999996</v>
      </c>
      <c r="AC242" s="29">
        <v>5.73</v>
      </c>
      <c r="AD242" s="29"/>
      <c r="AE242" s="9">
        <v>1.1000000000000001</v>
      </c>
      <c r="AF242" s="9">
        <v>4.12</v>
      </c>
      <c r="AG242" s="9">
        <v>3.52</v>
      </c>
      <c r="AH242" s="9">
        <v>9.2799999999999994</v>
      </c>
      <c r="AI242" s="9">
        <v>2.2000000000000002</v>
      </c>
      <c r="AJ242" s="10">
        <v>6.56</v>
      </c>
      <c r="AK242" s="59"/>
      <c r="AL242" s="13">
        <v>77</v>
      </c>
      <c r="AM242" s="13">
        <v>45.5</v>
      </c>
      <c r="AN242" s="13">
        <v>66.25</v>
      </c>
      <c r="AR242" s="14">
        <v>78</v>
      </c>
      <c r="AS242" s="14">
        <v>80.5</v>
      </c>
      <c r="AT242" s="14">
        <v>61.25</v>
      </c>
      <c r="AX242" s="15">
        <v>82</v>
      </c>
      <c r="AY242" s="15">
        <v>74.5</v>
      </c>
      <c r="AZ242" s="16">
        <v>59.25</v>
      </c>
      <c r="BD242" s="1"/>
      <c r="BE242" s="1"/>
      <c r="BF242" s="1"/>
    </row>
    <row r="243" spans="1:58" x14ac:dyDescent="0.2">
      <c r="A243" s="20" t="s">
        <v>281</v>
      </c>
      <c r="B243" s="21" t="s">
        <v>42</v>
      </c>
      <c r="C243" s="22">
        <v>59</v>
      </c>
      <c r="D243" s="3">
        <v>20.12</v>
      </c>
      <c r="E243" s="1" t="str">
        <f t="shared" si="7"/>
        <v xml:space="preserve"> Норма</v>
      </c>
      <c r="F243" s="1">
        <v>0</v>
      </c>
      <c r="G243" s="1">
        <v>1</v>
      </c>
      <c r="H243" s="1">
        <v>0</v>
      </c>
      <c r="I243" s="4" t="s">
        <v>43</v>
      </c>
      <c r="J243" s="4">
        <v>3</v>
      </c>
      <c r="K243" s="4" t="str">
        <f t="shared" si="8"/>
        <v>средняя</v>
      </c>
      <c r="L243" s="1" t="str">
        <f>IF(M243&lt;51,"1",IF(M243&lt;75,"2",IF(M243&lt;90,"3","4")))</f>
        <v>1</v>
      </c>
      <c r="M243" s="11">
        <v>23</v>
      </c>
      <c r="N243" s="12">
        <v>37.5</v>
      </c>
      <c r="O243" s="12">
        <v>90</v>
      </c>
      <c r="P243" s="25">
        <v>13.75</v>
      </c>
      <c r="Q243" s="26">
        <v>24.74</v>
      </c>
      <c r="R243" s="27">
        <v>17.59</v>
      </c>
      <c r="S243" s="28">
        <v>26.69</v>
      </c>
      <c r="T243" s="28">
        <v>14.46</v>
      </c>
      <c r="U243" s="28">
        <v>2.17</v>
      </c>
      <c r="V243" s="63"/>
      <c r="W243">
        <v>20</v>
      </c>
      <c r="X243" s="29">
        <v>9.99</v>
      </c>
      <c r="Y243" s="29">
        <v>4.17</v>
      </c>
      <c r="Z243" s="29">
        <v>4.84</v>
      </c>
      <c r="AA243" s="29">
        <v>16.71</v>
      </c>
      <c r="AB243" s="29">
        <v>3.92</v>
      </c>
      <c r="AC243" s="29">
        <v>4.97</v>
      </c>
      <c r="AD243" s="29"/>
      <c r="AE243" s="9">
        <v>10.82</v>
      </c>
      <c r="AF243" s="9">
        <v>4.24</v>
      </c>
      <c r="AG243" s="9">
        <v>5.24</v>
      </c>
      <c r="AH243" s="9">
        <v>17.600000000000001</v>
      </c>
      <c r="AI243" s="9">
        <v>4.8600000000000003</v>
      </c>
      <c r="AJ243" s="10">
        <v>5.5</v>
      </c>
      <c r="AK243" s="59"/>
      <c r="AL243" s="13">
        <v>82</v>
      </c>
      <c r="AM243" s="13">
        <v>82</v>
      </c>
      <c r="AN243" s="13">
        <v>32.5</v>
      </c>
      <c r="AR243" s="14">
        <v>87</v>
      </c>
      <c r="AS243" s="14">
        <v>84.5</v>
      </c>
      <c r="AT243" s="14">
        <v>48.75</v>
      </c>
      <c r="AX243" s="15">
        <v>91</v>
      </c>
      <c r="AY243" s="15">
        <v>78.5</v>
      </c>
      <c r="AZ243" s="16">
        <v>42.75</v>
      </c>
      <c r="BD243" s="1"/>
      <c r="BE243" s="1"/>
      <c r="BF243" s="1"/>
    </row>
    <row r="244" spans="1:58" x14ac:dyDescent="0.2">
      <c r="A244" s="20" t="s">
        <v>282</v>
      </c>
      <c r="B244" s="21" t="s">
        <v>42</v>
      </c>
      <c r="C244" s="22">
        <v>55</v>
      </c>
      <c r="D244" s="3">
        <v>27.88</v>
      </c>
      <c r="E244" s="1" t="str">
        <f t="shared" si="7"/>
        <v>Предожирение</v>
      </c>
      <c r="F244" s="1">
        <v>0</v>
      </c>
      <c r="G244" s="1">
        <v>0</v>
      </c>
      <c r="H244" s="1">
        <v>0</v>
      </c>
      <c r="I244" s="4" t="s">
        <v>47</v>
      </c>
      <c r="J244" s="4">
        <v>1</v>
      </c>
      <c r="K244" s="4" t="str">
        <f t="shared" si="8"/>
        <v>средняя</v>
      </c>
      <c r="L244" s="1" t="str">
        <f>IF(M244&lt;51,"1",IF(M244&lt;75,"2",IF(M244&lt;90,"3","4")))</f>
        <v>2</v>
      </c>
      <c r="M244" s="11">
        <v>65</v>
      </c>
      <c r="N244" s="12">
        <v>63.5</v>
      </c>
      <c r="O244" s="12">
        <v>53.75</v>
      </c>
      <c r="P244" s="25">
        <v>12.58</v>
      </c>
      <c r="Q244" s="26">
        <v>29.56</v>
      </c>
      <c r="R244" s="27">
        <v>15.32</v>
      </c>
      <c r="S244" s="28">
        <v>35.950000000000003</v>
      </c>
      <c r="T244" s="28">
        <v>13.7</v>
      </c>
      <c r="U244" s="28">
        <v>16.95</v>
      </c>
      <c r="V244" s="63"/>
      <c r="W244">
        <v>35</v>
      </c>
      <c r="X244" s="29">
        <v>3.71</v>
      </c>
      <c r="Y244" s="29">
        <v>2.95</v>
      </c>
      <c r="Z244" s="29">
        <v>5.15</v>
      </c>
      <c r="AA244" s="29">
        <v>15.41</v>
      </c>
      <c r="AB244" s="29">
        <v>1.87</v>
      </c>
      <c r="AC244" s="29">
        <v>8.1199999999999992</v>
      </c>
      <c r="AD244" s="29"/>
      <c r="AE244" s="9">
        <v>4.4800000000000004</v>
      </c>
      <c r="AF244" s="9">
        <v>3.44</v>
      </c>
      <c r="AG244" s="9">
        <v>5.92</v>
      </c>
      <c r="AH244" s="9">
        <v>15.98</v>
      </c>
      <c r="AI244" s="9">
        <v>2.2000000000000002</v>
      </c>
      <c r="AJ244" s="10">
        <v>8.3800000000000008</v>
      </c>
      <c r="AK244" s="59"/>
      <c r="AL244" s="13">
        <v>100</v>
      </c>
      <c r="AM244" s="13">
        <v>98</v>
      </c>
      <c r="AN244" s="13">
        <v>25</v>
      </c>
      <c r="AR244" s="14">
        <v>80</v>
      </c>
      <c r="AS244" s="14">
        <v>90.5</v>
      </c>
      <c r="AT244" s="14">
        <v>26.25</v>
      </c>
      <c r="AX244" s="15">
        <v>84</v>
      </c>
      <c r="AY244" s="15">
        <v>86.5</v>
      </c>
      <c r="AZ244" s="16">
        <v>20.25</v>
      </c>
      <c r="BD244" s="1"/>
      <c r="BE244" s="1"/>
      <c r="BF244" s="1"/>
    </row>
    <row r="245" spans="1:58" x14ac:dyDescent="0.2">
      <c r="A245" s="20" t="s">
        <v>224</v>
      </c>
      <c r="B245" s="21" t="s">
        <v>42</v>
      </c>
      <c r="C245" s="22">
        <v>72</v>
      </c>
      <c r="D245" s="3">
        <v>27.39</v>
      </c>
      <c r="E245" s="1" t="str">
        <f t="shared" si="7"/>
        <v>Предожирение</v>
      </c>
      <c r="F245" s="1">
        <v>0</v>
      </c>
      <c r="G245" s="1">
        <v>0</v>
      </c>
      <c r="H245" s="1">
        <v>0</v>
      </c>
      <c r="I245" s="4" t="s">
        <v>47</v>
      </c>
      <c r="J245" s="4">
        <v>0</v>
      </c>
      <c r="K245" s="4" t="str">
        <f t="shared" si="8"/>
        <v>средняя</v>
      </c>
      <c r="L245" s="1" t="str">
        <f>IF(M245&lt;51,"1",IF(M245&lt;75,"2",IF(M245&lt;90,"3","4")))</f>
        <v>1</v>
      </c>
      <c r="M245" s="11">
        <v>48</v>
      </c>
      <c r="N245" s="12">
        <v>57</v>
      </c>
      <c r="O245" s="12">
        <v>80</v>
      </c>
      <c r="P245" s="25">
        <v>7.3</v>
      </c>
      <c r="Q245" s="26">
        <v>25.54</v>
      </c>
      <c r="R245" s="27">
        <v>16.329999999999998</v>
      </c>
      <c r="S245" s="28">
        <v>28.92</v>
      </c>
      <c r="T245" s="28">
        <v>13.39</v>
      </c>
      <c r="U245" s="28">
        <v>17.18</v>
      </c>
      <c r="V245" s="63"/>
      <c r="W245">
        <v>25</v>
      </c>
      <c r="X245" s="29">
        <v>6.44</v>
      </c>
      <c r="Y245" s="29">
        <v>2.37</v>
      </c>
      <c r="Z245" s="29">
        <v>3.73</v>
      </c>
      <c r="AA245" s="29">
        <v>14.87</v>
      </c>
      <c r="AB245" s="29">
        <v>0.83</v>
      </c>
      <c r="AC245" s="29">
        <v>1.02</v>
      </c>
      <c r="AD245" s="29"/>
      <c r="AE245" s="9">
        <v>6.98</v>
      </c>
      <c r="AF245" s="9">
        <v>2.2200000000000002</v>
      </c>
      <c r="AG245" s="9">
        <v>6.32</v>
      </c>
      <c r="AH245" s="9">
        <v>15.74</v>
      </c>
      <c r="AI245" s="9">
        <v>1.66</v>
      </c>
      <c r="AJ245" s="10">
        <v>1.28</v>
      </c>
      <c r="AK245" s="59"/>
      <c r="AL245" s="13">
        <v>73</v>
      </c>
      <c r="AM245" s="13">
        <v>84.5</v>
      </c>
      <c r="AN245" s="13">
        <v>27.5</v>
      </c>
      <c r="AR245" s="14">
        <v>87</v>
      </c>
      <c r="AS245" s="14">
        <v>78.5</v>
      </c>
      <c r="AT245" s="14">
        <v>41.25</v>
      </c>
      <c r="AX245" s="15">
        <v>93</v>
      </c>
      <c r="AY245" s="15">
        <v>72.5</v>
      </c>
      <c r="AZ245" s="16">
        <v>39.25</v>
      </c>
      <c r="BD245" s="1"/>
      <c r="BE245" s="1"/>
      <c r="BF245" s="1"/>
    </row>
    <row r="246" spans="1:58" x14ac:dyDescent="0.2">
      <c r="A246" s="20" t="s">
        <v>283</v>
      </c>
      <c r="B246" s="21" t="s">
        <v>42</v>
      </c>
      <c r="C246" s="22">
        <v>73</v>
      </c>
      <c r="D246" s="3">
        <v>19.43</v>
      </c>
      <c r="E246" s="1" t="str">
        <f t="shared" si="7"/>
        <v xml:space="preserve"> Норма</v>
      </c>
      <c r="F246" s="1">
        <v>0</v>
      </c>
      <c r="G246" s="1">
        <v>0</v>
      </c>
      <c r="H246" s="1">
        <v>0</v>
      </c>
      <c r="I246" s="4" t="s">
        <v>47</v>
      </c>
      <c r="J246" s="4">
        <v>0</v>
      </c>
      <c r="K246" s="4" t="str">
        <f t="shared" si="8"/>
        <v>средняя</v>
      </c>
      <c r="L246" s="1" t="str">
        <f>IF(M246&lt;51,"1",IF(M246&lt;75,"2",IF(M246&lt;90,"3","4")))</f>
        <v>3</v>
      </c>
      <c r="M246" s="11">
        <v>82</v>
      </c>
      <c r="N246" s="12">
        <v>25</v>
      </c>
      <c r="O246" s="12">
        <v>40</v>
      </c>
      <c r="P246" s="25">
        <v>6.16</v>
      </c>
      <c r="Q246" s="26">
        <v>38.770000000000003</v>
      </c>
      <c r="R246" s="27">
        <v>11.79</v>
      </c>
      <c r="S246" s="28">
        <v>18.47</v>
      </c>
      <c r="T246" s="28">
        <v>15.3</v>
      </c>
      <c r="U246" s="28">
        <v>4.25</v>
      </c>
      <c r="V246" s="63"/>
      <c r="W246">
        <v>35</v>
      </c>
      <c r="X246" s="29">
        <v>8.3000000000000114</v>
      </c>
      <c r="Y246" s="29">
        <v>2.33</v>
      </c>
      <c r="Z246" s="29">
        <v>5.42</v>
      </c>
      <c r="AA246" s="29">
        <v>12.31</v>
      </c>
      <c r="AB246" s="29">
        <v>1.88</v>
      </c>
      <c r="AC246" s="29">
        <v>2.84</v>
      </c>
      <c r="AD246" s="29"/>
      <c r="AE246" s="9">
        <v>8.34</v>
      </c>
      <c r="AF246" s="9">
        <v>2.48</v>
      </c>
      <c r="AG246" s="9">
        <v>5.86</v>
      </c>
      <c r="AH246" s="9">
        <v>12.72</v>
      </c>
      <c r="AI246" s="9">
        <v>2.86</v>
      </c>
      <c r="AJ246" s="10">
        <v>3.76</v>
      </c>
      <c r="AK246" s="59"/>
      <c r="AL246" s="13">
        <v>80</v>
      </c>
      <c r="AM246" s="13">
        <v>64</v>
      </c>
      <c r="AN246" s="13">
        <v>75</v>
      </c>
      <c r="AR246" s="14">
        <v>90</v>
      </c>
      <c r="AS246" s="14">
        <v>87.5</v>
      </c>
      <c r="AT246" s="14">
        <v>31.25</v>
      </c>
      <c r="AX246" s="15">
        <v>92</v>
      </c>
      <c r="AY246" s="15">
        <v>81.5</v>
      </c>
      <c r="AZ246" s="16">
        <v>25.25</v>
      </c>
      <c r="BD246" s="1"/>
      <c r="BE246" s="1"/>
      <c r="BF246" s="1"/>
    </row>
    <row r="247" spans="1:58" x14ac:dyDescent="0.2">
      <c r="A247" s="20" t="s">
        <v>166</v>
      </c>
      <c r="B247" s="21" t="s">
        <v>42</v>
      </c>
      <c r="C247" s="22">
        <v>69</v>
      </c>
      <c r="D247" s="3">
        <v>25.77</v>
      </c>
      <c r="E247" s="1" t="str">
        <f t="shared" si="7"/>
        <v>Предожирение</v>
      </c>
      <c r="F247" s="1">
        <v>0</v>
      </c>
      <c r="G247" s="1">
        <v>0</v>
      </c>
      <c r="H247" s="1">
        <v>0</v>
      </c>
      <c r="I247" s="4" t="s">
        <v>43</v>
      </c>
      <c r="J247" s="4">
        <v>0</v>
      </c>
      <c r="K247" s="4" t="str">
        <f t="shared" si="8"/>
        <v>средняя</v>
      </c>
      <c r="L247" s="1" t="str">
        <f>IF(M247&lt;51,"1",IF(M247&lt;75,"2",IF(M247&lt;90,"3","4")))</f>
        <v>2</v>
      </c>
      <c r="M247" s="11">
        <v>68</v>
      </c>
      <c r="N247" s="12">
        <v>92.5</v>
      </c>
      <c r="O247" s="12">
        <v>27.5</v>
      </c>
      <c r="P247" s="25">
        <v>15.1</v>
      </c>
      <c r="Q247" s="26">
        <v>26.38</v>
      </c>
      <c r="R247" s="27">
        <v>13.2</v>
      </c>
      <c r="S247" s="28">
        <v>28.55</v>
      </c>
      <c r="T247" s="28">
        <v>9.41</v>
      </c>
      <c r="U247" s="28">
        <v>9.83</v>
      </c>
      <c r="V247" s="63"/>
      <c r="W247">
        <v>30</v>
      </c>
      <c r="X247" s="29">
        <v>3.37</v>
      </c>
      <c r="Y247" s="29">
        <v>2.66</v>
      </c>
      <c r="Z247" s="29">
        <v>2.66</v>
      </c>
      <c r="AA247" s="29">
        <v>23.08</v>
      </c>
      <c r="AB247" s="29">
        <v>10.37</v>
      </c>
      <c r="AC247" s="29">
        <v>5.15</v>
      </c>
      <c r="AD247" s="29"/>
      <c r="AE247" s="9">
        <v>3.96</v>
      </c>
      <c r="AF247" s="9">
        <v>3.88</v>
      </c>
      <c r="AG247" s="9">
        <v>3.48</v>
      </c>
      <c r="AH247" s="9">
        <v>23.66</v>
      </c>
      <c r="AI247" s="9">
        <v>10.7</v>
      </c>
      <c r="AJ247" s="10">
        <v>5.48</v>
      </c>
      <c r="AK247" s="59"/>
      <c r="AL247" s="13">
        <v>57</v>
      </c>
      <c r="AM247" s="13">
        <v>52.5</v>
      </c>
      <c r="AN247" s="13">
        <v>77.5</v>
      </c>
      <c r="AR247" s="14">
        <v>68</v>
      </c>
      <c r="AS247" s="14">
        <v>92</v>
      </c>
      <c r="AT247" s="14">
        <v>33.75</v>
      </c>
      <c r="AX247" s="15">
        <v>72</v>
      </c>
      <c r="AY247" s="15">
        <v>86</v>
      </c>
      <c r="AZ247" s="16">
        <v>29.75</v>
      </c>
      <c r="BD247" s="1"/>
      <c r="BE247" s="1"/>
      <c r="BF247" s="1"/>
    </row>
    <row r="248" spans="1:58" x14ac:dyDescent="0.2">
      <c r="A248" s="20" t="s">
        <v>284</v>
      </c>
      <c r="B248" s="21" t="s">
        <v>42</v>
      </c>
      <c r="C248" s="22">
        <v>42</v>
      </c>
      <c r="D248" s="3">
        <v>22.27</v>
      </c>
      <c r="E248" s="1" t="str">
        <f t="shared" si="7"/>
        <v xml:space="preserve"> Норма</v>
      </c>
      <c r="F248" s="1">
        <v>0</v>
      </c>
      <c r="G248" s="1">
        <v>0</v>
      </c>
      <c r="H248" s="1">
        <v>1</v>
      </c>
      <c r="I248" s="4" t="s">
        <v>47</v>
      </c>
      <c r="J248" s="4">
        <v>2</v>
      </c>
      <c r="K248" s="4" t="str">
        <f t="shared" si="8"/>
        <v>средняя</v>
      </c>
      <c r="L248" s="1" t="str">
        <f>IF(M248&lt;51,"1",IF(M248&lt;75,"2",IF(M248&lt;90,"3","4")))</f>
        <v>1</v>
      </c>
      <c r="M248" s="11">
        <v>45</v>
      </c>
      <c r="N248" s="12">
        <v>58.5</v>
      </c>
      <c r="O248" s="12">
        <v>88.75</v>
      </c>
      <c r="P248" s="25">
        <v>12.57</v>
      </c>
      <c r="Q248" s="26">
        <v>22.25</v>
      </c>
      <c r="R248" s="27">
        <v>17.329999999999998</v>
      </c>
      <c r="S248" s="28">
        <v>20.399999999999999</v>
      </c>
      <c r="T248" s="28">
        <v>17.34</v>
      </c>
      <c r="U248" s="28">
        <v>2.16</v>
      </c>
      <c r="V248" s="63"/>
      <c r="W248">
        <v>30</v>
      </c>
      <c r="X248" s="29">
        <v>13.03</v>
      </c>
      <c r="Y248" s="29">
        <v>15.27</v>
      </c>
      <c r="Z248" s="29">
        <v>9.35</v>
      </c>
      <c r="AA248" s="29">
        <v>23.84</v>
      </c>
      <c r="AB248" s="29">
        <v>2.02</v>
      </c>
      <c r="AC248" s="29">
        <v>5.83</v>
      </c>
      <c r="AD248" s="29"/>
      <c r="AE248" s="9">
        <v>13.1</v>
      </c>
      <c r="AF248" s="9">
        <v>15.44</v>
      </c>
      <c r="AG248" s="9">
        <v>9.16</v>
      </c>
      <c r="AH248" s="9">
        <v>24.6</v>
      </c>
      <c r="AI248" s="9">
        <v>2.56</v>
      </c>
      <c r="AJ248" s="10">
        <v>6.32</v>
      </c>
      <c r="AK248" s="59"/>
      <c r="AL248" s="13">
        <v>80</v>
      </c>
      <c r="AM248" s="13">
        <v>87</v>
      </c>
      <c r="AN248" s="13">
        <v>65</v>
      </c>
      <c r="AR248" s="14">
        <v>63</v>
      </c>
      <c r="AS248" s="14">
        <v>73.5</v>
      </c>
      <c r="AT248" s="14">
        <v>46.25</v>
      </c>
      <c r="AX248" s="15">
        <v>67</v>
      </c>
      <c r="AY248" s="15">
        <v>79.5</v>
      </c>
      <c r="AZ248" s="16">
        <v>44.25</v>
      </c>
      <c r="BD248" s="1"/>
      <c r="BE248" s="1"/>
      <c r="BF248" s="1"/>
    </row>
    <row r="249" spans="1:58" x14ac:dyDescent="0.2">
      <c r="A249" s="20" t="s">
        <v>285</v>
      </c>
      <c r="B249" s="21" t="s">
        <v>42</v>
      </c>
      <c r="C249" s="22">
        <v>46</v>
      </c>
      <c r="D249" s="3">
        <v>24.42</v>
      </c>
      <c r="E249" s="1" t="str">
        <f t="shared" si="7"/>
        <v xml:space="preserve"> Норма</v>
      </c>
      <c r="F249" s="1">
        <v>0</v>
      </c>
      <c r="G249" s="1">
        <v>0</v>
      </c>
      <c r="H249" s="1">
        <v>0</v>
      </c>
      <c r="I249" s="4" t="s">
        <v>47</v>
      </c>
      <c r="J249" s="4">
        <v>4</v>
      </c>
      <c r="K249" s="4" t="str">
        <f t="shared" si="8"/>
        <v>легкая</v>
      </c>
      <c r="L249" s="1" t="str">
        <f>IF(M249&lt;51,"1",IF(M249&lt;75,"2",IF(M249&lt;90,"3","4")))</f>
        <v>2</v>
      </c>
      <c r="M249" s="11">
        <v>54</v>
      </c>
      <c r="N249" s="12">
        <v>60.5</v>
      </c>
      <c r="O249" s="12">
        <v>66.25</v>
      </c>
      <c r="P249" s="25">
        <v>14.18</v>
      </c>
      <c r="Q249" s="26">
        <v>15.73</v>
      </c>
      <c r="R249" s="27">
        <v>17.8</v>
      </c>
      <c r="S249" s="28">
        <v>31.6</v>
      </c>
      <c r="T249" s="28">
        <v>10.31</v>
      </c>
      <c r="U249" s="28">
        <v>8.68</v>
      </c>
      <c r="V249" s="63"/>
      <c r="W249">
        <v>25</v>
      </c>
      <c r="X249" s="29">
        <v>7.88</v>
      </c>
      <c r="Y249" s="29">
        <v>7.21</v>
      </c>
      <c r="Z249" s="29">
        <v>2.87</v>
      </c>
      <c r="AA249" s="29">
        <v>9.31</v>
      </c>
      <c r="AB249" s="29">
        <v>3.23</v>
      </c>
      <c r="AC249" s="29">
        <v>2.88</v>
      </c>
      <c r="AD249" s="29"/>
      <c r="AE249" s="9">
        <v>8.18</v>
      </c>
      <c r="AF249" s="9">
        <v>7.66</v>
      </c>
      <c r="AG249" s="9">
        <v>3.32</v>
      </c>
      <c r="AH249" s="9">
        <v>9.32</v>
      </c>
      <c r="AI249" s="9">
        <v>3.2</v>
      </c>
      <c r="AJ249" s="10">
        <v>3.96</v>
      </c>
      <c r="AK249" s="59"/>
      <c r="AL249" s="13">
        <v>73</v>
      </c>
      <c r="AM249" s="13">
        <v>58.5</v>
      </c>
      <c r="AN249" s="13">
        <v>56.25</v>
      </c>
      <c r="AR249" s="14">
        <v>80</v>
      </c>
      <c r="AS249" s="14">
        <v>80.5</v>
      </c>
      <c r="AT249" s="14">
        <v>43.75</v>
      </c>
      <c r="AX249" s="15">
        <v>82</v>
      </c>
      <c r="AY249" s="15">
        <v>84.5</v>
      </c>
      <c r="AZ249" s="16">
        <v>41.75</v>
      </c>
      <c r="BD249" s="1"/>
      <c r="BE249" s="1"/>
      <c r="BF249" s="1"/>
    </row>
    <row r="250" spans="1:58" x14ac:dyDescent="0.2">
      <c r="A250" s="20" t="s">
        <v>286</v>
      </c>
      <c r="B250" s="21" t="s">
        <v>42</v>
      </c>
      <c r="C250" s="22">
        <v>56</v>
      </c>
      <c r="D250" s="3">
        <v>25.22</v>
      </c>
      <c r="E250" s="1" t="str">
        <f t="shared" si="7"/>
        <v>Предожирение</v>
      </c>
      <c r="F250" s="1">
        <v>1</v>
      </c>
      <c r="G250" s="1">
        <v>0</v>
      </c>
      <c r="H250" s="1">
        <v>0</v>
      </c>
      <c r="I250" s="4" t="s">
        <v>43</v>
      </c>
      <c r="J250" s="4">
        <v>3</v>
      </c>
      <c r="K250" s="4" t="str">
        <f t="shared" si="8"/>
        <v>средняя</v>
      </c>
      <c r="L250" s="1" t="str">
        <f>IF(M250&lt;51,"1",IF(M250&lt;75,"2",IF(M250&lt;90,"3","4")))</f>
        <v>2</v>
      </c>
      <c r="M250" s="11">
        <v>56</v>
      </c>
      <c r="N250" s="12">
        <v>81.5</v>
      </c>
      <c r="O250" s="12">
        <v>58.75</v>
      </c>
      <c r="P250" s="25">
        <v>17.37</v>
      </c>
      <c r="Q250" s="26">
        <v>25.65</v>
      </c>
      <c r="R250" s="27">
        <v>17.75</v>
      </c>
      <c r="S250" s="28">
        <v>15.92</v>
      </c>
      <c r="T250" s="28">
        <v>1.55</v>
      </c>
      <c r="U250" s="28">
        <v>10.77</v>
      </c>
      <c r="V250" s="63"/>
      <c r="W250">
        <v>20</v>
      </c>
      <c r="X250" s="29">
        <v>8.8699999999999992</v>
      </c>
      <c r="Y250" s="29">
        <v>2.13</v>
      </c>
      <c r="Z250" s="29">
        <v>7.09</v>
      </c>
      <c r="AA250" s="29">
        <v>19.989999999999998</v>
      </c>
      <c r="AB250" s="29">
        <v>4.2699999999999996</v>
      </c>
      <c r="AC250" s="29">
        <v>6.21</v>
      </c>
      <c r="AD250" s="29"/>
      <c r="AE250" s="9">
        <v>9.98</v>
      </c>
      <c r="AF250" s="9">
        <v>2.4</v>
      </c>
      <c r="AG250" s="9">
        <v>6.32</v>
      </c>
      <c r="AH250" s="9">
        <v>20.98</v>
      </c>
      <c r="AI250" s="9">
        <v>4.2</v>
      </c>
      <c r="AJ250" s="10">
        <v>6.1</v>
      </c>
      <c r="AK250" s="59"/>
      <c r="AL250" s="13">
        <v>95</v>
      </c>
      <c r="AM250" s="13">
        <v>90</v>
      </c>
      <c r="AN250" s="13">
        <v>22.5</v>
      </c>
      <c r="AR250" s="14">
        <v>82</v>
      </c>
      <c r="AS250" s="14">
        <v>94.5</v>
      </c>
      <c r="AT250" s="14">
        <v>33.75</v>
      </c>
      <c r="AX250" s="15">
        <v>84</v>
      </c>
      <c r="AY250" s="15">
        <v>98.5</v>
      </c>
      <c r="AZ250" s="16">
        <v>27.75</v>
      </c>
      <c r="BD250" s="1"/>
      <c r="BE250" s="1"/>
      <c r="BF250" s="1"/>
    </row>
    <row r="251" spans="1:58" x14ac:dyDescent="0.2">
      <c r="A251" s="20" t="s">
        <v>287</v>
      </c>
      <c r="B251" s="21" t="s">
        <v>42</v>
      </c>
      <c r="C251" s="22">
        <v>62</v>
      </c>
      <c r="D251" s="3">
        <v>19.809999999999999</v>
      </c>
      <c r="E251" s="1" t="str">
        <f t="shared" si="7"/>
        <v xml:space="preserve"> Норма</v>
      </c>
      <c r="F251" s="1">
        <v>0</v>
      </c>
      <c r="G251" s="1">
        <v>1</v>
      </c>
      <c r="H251" s="1">
        <v>1</v>
      </c>
      <c r="I251" s="4" t="s">
        <v>43</v>
      </c>
      <c r="J251" s="4">
        <v>0</v>
      </c>
      <c r="K251" s="4" t="str">
        <f t="shared" si="8"/>
        <v>средняя</v>
      </c>
      <c r="L251" s="1" t="str">
        <f>IF(M251&lt;51,"1",IF(M251&lt;75,"2",IF(M251&lt;90,"3","4")))</f>
        <v>1</v>
      </c>
      <c r="M251" s="11">
        <v>49</v>
      </c>
      <c r="N251" s="12">
        <v>62</v>
      </c>
      <c r="O251" s="12">
        <v>78.75</v>
      </c>
      <c r="P251" s="25">
        <v>6.36</v>
      </c>
      <c r="Q251" s="26">
        <v>35.19</v>
      </c>
      <c r="R251" s="27">
        <v>18.579999999999998</v>
      </c>
      <c r="S251" s="28">
        <v>34.42</v>
      </c>
      <c r="T251" s="28">
        <v>20.39</v>
      </c>
      <c r="U251" s="28">
        <v>4.2699999999999996</v>
      </c>
      <c r="V251" s="63"/>
      <c r="W251">
        <v>40</v>
      </c>
      <c r="X251" s="8">
        <v>6.6</v>
      </c>
      <c r="Y251" s="8">
        <v>11.93</v>
      </c>
      <c r="Z251" s="8">
        <v>10.51</v>
      </c>
      <c r="AA251" s="8">
        <v>19.440000000000001</v>
      </c>
      <c r="AB251" s="29">
        <v>2.02</v>
      </c>
      <c r="AC251" s="29">
        <v>3.18</v>
      </c>
      <c r="AD251" s="29"/>
      <c r="AE251" s="9">
        <v>7.44</v>
      </c>
      <c r="AF251" s="9">
        <v>12.48</v>
      </c>
      <c r="AG251" s="9">
        <v>10.62</v>
      </c>
      <c r="AH251" s="9">
        <v>19.98</v>
      </c>
      <c r="AI251" s="9">
        <v>4.5599999999999996</v>
      </c>
      <c r="AJ251" s="10">
        <v>3.62</v>
      </c>
      <c r="AK251" s="59"/>
      <c r="AL251" s="13">
        <v>37</v>
      </c>
      <c r="AM251" s="13">
        <v>44</v>
      </c>
      <c r="AN251" s="13">
        <v>86.25</v>
      </c>
      <c r="AR251" s="14">
        <v>65</v>
      </c>
      <c r="AS251" s="14">
        <v>94</v>
      </c>
      <c r="AT251" s="14">
        <v>43.75</v>
      </c>
      <c r="AX251" s="15">
        <v>67</v>
      </c>
      <c r="AY251" s="15">
        <v>100</v>
      </c>
      <c r="AZ251" s="16">
        <v>37.75</v>
      </c>
      <c r="BD251" s="1"/>
      <c r="BE251" s="1"/>
      <c r="BF251" s="1"/>
    </row>
    <row r="252" spans="1:58" x14ac:dyDescent="0.2">
      <c r="A252" s="20" t="s">
        <v>288</v>
      </c>
      <c r="B252" s="21" t="s">
        <v>42</v>
      </c>
      <c r="C252" s="22">
        <v>61</v>
      </c>
      <c r="D252" s="3">
        <v>19.38</v>
      </c>
      <c r="E252" s="1" t="str">
        <f t="shared" si="7"/>
        <v xml:space="preserve"> Норма</v>
      </c>
      <c r="F252" s="1">
        <v>0</v>
      </c>
      <c r="G252" s="1">
        <v>0</v>
      </c>
      <c r="H252" s="1">
        <v>0</v>
      </c>
      <c r="I252" s="4" t="s">
        <v>47</v>
      </c>
      <c r="J252" s="4">
        <v>3</v>
      </c>
      <c r="K252" s="4" t="str">
        <f t="shared" si="8"/>
        <v>средняя</v>
      </c>
      <c r="L252" s="1" t="str">
        <f>IF(M252&lt;51,"1",IF(M252&lt;75,"2",IF(M252&lt;90,"3","4")))</f>
        <v>2</v>
      </c>
      <c r="M252" s="11">
        <v>70</v>
      </c>
      <c r="N252" s="12">
        <v>85.5</v>
      </c>
      <c r="O252" s="12">
        <v>33.75</v>
      </c>
      <c r="P252" s="25">
        <v>4.7300000000000004</v>
      </c>
      <c r="Q252" s="26">
        <v>25.1</v>
      </c>
      <c r="R252" s="27">
        <v>17.2</v>
      </c>
      <c r="S252" s="28">
        <v>31.84</v>
      </c>
      <c r="T252" s="28">
        <v>18.420000000000002</v>
      </c>
      <c r="U252" s="28">
        <v>5.7</v>
      </c>
      <c r="V252" s="63"/>
      <c r="W252">
        <v>20</v>
      </c>
      <c r="X252" s="8">
        <v>13.35</v>
      </c>
      <c r="Y252" s="8">
        <v>4.43</v>
      </c>
      <c r="Z252" s="8">
        <v>6.9</v>
      </c>
      <c r="AA252" s="8">
        <v>10.3</v>
      </c>
      <c r="AB252" s="29">
        <v>3.23</v>
      </c>
      <c r="AC252" s="29">
        <v>4.82</v>
      </c>
      <c r="AD252" s="29"/>
      <c r="AE252" s="9">
        <v>13.28</v>
      </c>
      <c r="AF252" s="9">
        <v>4.38</v>
      </c>
      <c r="AG252" s="9">
        <v>7.6</v>
      </c>
      <c r="AH252" s="9">
        <v>10.66</v>
      </c>
      <c r="AI252" s="9">
        <v>3.34</v>
      </c>
      <c r="AJ252" s="10">
        <v>5.84</v>
      </c>
      <c r="AK252" s="59"/>
      <c r="AL252" s="13">
        <v>75</v>
      </c>
      <c r="AM252" s="13">
        <v>89.5</v>
      </c>
      <c r="AN252" s="13">
        <v>26.25</v>
      </c>
      <c r="AR252" s="14">
        <v>83</v>
      </c>
      <c r="AS252" s="14">
        <v>82</v>
      </c>
      <c r="AT252" s="14">
        <v>42.5</v>
      </c>
      <c r="AX252" s="15">
        <v>89</v>
      </c>
      <c r="AY252" s="15">
        <v>88</v>
      </c>
      <c r="AZ252" s="16">
        <v>36.5</v>
      </c>
      <c r="BD252" s="1"/>
      <c r="BE252" s="1"/>
      <c r="BF252" s="1"/>
    </row>
    <row r="253" spans="1:58" x14ac:dyDescent="0.2">
      <c r="A253" s="20" t="s">
        <v>289</v>
      </c>
      <c r="B253" s="21" t="s">
        <v>42</v>
      </c>
      <c r="C253" s="22">
        <v>46</v>
      </c>
      <c r="D253" s="3">
        <v>22.29</v>
      </c>
      <c r="E253" s="1" t="str">
        <f t="shared" si="7"/>
        <v xml:space="preserve"> Норма</v>
      </c>
      <c r="F253" s="1">
        <v>0</v>
      </c>
      <c r="G253" s="1">
        <v>0</v>
      </c>
      <c r="H253" s="1">
        <v>0</v>
      </c>
      <c r="I253" s="4" t="s">
        <v>47</v>
      </c>
      <c r="J253" s="4">
        <v>4</v>
      </c>
      <c r="K253" s="4" t="str">
        <f t="shared" si="8"/>
        <v>средняя</v>
      </c>
      <c r="L253" s="1" t="str">
        <f>IF(M253&lt;51,"1",IF(M253&lt;75,"2",IF(M253&lt;90,"3","4")))</f>
        <v>2</v>
      </c>
      <c r="M253" s="11">
        <v>63</v>
      </c>
      <c r="N253" s="12">
        <v>62.5</v>
      </c>
      <c r="O253" s="12">
        <v>71.25</v>
      </c>
      <c r="P253" s="25">
        <v>10.61</v>
      </c>
      <c r="Q253" s="26">
        <v>35.9</v>
      </c>
      <c r="R253" s="27">
        <v>17.2</v>
      </c>
      <c r="S253" s="28">
        <v>20.94</v>
      </c>
      <c r="T253" s="28">
        <v>7.6</v>
      </c>
      <c r="U253" s="28">
        <v>2.81</v>
      </c>
      <c r="V253" s="63"/>
      <c r="W253">
        <v>25</v>
      </c>
      <c r="X253" s="29">
        <v>2.68</v>
      </c>
      <c r="Y253" s="29">
        <v>0.7</v>
      </c>
      <c r="Z253" s="29">
        <v>3.66</v>
      </c>
      <c r="AA253" s="29">
        <v>13.22</v>
      </c>
      <c r="AB253" s="29">
        <v>4.2699999999999996</v>
      </c>
      <c r="AC253" s="29">
        <v>0.18</v>
      </c>
      <c r="AD253" s="29"/>
      <c r="AE253" s="9">
        <v>3.98</v>
      </c>
      <c r="AF253" s="9">
        <v>1.42</v>
      </c>
      <c r="AG253" s="9">
        <v>4.92</v>
      </c>
      <c r="AH253" s="9">
        <v>13.98</v>
      </c>
      <c r="AI253" s="9">
        <v>4.66</v>
      </c>
      <c r="AJ253" s="10">
        <v>0.94</v>
      </c>
      <c r="AK253" s="59"/>
      <c r="AL253" s="13">
        <v>68</v>
      </c>
      <c r="AM253" s="13">
        <v>79.5</v>
      </c>
      <c r="AN253" s="13">
        <v>65</v>
      </c>
      <c r="AR253" s="14">
        <v>78</v>
      </c>
      <c r="AS253" s="14">
        <v>99.5</v>
      </c>
      <c r="AT253" s="14">
        <v>47.5</v>
      </c>
      <c r="AX253" s="15">
        <v>82</v>
      </c>
      <c r="AY253" s="15">
        <v>100</v>
      </c>
      <c r="AZ253" s="16">
        <v>43.5</v>
      </c>
      <c r="BD253" s="1"/>
      <c r="BE253" s="1"/>
      <c r="BF253" s="1"/>
    </row>
    <row r="254" spans="1:58" x14ac:dyDescent="0.2">
      <c r="A254" s="20" t="s">
        <v>290</v>
      </c>
      <c r="B254" s="21" t="s">
        <v>42</v>
      </c>
      <c r="C254" s="22">
        <v>61</v>
      </c>
      <c r="D254" s="3">
        <v>21.92</v>
      </c>
      <c r="E254" s="1" t="str">
        <f t="shared" si="7"/>
        <v xml:space="preserve"> Норма</v>
      </c>
      <c r="F254" s="1">
        <v>0</v>
      </c>
      <c r="G254" s="1">
        <v>0</v>
      </c>
      <c r="H254" s="1">
        <v>0</v>
      </c>
      <c r="I254" s="4" t="s">
        <v>43</v>
      </c>
      <c r="J254" s="4">
        <v>0</v>
      </c>
      <c r="K254" s="4" t="str">
        <f t="shared" si="8"/>
        <v>средняя</v>
      </c>
      <c r="L254" s="1" t="str">
        <f>IF(M254&lt;51,"1",IF(M254&lt;75,"2",IF(M254&lt;90,"3","4")))</f>
        <v>3</v>
      </c>
      <c r="M254" s="11">
        <v>75</v>
      </c>
      <c r="N254" s="12">
        <v>50.5</v>
      </c>
      <c r="O254" s="12">
        <v>58.75</v>
      </c>
      <c r="P254" s="25">
        <v>14.93</v>
      </c>
      <c r="Q254" s="26">
        <v>38.369999999999997</v>
      </c>
      <c r="R254" s="27">
        <v>16.95</v>
      </c>
      <c r="S254" s="28">
        <v>30.84</v>
      </c>
      <c r="T254" s="28">
        <v>16.2</v>
      </c>
      <c r="U254" s="28">
        <v>8.5</v>
      </c>
      <c r="V254" s="63"/>
      <c r="W254">
        <v>35</v>
      </c>
      <c r="X254" s="29">
        <v>7.09</v>
      </c>
      <c r="Y254" s="29">
        <v>0.45</v>
      </c>
      <c r="Z254" s="29">
        <v>4.99</v>
      </c>
      <c r="AA254" s="29">
        <v>13.57</v>
      </c>
      <c r="AB254" s="29">
        <v>1.86</v>
      </c>
      <c r="AC254" s="29">
        <v>4.68</v>
      </c>
      <c r="AD254" s="29"/>
      <c r="AE254" s="9">
        <v>7.98</v>
      </c>
      <c r="AF254" s="9">
        <v>0.9</v>
      </c>
      <c r="AG254" s="9">
        <v>6.78</v>
      </c>
      <c r="AH254" s="9">
        <v>14.88</v>
      </c>
      <c r="AI254" s="9">
        <v>2.78</v>
      </c>
      <c r="AJ254" s="10">
        <v>5.54</v>
      </c>
      <c r="AK254" s="59"/>
      <c r="AL254" s="13">
        <v>78</v>
      </c>
      <c r="AM254" s="13">
        <v>80</v>
      </c>
      <c r="AN254" s="13">
        <v>58.75</v>
      </c>
      <c r="AR254" s="14">
        <v>63</v>
      </c>
      <c r="AS254" s="14">
        <v>84</v>
      </c>
      <c r="AT254" s="14">
        <v>50</v>
      </c>
      <c r="AX254" s="15">
        <v>65</v>
      </c>
      <c r="AY254" s="15">
        <v>90</v>
      </c>
      <c r="AZ254" s="16">
        <v>44</v>
      </c>
      <c r="BD254" s="1"/>
      <c r="BE254" s="1"/>
      <c r="BF254" s="1"/>
    </row>
    <row r="255" spans="1:58" x14ac:dyDescent="0.2">
      <c r="A255" s="20" t="s">
        <v>291</v>
      </c>
      <c r="B255" s="21" t="s">
        <v>42</v>
      </c>
      <c r="C255" s="22">
        <v>58</v>
      </c>
      <c r="D255" s="3">
        <v>21.22</v>
      </c>
      <c r="E255" s="1" t="str">
        <f t="shared" si="7"/>
        <v xml:space="preserve"> Норма</v>
      </c>
      <c r="F255" s="1">
        <v>0</v>
      </c>
      <c r="G255" s="1">
        <v>0</v>
      </c>
      <c r="H255" s="1">
        <v>0</v>
      </c>
      <c r="I255" s="4" t="s">
        <v>47</v>
      </c>
      <c r="J255" s="4">
        <v>4</v>
      </c>
      <c r="K255" s="4" t="str">
        <f t="shared" si="8"/>
        <v>средняя</v>
      </c>
      <c r="L255" s="1" t="str">
        <f>IF(M255&lt;51,"1",IF(M255&lt;75,"2",IF(M255&lt;90,"3","4")))</f>
        <v>3</v>
      </c>
      <c r="M255" s="11">
        <v>78</v>
      </c>
      <c r="N255" s="12">
        <v>71.5</v>
      </c>
      <c r="O255" s="12">
        <v>50</v>
      </c>
      <c r="P255" s="25">
        <v>4.97</v>
      </c>
      <c r="Q255" s="26">
        <v>28.7</v>
      </c>
      <c r="R255" s="27">
        <v>14.6</v>
      </c>
      <c r="S255" s="28">
        <v>31.81</v>
      </c>
      <c r="T255" s="28">
        <v>18.79</v>
      </c>
      <c r="U255" s="28">
        <v>9.24</v>
      </c>
      <c r="V255" s="63"/>
      <c r="W255">
        <v>25</v>
      </c>
      <c r="X255" s="29">
        <v>8.57</v>
      </c>
      <c r="Y255" s="29">
        <v>2.11</v>
      </c>
      <c r="Z255" s="29">
        <v>1.27</v>
      </c>
      <c r="AA255" s="29">
        <v>8.5399999999999991</v>
      </c>
      <c r="AB255" s="29">
        <v>2.86</v>
      </c>
      <c r="AC255" s="29">
        <v>3.96</v>
      </c>
      <c r="AD255" s="29"/>
      <c r="AE255" s="9">
        <v>9.6999999999999993</v>
      </c>
      <c r="AF255" s="9">
        <v>2.14</v>
      </c>
      <c r="AG255" s="9">
        <v>1.82</v>
      </c>
      <c r="AH255" s="9">
        <v>9.24</v>
      </c>
      <c r="AI255" s="9">
        <v>3.62</v>
      </c>
      <c r="AJ255" s="10">
        <v>4.46</v>
      </c>
      <c r="AK255" s="59"/>
      <c r="AL255" s="13">
        <v>80</v>
      </c>
      <c r="AM255" s="13">
        <v>73</v>
      </c>
      <c r="AN255" s="13">
        <v>53.75</v>
      </c>
      <c r="AR255" s="14">
        <v>98</v>
      </c>
      <c r="AS255" s="14">
        <v>92.5</v>
      </c>
      <c r="AT255" s="14">
        <v>26.25</v>
      </c>
      <c r="AX255" s="15">
        <v>100</v>
      </c>
      <c r="AY255" s="15">
        <v>96.5</v>
      </c>
      <c r="AZ255" s="16">
        <v>24.25</v>
      </c>
      <c r="BD255" s="1"/>
      <c r="BE255" s="1"/>
      <c r="BF255" s="1"/>
    </row>
    <row r="256" spans="1:58" x14ac:dyDescent="0.2">
      <c r="A256" s="20" t="s">
        <v>180</v>
      </c>
      <c r="B256" s="21" t="s">
        <v>42</v>
      </c>
      <c r="C256" s="22">
        <v>55</v>
      </c>
      <c r="D256" s="3">
        <v>25.67</v>
      </c>
      <c r="E256" s="1" t="str">
        <f t="shared" si="7"/>
        <v>Предожирение</v>
      </c>
      <c r="F256" s="1">
        <v>0</v>
      </c>
      <c r="G256" s="1">
        <v>0</v>
      </c>
      <c r="H256" s="1">
        <v>0</v>
      </c>
      <c r="I256" s="4" t="s">
        <v>43</v>
      </c>
      <c r="J256" s="4">
        <v>3</v>
      </c>
      <c r="K256" s="4" t="str">
        <f t="shared" si="8"/>
        <v>средняя</v>
      </c>
      <c r="L256" s="1" t="str">
        <f>IF(M256&lt;51,"1",IF(M256&lt;75,"2",IF(M256&lt;90,"3","4")))</f>
        <v>2</v>
      </c>
      <c r="M256" s="11">
        <v>65</v>
      </c>
      <c r="N256" s="12">
        <v>57</v>
      </c>
      <c r="O256" s="12">
        <v>55</v>
      </c>
      <c r="P256" s="25">
        <v>12.5</v>
      </c>
      <c r="Q256" s="26">
        <v>38.799999999999997</v>
      </c>
      <c r="R256" s="27">
        <v>11.25</v>
      </c>
      <c r="S256" s="28">
        <v>29.77</v>
      </c>
      <c r="T256" s="28">
        <v>12.82</v>
      </c>
      <c r="U256" s="28">
        <v>9.51</v>
      </c>
      <c r="V256" s="63"/>
      <c r="W256">
        <v>30</v>
      </c>
      <c r="X256" s="29">
        <v>9.59</v>
      </c>
      <c r="Y256" s="29">
        <v>4.57</v>
      </c>
      <c r="Z256" s="29">
        <v>2.04</v>
      </c>
      <c r="AA256" s="29">
        <v>19.420000000000002</v>
      </c>
      <c r="AB256" s="29">
        <v>3.19</v>
      </c>
      <c r="AC256" s="29">
        <v>6.44</v>
      </c>
      <c r="AD256" s="29"/>
      <c r="AE256" s="9">
        <v>10.8</v>
      </c>
      <c r="AF256" s="9">
        <v>5.6</v>
      </c>
      <c r="AG256" s="9">
        <v>2.42</v>
      </c>
      <c r="AH256" s="9">
        <v>19.48</v>
      </c>
      <c r="AI256" s="9">
        <v>3.16</v>
      </c>
      <c r="AJ256" s="10">
        <v>6.24</v>
      </c>
      <c r="AK256" s="59"/>
      <c r="AL256" s="13">
        <v>58</v>
      </c>
      <c r="AM256" s="13">
        <v>78.5</v>
      </c>
      <c r="AN256" s="13">
        <v>48.75</v>
      </c>
      <c r="AR256" s="14">
        <v>58</v>
      </c>
      <c r="AS256" s="14">
        <v>80</v>
      </c>
      <c r="AT256" s="14">
        <v>40</v>
      </c>
      <c r="AX256" s="15">
        <v>64</v>
      </c>
      <c r="AY256" s="15">
        <v>86</v>
      </c>
      <c r="AZ256" s="16">
        <v>34</v>
      </c>
      <c r="BD256" s="1"/>
      <c r="BE256" s="1"/>
      <c r="BF256" s="1"/>
    </row>
    <row r="257" spans="1:58" x14ac:dyDescent="0.2">
      <c r="A257" s="20" t="s">
        <v>292</v>
      </c>
      <c r="B257" s="21" t="s">
        <v>42</v>
      </c>
      <c r="C257" s="22">
        <v>57</v>
      </c>
      <c r="D257" s="3">
        <v>25.64</v>
      </c>
      <c r="E257" s="1" t="str">
        <f t="shared" si="7"/>
        <v>Предожирение</v>
      </c>
      <c r="F257" s="1">
        <v>0</v>
      </c>
      <c r="G257" s="1">
        <v>0</v>
      </c>
      <c r="H257" s="1">
        <v>0</v>
      </c>
      <c r="I257" s="4" t="s">
        <v>47</v>
      </c>
      <c r="J257" s="4">
        <v>3</v>
      </c>
      <c r="K257" s="4" t="str">
        <f t="shared" si="8"/>
        <v>средняя</v>
      </c>
      <c r="L257" s="1" t="str">
        <f>IF(M257&lt;51,"1",IF(M257&lt;75,"2",IF(M257&lt;90,"3","4")))</f>
        <v>1</v>
      </c>
      <c r="M257" s="11">
        <v>37</v>
      </c>
      <c r="N257" s="12">
        <v>71</v>
      </c>
      <c r="O257" s="12">
        <v>76.25</v>
      </c>
      <c r="P257" s="25">
        <v>3.39</v>
      </c>
      <c r="Q257" s="26">
        <v>24.56</v>
      </c>
      <c r="R257" s="27">
        <v>16.510000000000002</v>
      </c>
      <c r="S257" s="28">
        <v>20.350000000000001</v>
      </c>
      <c r="T257" s="28">
        <v>18.760000000000002</v>
      </c>
      <c r="U257" s="28">
        <v>10.93</v>
      </c>
      <c r="V257" s="63"/>
      <c r="W257">
        <v>30</v>
      </c>
      <c r="X257" s="29">
        <v>2.95</v>
      </c>
      <c r="Y257" s="29">
        <v>4.43</v>
      </c>
      <c r="Z257" s="29">
        <v>2.23</v>
      </c>
      <c r="AA257" s="29">
        <v>10.35</v>
      </c>
      <c r="AB257" s="29">
        <v>2.61</v>
      </c>
      <c r="AC257" s="29">
        <v>4.2699999999999996</v>
      </c>
      <c r="AD257" s="29"/>
      <c r="AE257" s="9">
        <v>3.16</v>
      </c>
      <c r="AF257" s="9">
        <v>4.16</v>
      </c>
      <c r="AG257" s="9">
        <v>3.86</v>
      </c>
      <c r="AH257" s="9">
        <v>10.48</v>
      </c>
      <c r="AI257" s="9">
        <v>3.5</v>
      </c>
      <c r="AJ257" s="10">
        <v>4.84</v>
      </c>
      <c r="AK257" s="59"/>
      <c r="AL257" s="13">
        <v>37</v>
      </c>
      <c r="AM257" s="13">
        <v>44</v>
      </c>
      <c r="AN257" s="13">
        <v>86.25</v>
      </c>
      <c r="AR257" s="14">
        <v>83</v>
      </c>
      <c r="AS257" s="14">
        <v>82.5</v>
      </c>
      <c r="AT257" s="14">
        <v>48.75</v>
      </c>
      <c r="AX257" s="15">
        <v>85</v>
      </c>
      <c r="AY257" s="15">
        <v>84.5</v>
      </c>
      <c r="AZ257" s="16">
        <v>42.75</v>
      </c>
      <c r="BD257" s="1"/>
      <c r="BE257" s="1"/>
      <c r="BF257" s="1"/>
    </row>
    <row r="258" spans="1:58" x14ac:dyDescent="0.2">
      <c r="A258" s="20" t="s">
        <v>293</v>
      </c>
      <c r="B258" s="21" t="s">
        <v>42</v>
      </c>
      <c r="C258" s="22">
        <v>67</v>
      </c>
      <c r="D258" s="3">
        <v>22.04</v>
      </c>
      <c r="E258" s="1" t="str">
        <f t="shared" si="7"/>
        <v xml:space="preserve"> Норма</v>
      </c>
      <c r="F258" s="1">
        <v>0</v>
      </c>
      <c r="G258" s="1">
        <v>0</v>
      </c>
      <c r="H258" s="1">
        <v>0</v>
      </c>
      <c r="I258" s="4" t="s">
        <v>43</v>
      </c>
      <c r="J258" s="4">
        <v>4</v>
      </c>
      <c r="K258" s="4" t="str">
        <f t="shared" si="8"/>
        <v>средняя</v>
      </c>
      <c r="L258" s="1" t="str">
        <f>IF(M258&lt;51,"1",IF(M258&lt;75,"2",IF(M258&lt;90,"3","4")))</f>
        <v>2</v>
      </c>
      <c r="M258" s="11">
        <v>62</v>
      </c>
      <c r="N258" s="12">
        <v>67</v>
      </c>
      <c r="O258" s="12">
        <v>58.75</v>
      </c>
      <c r="P258" s="25">
        <v>13.18</v>
      </c>
      <c r="Q258" s="26">
        <v>36.11</v>
      </c>
      <c r="R258" s="27">
        <v>13.21</v>
      </c>
      <c r="S258" s="28">
        <v>36.549999999999997</v>
      </c>
      <c r="T258" s="28">
        <v>15.89</v>
      </c>
      <c r="U258" s="28">
        <v>6.52</v>
      </c>
      <c r="V258" s="63"/>
      <c r="W258">
        <v>30</v>
      </c>
      <c r="X258" s="29">
        <v>5.15</v>
      </c>
      <c r="Y258" s="29">
        <v>2.4500000000000002</v>
      </c>
      <c r="Z258" s="29">
        <v>6.38</v>
      </c>
      <c r="AA258" s="29">
        <v>19.04</v>
      </c>
      <c r="AB258" s="29">
        <v>1.1100000000000001</v>
      </c>
      <c r="AC258" s="29">
        <v>3.81</v>
      </c>
      <c r="AD258" s="29"/>
      <c r="AE258" s="9">
        <v>5.52</v>
      </c>
      <c r="AF258" s="9">
        <v>2.2599999999999998</v>
      </c>
      <c r="AG258" s="9">
        <v>6.48</v>
      </c>
      <c r="AH258" s="9">
        <v>19.420000000000002</v>
      </c>
      <c r="AI258" s="9">
        <v>1.92</v>
      </c>
      <c r="AJ258" s="10">
        <v>4.26</v>
      </c>
      <c r="AK258" s="59"/>
      <c r="AL258" s="13">
        <v>90</v>
      </c>
      <c r="AM258" s="13">
        <v>94.5</v>
      </c>
      <c r="AN258" s="13">
        <v>22.5</v>
      </c>
      <c r="AR258" s="14">
        <v>98</v>
      </c>
      <c r="AS258" s="14">
        <v>100</v>
      </c>
      <c r="AT258" s="14">
        <v>20</v>
      </c>
      <c r="AX258" s="15">
        <v>100</v>
      </c>
      <c r="AY258" s="15">
        <v>100</v>
      </c>
      <c r="AZ258" s="16">
        <v>16</v>
      </c>
      <c r="BD258" s="1"/>
      <c r="BE258" s="1"/>
      <c r="BF258" s="1"/>
    </row>
    <row r="259" spans="1:58" x14ac:dyDescent="0.2">
      <c r="A259" s="20" t="s">
        <v>294</v>
      </c>
      <c r="B259" s="21" t="s">
        <v>42</v>
      </c>
      <c r="C259" s="22">
        <v>62</v>
      </c>
      <c r="D259" s="3">
        <v>25.76</v>
      </c>
      <c r="E259" s="1" t="str">
        <f t="shared" ref="E259:E313" si="9">IF(D259&lt;25," Норма", "Предожирение")</f>
        <v>Предожирение</v>
      </c>
      <c r="F259" s="1">
        <v>1</v>
      </c>
      <c r="G259" s="1">
        <v>0</v>
      </c>
      <c r="H259" s="1">
        <v>0</v>
      </c>
      <c r="I259" s="4" t="s">
        <v>43</v>
      </c>
      <c r="J259" s="4">
        <v>1</v>
      </c>
      <c r="K259" s="4" t="str">
        <f t="shared" ref="K259:K314" si="10">IF(Q259 &lt;20, "легкая", "средняя")</f>
        <v>средняя</v>
      </c>
      <c r="L259" s="1" t="str">
        <f>IF(M259&lt;51,"1",IF(M259&lt;75,"2",IF(M259&lt;90,"3","4")))</f>
        <v>2</v>
      </c>
      <c r="M259" s="11">
        <v>57</v>
      </c>
      <c r="N259" s="12">
        <v>59</v>
      </c>
      <c r="O259" s="12">
        <v>73.75</v>
      </c>
      <c r="P259" s="25">
        <v>15.8</v>
      </c>
      <c r="Q259" s="26">
        <v>37.14</v>
      </c>
      <c r="R259" s="27">
        <v>18.5</v>
      </c>
      <c r="S259" s="28">
        <v>25.38</v>
      </c>
      <c r="T259" s="28">
        <v>17.39</v>
      </c>
      <c r="U259" s="28">
        <v>1.91</v>
      </c>
      <c r="V259" s="63"/>
      <c r="W259">
        <v>25</v>
      </c>
      <c r="X259" s="29">
        <v>11.789999999999992</v>
      </c>
      <c r="Y259" s="29">
        <v>3.87</v>
      </c>
      <c r="Z259" s="29">
        <v>1.76</v>
      </c>
      <c r="AA259" s="29">
        <v>14.54</v>
      </c>
      <c r="AB259" s="29">
        <v>5.7</v>
      </c>
      <c r="AC259" s="29">
        <v>2.0499999999999998</v>
      </c>
      <c r="AD259" s="29"/>
      <c r="AE259" s="9">
        <v>12.28</v>
      </c>
      <c r="AF259" s="9">
        <v>4.5999999999999996</v>
      </c>
      <c r="AG259" s="9">
        <v>4.22</v>
      </c>
      <c r="AH259" s="9">
        <v>15.14</v>
      </c>
      <c r="AI259" s="9">
        <v>6.94</v>
      </c>
      <c r="AJ259" s="10">
        <v>2.2999999999999998</v>
      </c>
      <c r="AK259" s="59"/>
      <c r="AL259" s="13">
        <v>87</v>
      </c>
      <c r="AM259" s="13">
        <v>96</v>
      </c>
      <c r="AN259" s="13">
        <v>53.75</v>
      </c>
      <c r="AR259" s="14">
        <v>77</v>
      </c>
      <c r="AS259" s="14">
        <v>81</v>
      </c>
      <c r="AT259" s="14">
        <v>45</v>
      </c>
      <c r="AX259" s="15">
        <v>83</v>
      </c>
      <c r="AY259" s="15">
        <v>85</v>
      </c>
      <c r="AZ259" s="16">
        <v>39</v>
      </c>
      <c r="BD259" s="1"/>
      <c r="BE259" s="1"/>
      <c r="BF259" s="1"/>
    </row>
    <row r="260" spans="1:58" x14ac:dyDescent="0.2">
      <c r="A260" s="20" t="s">
        <v>295</v>
      </c>
      <c r="B260" s="21" t="s">
        <v>42</v>
      </c>
      <c r="C260" s="22">
        <v>62</v>
      </c>
      <c r="D260" s="3">
        <v>19.98</v>
      </c>
      <c r="E260" s="1" t="str">
        <f t="shared" si="9"/>
        <v xml:space="preserve"> Норма</v>
      </c>
      <c r="F260" s="1">
        <v>0</v>
      </c>
      <c r="G260" s="1">
        <v>0</v>
      </c>
      <c r="H260" s="1">
        <v>0</v>
      </c>
      <c r="I260" s="4" t="s">
        <v>43</v>
      </c>
      <c r="J260" s="4">
        <v>3</v>
      </c>
      <c r="K260" s="4" t="str">
        <f t="shared" si="10"/>
        <v>средняя</v>
      </c>
      <c r="L260" s="1" t="str">
        <f>IF(M260&lt;51,"1",IF(M260&lt;75,"2",IF(M260&lt;90,"3","4")))</f>
        <v>2</v>
      </c>
      <c r="M260" s="11">
        <v>52</v>
      </c>
      <c r="N260" s="12">
        <v>58</v>
      </c>
      <c r="O260" s="12">
        <v>65</v>
      </c>
      <c r="P260" s="25">
        <v>14.58</v>
      </c>
      <c r="Q260" s="26">
        <v>29.69</v>
      </c>
      <c r="R260" s="27">
        <v>17.579999999999998</v>
      </c>
      <c r="S260" s="28">
        <v>35.479999999999997</v>
      </c>
      <c r="T260" s="28">
        <v>2.6</v>
      </c>
      <c r="U260" s="28">
        <v>6.65</v>
      </c>
      <c r="V260" s="63"/>
      <c r="W260">
        <v>25</v>
      </c>
      <c r="X260" s="29">
        <v>11.31</v>
      </c>
      <c r="Y260" s="29">
        <v>2</v>
      </c>
      <c r="Z260" s="29">
        <v>2.5499999999999998</v>
      </c>
      <c r="AA260" s="29">
        <v>15.51</v>
      </c>
      <c r="AB260" s="29">
        <v>4.28</v>
      </c>
      <c r="AC260" s="29">
        <v>4.2699999999999996</v>
      </c>
      <c r="AD260" s="29"/>
      <c r="AE260" s="9">
        <v>11.4</v>
      </c>
      <c r="AF260" s="9">
        <v>2.64</v>
      </c>
      <c r="AG260" s="9">
        <v>3.6</v>
      </c>
      <c r="AH260" s="9">
        <v>16.7</v>
      </c>
      <c r="AI260" s="9">
        <v>4.5</v>
      </c>
      <c r="AJ260" s="10">
        <v>4.9000000000000004</v>
      </c>
      <c r="AK260" s="59"/>
      <c r="AL260" s="13">
        <v>88</v>
      </c>
      <c r="AM260" s="13">
        <v>83</v>
      </c>
      <c r="AN260" s="13">
        <v>48.75</v>
      </c>
      <c r="AR260" s="14">
        <v>55</v>
      </c>
      <c r="AS260" s="14">
        <v>95.5</v>
      </c>
      <c r="AT260" s="14">
        <v>21.25</v>
      </c>
      <c r="AX260" s="15">
        <v>61</v>
      </c>
      <c r="AY260" s="15">
        <v>93.5</v>
      </c>
      <c r="AZ260" s="16">
        <v>19.25</v>
      </c>
      <c r="BD260" s="1"/>
      <c r="BE260" s="1"/>
      <c r="BF260" s="1"/>
    </row>
    <row r="261" spans="1:58" x14ac:dyDescent="0.2">
      <c r="A261" s="20" t="s">
        <v>296</v>
      </c>
      <c r="B261" s="21" t="s">
        <v>109</v>
      </c>
      <c r="C261" s="22">
        <v>66</v>
      </c>
      <c r="D261" s="3">
        <v>20.079999999999998</v>
      </c>
      <c r="E261" s="1" t="str">
        <f t="shared" si="9"/>
        <v xml:space="preserve"> Норма</v>
      </c>
      <c r="F261" s="1">
        <v>0</v>
      </c>
      <c r="G261" s="1">
        <v>0</v>
      </c>
      <c r="H261" s="1">
        <v>0</v>
      </c>
      <c r="I261" s="4" t="s">
        <v>47</v>
      </c>
      <c r="J261" s="4">
        <v>4</v>
      </c>
      <c r="K261" s="4" t="str">
        <f t="shared" si="10"/>
        <v>средняя</v>
      </c>
      <c r="L261" s="1" t="str">
        <f>IF(M261&lt;51,"1",IF(M261&lt;75,"2",IF(M261&lt;90,"3","4")))</f>
        <v>3</v>
      </c>
      <c r="M261" s="11">
        <v>80</v>
      </c>
      <c r="N261" s="12">
        <v>72.5</v>
      </c>
      <c r="O261" s="12">
        <v>52.5</v>
      </c>
      <c r="P261" s="25">
        <v>7.69</v>
      </c>
      <c r="Q261" s="26">
        <v>33.96</v>
      </c>
      <c r="R261" s="27">
        <v>11.29</v>
      </c>
      <c r="S261" s="28">
        <v>34.42</v>
      </c>
      <c r="T261" s="28">
        <v>2.42</v>
      </c>
      <c r="U261" s="28">
        <v>11.84</v>
      </c>
      <c r="V261" s="63"/>
      <c r="W261">
        <v>25</v>
      </c>
      <c r="X261" s="8">
        <v>5.15</v>
      </c>
      <c r="Y261" s="8">
        <v>5.99</v>
      </c>
      <c r="Z261" s="8">
        <v>6.42</v>
      </c>
      <c r="AA261" s="8">
        <v>18.29</v>
      </c>
      <c r="AB261" s="8">
        <v>7.29</v>
      </c>
      <c r="AC261" s="8">
        <v>3.14</v>
      </c>
      <c r="AD261" s="8"/>
      <c r="AE261" s="9">
        <v>5.48</v>
      </c>
      <c r="AF261" s="9">
        <v>6.92</v>
      </c>
      <c r="AG261" s="9">
        <v>6.12</v>
      </c>
      <c r="AH261" s="9">
        <v>18.8</v>
      </c>
      <c r="AI261" s="9">
        <v>7.98</v>
      </c>
      <c r="AJ261" s="10">
        <v>3.4</v>
      </c>
      <c r="AK261" s="59"/>
      <c r="AL261" s="13">
        <v>80</v>
      </c>
      <c r="AM261" s="13">
        <v>80.5</v>
      </c>
      <c r="AN261" s="13">
        <v>86.25</v>
      </c>
      <c r="AR261" s="14">
        <v>100</v>
      </c>
      <c r="AS261" s="14">
        <v>100</v>
      </c>
      <c r="AT261" s="14">
        <v>20</v>
      </c>
      <c r="AX261" s="15">
        <v>100</v>
      </c>
      <c r="AY261" s="15">
        <v>96</v>
      </c>
      <c r="AZ261" s="16">
        <v>16</v>
      </c>
      <c r="BD261" s="1"/>
      <c r="BE261" s="1"/>
      <c r="BF261" s="1"/>
    </row>
    <row r="262" spans="1:58" x14ac:dyDescent="0.2">
      <c r="A262" s="20" t="s">
        <v>297</v>
      </c>
      <c r="B262" s="21" t="s">
        <v>42</v>
      </c>
      <c r="C262" s="22">
        <v>59</v>
      </c>
      <c r="D262" s="3">
        <v>26.73</v>
      </c>
      <c r="E262" s="1" t="str">
        <f t="shared" si="9"/>
        <v>Предожирение</v>
      </c>
      <c r="F262" s="1">
        <v>0</v>
      </c>
      <c r="G262" s="1">
        <v>0</v>
      </c>
      <c r="H262" s="1">
        <v>0</v>
      </c>
      <c r="I262" s="4" t="s">
        <v>43</v>
      </c>
      <c r="J262" s="4">
        <v>0</v>
      </c>
      <c r="K262" s="4" t="str">
        <f t="shared" si="10"/>
        <v>средняя</v>
      </c>
      <c r="L262" s="1" t="str">
        <f>IF(M262&lt;51,"1",IF(M262&lt;75,"2",IF(M262&lt;90,"3","4")))</f>
        <v>2</v>
      </c>
      <c r="M262" s="11">
        <v>68</v>
      </c>
      <c r="N262" s="12">
        <v>82.5</v>
      </c>
      <c r="O262" s="12">
        <v>45</v>
      </c>
      <c r="P262" s="25">
        <v>5.49</v>
      </c>
      <c r="Q262" s="26">
        <v>33.72</v>
      </c>
      <c r="R262" s="27">
        <v>11.93</v>
      </c>
      <c r="S262" s="28">
        <v>15.35</v>
      </c>
      <c r="T262" s="28">
        <v>4.9400000000000004</v>
      </c>
      <c r="U262" s="28">
        <v>10.33</v>
      </c>
      <c r="V262" s="63"/>
      <c r="W262">
        <v>30</v>
      </c>
      <c r="X262" s="8">
        <v>3.17</v>
      </c>
      <c r="Y262" s="8">
        <v>4.05</v>
      </c>
      <c r="Z262" s="8">
        <v>6.33</v>
      </c>
      <c r="AA262" s="8">
        <v>8.7200000000000006</v>
      </c>
      <c r="AB262" s="8">
        <v>2.8</v>
      </c>
      <c r="AC262" s="8">
        <v>9.15</v>
      </c>
      <c r="AD262" s="8"/>
      <c r="AE262" s="9">
        <v>3.78</v>
      </c>
      <c r="AF262" s="9">
        <v>4.82</v>
      </c>
      <c r="AG262" s="9">
        <v>6.6</v>
      </c>
      <c r="AH262" s="9">
        <v>9.3800000000000008</v>
      </c>
      <c r="AI262" s="9">
        <v>4.8600000000000003</v>
      </c>
      <c r="AJ262" s="10">
        <v>9.64</v>
      </c>
      <c r="AK262" s="59"/>
      <c r="AL262" s="13">
        <v>58</v>
      </c>
      <c r="AM262" s="13">
        <v>78.5</v>
      </c>
      <c r="AN262" s="13">
        <v>48.75</v>
      </c>
      <c r="AR262" s="14">
        <v>85</v>
      </c>
      <c r="AS262" s="14">
        <v>69</v>
      </c>
      <c r="AT262" s="14">
        <v>51.25</v>
      </c>
      <c r="AX262" s="15">
        <v>89</v>
      </c>
      <c r="AY262" s="15">
        <v>65</v>
      </c>
      <c r="AZ262" s="16">
        <v>45.25</v>
      </c>
      <c r="BD262" s="1"/>
      <c r="BE262" s="1"/>
      <c r="BF262" s="1"/>
    </row>
    <row r="263" spans="1:58" x14ac:dyDescent="0.2">
      <c r="A263" s="20" t="s">
        <v>298</v>
      </c>
      <c r="B263" s="21" t="s">
        <v>42</v>
      </c>
      <c r="C263" s="22">
        <v>61</v>
      </c>
      <c r="D263" s="3">
        <v>28.16</v>
      </c>
      <c r="E263" s="1" t="str">
        <f t="shared" si="9"/>
        <v>Предожирение</v>
      </c>
      <c r="F263" s="1">
        <v>0</v>
      </c>
      <c r="G263" s="1">
        <v>0</v>
      </c>
      <c r="H263" s="1">
        <v>0</v>
      </c>
      <c r="I263" s="4" t="s">
        <v>47</v>
      </c>
      <c r="J263" s="4">
        <v>2</v>
      </c>
      <c r="K263" s="4" t="str">
        <f t="shared" si="10"/>
        <v>средняя</v>
      </c>
      <c r="L263" s="1" t="str">
        <f>IF(M263&lt;51,"1",IF(M263&lt;75,"2",IF(M263&lt;90,"3","4")))</f>
        <v>3</v>
      </c>
      <c r="M263" s="11">
        <v>80</v>
      </c>
      <c r="N263" s="12">
        <v>87.5</v>
      </c>
      <c r="O263" s="12">
        <v>40</v>
      </c>
      <c r="P263" s="25">
        <v>13.32</v>
      </c>
      <c r="Q263" s="26">
        <v>27.31</v>
      </c>
      <c r="R263" s="27">
        <v>12.3</v>
      </c>
      <c r="S263" s="28">
        <v>38.229999999999997</v>
      </c>
      <c r="T263" s="28">
        <v>16.75</v>
      </c>
      <c r="U263" s="28">
        <v>12.79</v>
      </c>
      <c r="V263" s="63"/>
      <c r="W263">
        <v>20</v>
      </c>
      <c r="X263" s="8">
        <v>1.08</v>
      </c>
      <c r="Y263" s="8">
        <v>5.85</v>
      </c>
      <c r="Z263" s="8">
        <v>6.65</v>
      </c>
      <c r="AA263" s="8">
        <v>14.66</v>
      </c>
      <c r="AB263" s="8">
        <v>5.22</v>
      </c>
      <c r="AC263" s="8">
        <v>2.54</v>
      </c>
      <c r="AD263" s="8"/>
      <c r="AE263" s="9">
        <v>1.76</v>
      </c>
      <c r="AF263" s="9">
        <v>6.56</v>
      </c>
      <c r="AG263" s="9">
        <v>7.78</v>
      </c>
      <c r="AH263" s="9">
        <v>15.86</v>
      </c>
      <c r="AI263" s="9">
        <v>5.88</v>
      </c>
      <c r="AJ263" s="10">
        <v>3.34</v>
      </c>
      <c r="AK263" s="59"/>
      <c r="AL263" s="13">
        <v>37</v>
      </c>
      <c r="AM263" s="13">
        <v>44</v>
      </c>
      <c r="AN263" s="13">
        <v>86.25</v>
      </c>
      <c r="AR263" s="14">
        <v>85</v>
      </c>
      <c r="AS263" s="14">
        <v>78.5</v>
      </c>
      <c r="AT263" s="14">
        <v>48.75</v>
      </c>
      <c r="AX263" s="15">
        <v>91</v>
      </c>
      <c r="AY263" s="15">
        <v>74.5</v>
      </c>
      <c r="AZ263" s="16">
        <v>44.75</v>
      </c>
      <c r="BD263" s="1"/>
      <c r="BE263" s="1"/>
      <c r="BF263" s="1"/>
    </row>
    <row r="264" spans="1:58" x14ac:dyDescent="0.2">
      <c r="A264" s="20" t="s">
        <v>299</v>
      </c>
      <c r="B264" s="21" t="s">
        <v>42</v>
      </c>
      <c r="C264" s="22">
        <v>50</v>
      </c>
      <c r="D264" s="3">
        <v>27.07</v>
      </c>
      <c r="E264" s="1" t="str">
        <f t="shared" si="9"/>
        <v>Предожирение</v>
      </c>
      <c r="F264" s="1">
        <v>0</v>
      </c>
      <c r="G264" s="1">
        <v>0</v>
      </c>
      <c r="H264" s="1">
        <v>0</v>
      </c>
      <c r="I264" s="4" t="s">
        <v>43</v>
      </c>
      <c r="J264" s="4">
        <v>0</v>
      </c>
      <c r="K264" s="4" t="str">
        <f t="shared" si="10"/>
        <v>средняя</v>
      </c>
      <c r="L264" s="1" t="str">
        <f>IF(M264&lt;51,"1",IF(M264&lt;75,"2",IF(M264&lt;90,"3","4")))</f>
        <v>1</v>
      </c>
      <c r="M264" s="11">
        <v>50</v>
      </c>
      <c r="N264" s="12">
        <v>25.5</v>
      </c>
      <c r="O264" s="12">
        <v>50</v>
      </c>
      <c r="P264" s="25">
        <v>6.15</v>
      </c>
      <c r="Q264" s="26">
        <v>28.13</v>
      </c>
      <c r="R264" s="27">
        <v>14.55</v>
      </c>
      <c r="S264" s="28">
        <v>27.33</v>
      </c>
      <c r="T264" s="28">
        <v>18.77</v>
      </c>
      <c r="U264" s="28">
        <v>9.51</v>
      </c>
      <c r="V264" s="63"/>
      <c r="W264">
        <v>40</v>
      </c>
      <c r="X264" s="8">
        <v>8.64</v>
      </c>
      <c r="Y264" s="8">
        <v>7.19</v>
      </c>
      <c r="Z264" s="8">
        <v>8.86</v>
      </c>
      <c r="AA264" s="8">
        <v>19.8</v>
      </c>
      <c r="AB264" s="8">
        <v>5.1100000000000003</v>
      </c>
      <c r="AC264" s="8">
        <v>2.16</v>
      </c>
      <c r="AD264" s="8"/>
      <c r="AE264" s="9">
        <v>9.2799999999999994</v>
      </c>
      <c r="AF264" s="9">
        <v>7.22</v>
      </c>
      <c r="AG264" s="9">
        <v>9.92</v>
      </c>
      <c r="AH264" s="9">
        <v>20.94</v>
      </c>
      <c r="AI264" s="9">
        <v>5.5</v>
      </c>
      <c r="AJ264" s="10">
        <v>2.82</v>
      </c>
      <c r="AK264" s="59"/>
      <c r="AL264" s="13">
        <v>88</v>
      </c>
      <c r="AM264" s="13">
        <v>83</v>
      </c>
      <c r="AN264" s="13">
        <v>51.25</v>
      </c>
      <c r="AR264" s="14">
        <v>98</v>
      </c>
      <c r="AS264" s="14">
        <v>96</v>
      </c>
      <c r="AT264" s="14">
        <v>21.25</v>
      </c>
      <c r="AX264" s="15">
        <v>100</v>
      </c>
      <c r="AY264" s="15">
        <v>90</v>
      </c>
      <c r="AZ264" s="16">
        <v>17.25</v>
      </c>
      <c r="BD264" s="1"/>
      <c r="BE264" s="1"/>
      <c r="BF264" s="1"/>
    </row>
    <row r="265" spans="1:58" x14ac:dyDescent="0.2">
      <c r="A265" s="20" t="s">
        <v>300</v>
      </c>
      <c r="B265" s="21" t="s">
        <v>109</v>
      </c>
      <c r="C265" s="22">
        <v>24</v>
      </c>
      <c r="D265" s="3">
        <v>24.47</v>
      </c>
      <c r="E265" s="1" t="str">
        <f t="shared" si="9"/>
        <v xml:space="preserve"> Норма</v>
      </c>
      <c r="F265" s="1">
        <v>0</v>
      </c>
      <c r="G265" s="1">
        <v>0</v>
      </c>
      <c r="H265" s="1">
        <v>0</v>
      </c>
      <c r="I265" s="4" t="s">
        <v>43</v>
      </c>
      <c r="J265" s="4">
        <v>4</v>
      </c>
      <c r="K265" s="4" t="str">
        <f t="shared" si="10"/>
        <v>средняя</v>
      </c>
      <c r="L265" s="1" t="str">
        <f>IF(M265&lt;51,"1",IF(M265&lt;75,"2",IF(M265&lt;90,"3","4")))</f>
        <v>2</v>
      </c>
      <c r="M265" s="11">
        <v>60</v>
      </c>
      <c r="N265" s="12">
        <v>77.5</v>
      </c>
      <c r="O265" s="12">
        <v>37.5</v>
      </c>
      <c r="P265" s="25">
        <v>11.69</v>
      </c>
      <c r="Q265" s="26">
        <v>34.33</v>
      </c>
      <c r="R265" s="27">
        <v>18.399999999999999</v>
      </c>
      <c r="S265" s="28">
        <v>30.11</v>
      </c>
      <c r="T265" s="28">
        <v>10.88</v>
      </c>
      <c r="U265" s="28">
        <v>12.61</v>
      </c>
      <c r="V265" s="63"/>
      <c r="W265">
        <v>25</v>
      </c>
      <c r="X265" s="8">
        <v>8.76</v>
      </c>
      <c r="Y265" s="8">
        <v>4.8599999999999994</v>
      </c>
      <c r="Z265" s="8">
        <v>6.32</v>
      </c>
      <c r="AA265" s="8">
        <v>11.85</v>
      </c>
      <c r="AB265" s="8">
        <v>5.2</v>
      </c>
      <c r="AC265" s="8">
        <v>11.45</v>
      </c>
      <c r="AD265" s="8"/>
      <c r="AE265" s="9">
        <v>9.4</v>
      </c>
      <c r="AF265" s="9">
        <v>5.18</v>
      </c>
      <c r="AG265" s="9">
        <v>6.16</v>
      </c>
      <c r="AH265" s="9">
        <v>12.56</v>
      </c>
      <c r="AI265" s="9">
        <v>6.16</v>
      </c>
      <c r="AJ265" s="10">
        <v>11.88</v>
      </c>
      <c r="AK265" s="59"/>
      <c r="AL265" s="13">
        <v>80</v>
      </c>
      <c r="AM265" s="13">
        <v>81.5</v>
      </c>
      <c r="AN265" s="13">
        <v>47.5</v>
      </c>
      <c r="AR265" s="14">
        <v>98</v>
      </c>
      <c r="AS265" s="14">
        <v>100</v>
      </c>
      <c r="AT265" s="14">
        <v>20</v>
      </c>
      <c r="AX265" s="15">
        <v>100</v>
      </c>
      <c r="AY265" s="15">
        <v>98</v>
      </c>
      <c r="AZ265" s="16">
        <v>16</v>
      </c>
      <c r="BD265" s="1"/>
      <c r="BE265" s="1"/>
      <c r="BF265" s="1"/>
    </row>
    <row r="266" spans="1:58" x14ac:dyDescent="0.2">
      <c r="A266" s="20" t="s">
        <v>301</v>
      </c>
      <c r="B266" s="21" t="s">
        <v>42</v>
      </c>
      <c r="C266" s="22">
        <v>57</v>
      </c>
      <c r="D266" s="3">
        <v>22.97</v>
      </c>
      <c r="E266" s="1" t="str">
        <f t="shared" si="9"/>
        <v xml:space="preserve"> Норма</v>
      </c>
      <c r="F266" s="1">
        <v>0</v>
      </c>
      <c r="G266" s="1">
        <v>0</v>
      </c>
      <c r="H266" s="1">
        <v>0</v>
      </c>
      <c r="I266" s="4" t="s">
        <v>43</v>
      </c>
      <c r="J266" s="4">
        <v>4</v>
      </c>
      <c r="K266" s="4" t="str">
        <f t="shared" si="10"/>
        <v>средняя</v>
      </c>
      <c r="L266" s="1" t="str">
        <f>IF(M266&lt;51,"1",IF(M266&lt;75,"2",IF(M266&lt;90,"3","4")))</f>
        <v>1</v>
      </c>
      <c r="M266" s="11">
        <v>27</v>
      </c>
      <c r="N266" s="12">
        <v>44.5</v>
      </c>
      <c r="O266" s="12">
        <v>77.5</v>
      </c>
      <c r="P266" s="25">
        <v>13.45</v>
      </c>
      <c r="Q266" s="26">
        <v>26.7</v>
      </c>
      <c r="R266" s="27">
        <v>18.18</v>
      </c>
      <c r="S266" s="28">
        <v>23.42</v>
      </c>
      <c r="T266" s="28">
        <v>19.27</v>
      </c>
      <c r="U266" s="28">
        <v>8.9600000000000009</v>
      </c>
      <c r="V266" s="63"/>
      <c r="W266">
        <v>15</v>
      </c>
      <c r="X266" s="8">
        <v>0.44</v>
      </c>
      <c r="Y266" s="8">
        <v>2.57</v>
      </c>
      <c r="Z266" s="8">
        <v>8.25</v>
      </c>
      <c r="AA266" s="8">
        <v>16.25</v>
      </c>
      <c r="AB266" s="8">
        <v>3.27</v>
      </c>
      <c r="AC266" s="8">
        <v>0.13</v>
      </c>
      <c r="AD266" s="8"/>
      <c r="AE266" s="9">
        <v>0.1</v>
      </c>
      <c r="AF266" s="9">
        <v>3.76</v>
      </c>
      <c r="AG266" s="9">
        <v>8.3000000000000007</v>
      </c>
      <c r="AH266" s="9">
        <v>16.760000000000002</v>
      </c>
      <c r="AI266" s="9">
        <v>3.78</v>
      </c>
      <c r="AJ266" s="10">
        <v>0.52</v>
      </c>
      <c r="AK266" s="59"/>
      <c r="AL266" s="13">
        <v>74</v>
      </c>
      <c r="AM266" s="13">
        <v>51.5</v>
      </c>
      <c r="AN266" s="13">
        <v>55</v>
      </c>
      <c r="AR266" s="14">
        <v>93</v>
      </c>
      <c r="AS266" s="14">
        <v>94.5</v>
      </c>
      <c r="AT266" s="14">
        <v>26.25</v>
      </c>
      <c r="AX266" s="15">
        <v>95</v>
      </c>
      <c r="AY266" s="15">
        <v>90.5</v>
      </c>
      <c r="AZ266" s="16">
        <v>24.25</v>
      </c>
      <c r="BD266" s="1"/>
      <c r="BE266" s="1"/>
      <c r="BF266" s="1"/>
    </row>
    <row r="267" spans="1:58" x14ac:dyDescent="0.2">
      <c r="A267" s="20" t="s">
        <v>302</v>
      </c>
      <c r="B267" s="21" t="s">
        <v>42</v>
      </c>
      <c r="C267" s="22">
        <v>64</v>
      </c>
      <c r="D267" s="3">
        <v>22.05</v>
      </c>
      <c r="E267" s="1" t="str">
        <f t="shared" si="9"/>
        <v xml:space="preserve"> Норма</v>
      </c>
      <c r="F267" s="1">
        <v>0</v>
      </c>
      <c r="G267" s="1">
        <v>0</v>
      </c>
      <c r="H267" s="1">
        <v>0</v>
      </c>
      <c r="I267" s="4" t="s">
        <v>43</v>
      </c>
      <c r="J267" s="4">
        <v>4</v>
      </c>
      <c r="K267" s="4" t="str">
        <f t="shared" si="10"/>
        <v>средняя</v>
      </c>
      <c r="L267" s="1" t="str">
        <f>IF(M267&lt;51,"1",IF(M267&lt;75,"2",IF(M267&lt;90,"3","4")))</f>
        <v>1</v>
      </c>
      <c r="M267" s="11">
        <v>45</v>
      </c>
      <c r="N267" s="12">
        <v>54</v>
      </c>
      <c r="O267" s="12">
        <v>80</v>
      </c>
      <c r="P267" s="25">
        <v>15.93</v>
      </c>
      <c r="Q267" s="26">
        <v>31.56</v>
      </c>
      <c r="R267" s="27">
        <v>16.29</v>
      </c>
      <c r="S267" s="28">
        <v>20.5</v>
      </c>
      <c r="T267" s="28">
        <v>20.16</v>
      </c>
      <c r="U267" s="28">
        <v>11.12</v>
      </c>
      <c r="V267" s="63"/>
      <c r="W267">
        <v>20</v>
      </c>
      <c r="X267" s="8">
        <v>7.73</v>
      </c>
      <c r="Y267" s="8">
        <v>2.25</v>
      </c>
      <c r="Z267" s="8">
        <v>5.76</v>
      </c>
      <c r="AA267" s="8">
        <v>8.84</v>
      </c>
      <c r="AB267" s="8">
        <v>3.02</v>
      </c>
      <c r="AC267" s="8">
        <v>3.29</v>
      </c>
      <c r="AD267" s="8"/>
      <c r="AE267" s="9">
        <v>8.8000000000000007</v>
      </c>
      <c r="AF267" s="9">
        <v>2.96</v>
      </c>
      <c r="AG267" s="9">
        <v>6.48</v>
      </c>
      <c r="AH267" s="9">
        <v>9.1999999999999993</v>
      </c>
      <c r="AI267" s="9">
        <v>3.32</v>
      </c>
      <c r="AJ267" s="10">
        <v>3.94</v>
      </c>
      <c r="AK267" s="59"/>
      <c r="AL267" s="13">
        <v>85</v>
      </c>
      <c r="AM267" s="13">
        <v>97.5</v>
      </c>
      <c r="AN267" s="13">
        <v>26.25</v>
      </c>
      <c r="AR267" s="14">
        <v>83</v>
      </c>
      <c r="AS267" s="14">
        <v>94.5</v>
      </c>
      <c r="AT267" s="14">
        <v>30</v>
      </c>
      <c r="AX267" s="15">
        <v>85</v>
      </c>
      <c r="AY267" s="15">
        <v>88.5</v>
      </c>
      <c r="AZ267" s="16">
        <v>24</v>
      </c>
      <c r="BD267" s="1"/>
      <c r="BE267" s="1"/>
      <c r="BF267" s="1"/>
    </row>
    <row r="268" spans="1:58" x14ac:dyDescent="0.2">
      <c r="A268" s="20" t="s">
        <v>303</v>
      </c>
      <c r="B268" s="21" t="s">
        <v>42</v>
      </c>
      <c r="C268" s="22">
        <v>28</v>
      </c>
      <c r="D268" s="3">
        <v>27.06</v>
      </c>
      <c r="E268" s="1" t="str">
        <f t="shared" si="9"/>
        <v>Предожирение</v>
      </c>
      <c r="F268" s="1">
        <v>0</v>
      </c>
      <c r="G268" s="1">
        <v>1</v>
      </c>
      <c r="H268" s="1">
        <v>0</v>
      </c>
      <c r="I268" s="4" t="s">
        <v>43</v>
      </c>
      <c r="J268" s="4">
        <v>3</v>
      </c>
      <c r="K268" s="4" t="str">
        <f t="shared" si="10"/>
        <v>средняя</v>
      </c>
      <c r="L268" s="1" t="str">
        <f>IF(M268&lt;51,"1",IF(M268&lt;75,"2",IF(M268&lt;90,"3","4")))</f>
        <v>2</v>
      </c>
      <c r="M268" s="11">
        <v>55</v>
      </c>
      <c r="N268" s="12">
        <v>72.5</v>
      </c>
      <c r="O268" s="12">
        <v>67.5</v>
      </c>
      <c r="P268" s="25">
        <v>9.24</v>
      </c>
      <c r="Q268" s="26">
        <v>34.549999999999997</v>
      </c>
      <c r="R268" s="27">
        <v>19.88</v>
      </c>
      <c r="S268" s="28">
        <v>18.649999999999999</v>
      </c>
      <c r="T268" s="28">
        <v>12.37</v>
      </c>
      <c r="U268" s="28">
        <v>3.22</v>
      </c>
      <c r="V268" s="63"/>
      <c r="W268">
        <v>30</v>
      </c>
      <c r="X268" s="8">
        <v>3.63</v>
      </c>
      <c r="Y268" s="8">
        <v>3.29</v>
      </c>
      <c r="Z268" s="8">
        <v>4.57</v>
      </c>
      <c r="AA268" s="8">
        <v>10.94</v>
      </c>
      <c r="AB268" s="8">
        <v>5.33</v>
      </c>
      <c r="AC268" s="8">
        <v>18.09</v>
      </c>
      <c r="AD268" s="8"/>
      <c r="AE268" s="9">
        <v>4.6399999999999997</v>
      </c>
      <c r="AF268" s="9">
        <v>3.56</v>
      </c>
      <c r="AG268" s="9">
        <v>5.66</v>
      </c>
      <c r="AH268" s="9">
        <v>11.66</v>
      </c>
      <c r="AI268" s="9">
        <v>5.72</v>
      </c>
      <c r="AJ268" s="10">
        <v>18.739999999999998</v>
      </c>
      <c r="AK268" s="59"/>
      <c r="AL268" s="13">
        <v>58</v>
      </c>
      <c r="AM268" s="13">
        <v>78.5</v>
      </c>
      <c r="AN268" s="13">
        <v>48.75</v>
      </c>
      <c r="AR268" s="14">
        <v>73</v>
      </c>
      <c r="AS268" s="14">
        <v>94.5</v>
      </c>
      <c r="AT268" s="14">
        <v>36.25</v>
      </c>
      <c r="AX268" s="15">
        <v>79</v>
      </c>
      <c r="AY268" s="15">
        <v>88.5</v>
      </c>
      <c r="AZ268" s="16">
        <v>34.25</v>
      </c>
      <c r="BD268" s="1"/>
      <c r="BE268" s="1"/>
      <c r="BF268" s="1"/>
    </row>
    <row r="269" spans="1:58" x14ac:dyDescent="0.2">
      <c r="A269" s="20" t="s">
        <v>304</v>
      </c>
      <c r="B269" s="21" t="s">
        <v>42</v>
      </c>
      <c r="C269" s="22">
        <v>59</v>
      </c>
      <c r="D269" s="3">
        <v>20.98</v>
      </c>
      <c r="E269" s="1" t="str">
        <f t="shared" si="9"/>
        <v xml:space="preserve"> Норма</v>
      </c>
      <c r="F269" s="1">
        <v>0</v>
      </c>
      <c r="G269" s="1">
        <v>0</v>
      </c>
      <c r="H269" s="1">
        <v>0</v>
      </c>
      <c r="I269" s="4" t="s">
        <v>47</v>
      </c>
      <c r="J269" s="4">
        <v>0</v>
      </c>
      <c r="K269" s="4" t="str">
        <f t="shared" si="10"/>
        <v>средняя</v>
      </c>
      <c r="L269" s="1" t="str">
        <f>IF(M269&lt;51,"1",IF(M269&lt;75,"2",IF(M269&lt;90,"3","4")))</f>
        <v>2</v>
      </c>
      <c r="M269" s="11">
        <v>55</v>
      </c>
      <c r="N269" s="12">
        <v>59.5</v>
      </c>
      <c r="O269" s="12">
        <v>56.25</v>
      </c>
      <c r="P269" s="25">
        <v>13.45</v>
      </c>
      <c r="Q269" s="26">
        <v>25.56</v>
      </c>
      <c r="R269" s="27">
        <v>17.59</v>
      </c>
      <c r="S269" s="28">
        <v>25.46</v>
      </c>
      <c r="T269" s="28">
        <v>14.98</v>
      </c>
      <c r="U269" s="28">
        <v>11.52</v>
      </c>
      <c r="V269" s="63"/>
      <c r="W269">
        <v>40</v>
      </c>
      <c r="X269" s="8">
        <v>7.44</v>
      </c>
      <c r="Y269" s="8">
        <v>2.23</v>
      </c>
      <c r="Z269" s="8">
        <v>7.68</v>
      </c>
      <c r="AA269" s="8">
        <v>14.54</v>
      </c>
      <c r="AB269" s="8">
        <v>3.18</v>
      </c>
      <c r="AC269" s="8">
        <v>9.17</v>
      </c>
      <c r="AD269" s="8"/>
      <c r="AE269" s="9">
        <v>7.9</v>
      </c>
      <c r="AF269" s="9">
        <v>2.48</v>
      </c>
      <c r="AG269" s="9">
        <v>7.24</v>
      </c>
      <c r="AH269" s="9">
        <v>15.36</v>
      </c>
      <c r="AI269" s="9">
        <v>3.6</v>
      </c>
      <c r="AJ269" s="10">
        <v>9.6</v>
      </c>
      <c r="AK269" s="59"/>
      <c r="AL269" s="13">
        <v>63</v>
      </c>
      <c r="AM269" s="13">
        <v>73.5</v>
      </c>
      <c r="AN269" s="13">
        <v>46.25</v>
      </c>
      <c r="AR269" s="14">
        <v>88</v>
      </c>
      <c r="AS269" s="14">
        <v>75.5</v>
      </c>
      <c r="AT269" s="14">
        <v>37.5</v>
      </c>
      <c r="AX269" s="15">
        <v>92</v>
      </c>
      <c r="AY269" s="15">
        <v>69.5</v>
      </c>
      <c r="AZ269" s="16">
        <v>35.5</v>
      </c>
      <c r="BD269" s="1"/>
      <c r="BE269" s="1"/>
      <c r="BF269" s="1"/>
    </row>
    <row r="270" spans="1:58" x14ac:dyDescent="0.2">
      <c r="A270" s="20" t="s">
        <v>305</v>
      </c>
      <c r="B270" s="21" t="s">
        <v>42</v>
      </c>
      <c r="C270" s="22">
        <v>46</v>
      </c>
      <c r="D270" s="3">
        <v>25.98</v>
      </c>
      <c r="E270" s="1" t="str">
        <f t="shared" si="9"/>
        <v>Предожирение</v>
      </c>
      <c r="F270" s="1">
        <v>0</v>
      </c>
      <c r="G270" s="1">
        <v>0</v>
      </c>
      <c r="H270" s="1">
        <v>0</v>
      </c>
      <c r="I270" s="4" t="s">
        <v>47</v>
      </c>
      <c r="J270" s="4">
        <v>1</v>
      </c>
      <c r="K270" s="4" t="str">
        <f t="shared" si="10"/>
        <v>средняя</v>
      </c>
      <c r="L270" s="1" t="str">
        <f>IF(M270&lt;51,"1",IF(M270&lt;75,"2",IF(M270&lt;90,"3","4")))</f>
        <v>1</v>
      </c>
      <c r="M270" s="11">
        <v>42</v>
      </c>
      <c r="N270" s="12">
        <v>93</v>
      </c>
      <c r="O270" s="12">
        <v>56.25</v>
      </c>
      <c r="P270" s="25">
        <v>14.96</v>
      </c>
      <c r="Q270" s="26">
        <v>38.15</v>
      </c>
      <c r="R270" s="27">
        <v>18.18</v>
      </c>
      <c r="S270" s="28">
        <v>25.47</v>
      </c>
      <c r="T270" s="28">
        <v>8</v>
      </c>
      <c r="U270" s="28">
        <v>9.17</v>
      </c>
      <c r="V270" s="63"/>
      <c r="W270">
        <v>25</v>
      </c>
      <c r="X270" s="8">
        <v>4.26</v>
      </c>
      <c r="Y270" s="8">
        <v>8.91</v>
      </c>
      <c r="Z270" s="8">
        <v>7.46</v>
      </c>
      <c r="AA270" s="8">
        <v>11.47</v>
      </c>
      <c r="AB270" s="8">
        <v>0.05</v>
      </c>
      <c r="AC270" s="8">
        <v>3.01</v>
      </c>
      <c r="AD270" s="8"/>
      <c r="AE270" s="9">
        <v>4.24</v>
      </c>
      <c r="AF270" s="9">
        <v>9.2799999999999994</v>
      </c>
      <c r="AG270" s="9">
        <v>7.86</v>
      </c>
      <c r="AH270" s="9">
        <v>11.86</v>
      </c>
      <c r="AI270" s="9">
        <v>3.82</v>
      </c>
      <c r="AJ270" s="10">
        <v>3.96</v>
      </c>
      <c r="AK270" s="59"/>
      <c r="AL270" s="13">
        <v>78</v>
      </c>
      <c r="AM270" s="13">
        <v>80</v>
      </c>
      <c r="AN270" s="13">
        <v>58.75</v>
      </c>
      <c r="AR270" s="14">
        <v>73</v>
      </c>
      <c r="AS270" s="14">
        <v>90.5</v>
      </c>
      <c r="AT270" s="14">
        <v>25</v>
      </c>
      <c r="AX270" s="15">
        <v>77</v>
      </c>
      <c r="AY270" s="15">
        <v>88.5</v>
      </c>
      <c r="AZ270" s="16">
        <v>19</v>
      </c>
      <c r="BD270" s="1"/>
      <c r="BE270" s="1"/>
      <c r="BF270" s="1"/>
    </row>
    <row r="271" spans="1:58" x14ac:dyDescent="0.2">
      <c r="A271" s="20" t="s">
        <v>306</v>
      </c>
      <c r="B271" s="21" t="s">
        <v>42</v>
      </c>
      <c r="C271" s="22">
        <v>73</v>
      </c>
      <c r="D271" s="3">
        <v>26.39</v>
      </c>
      <c r="E271" s="1" t="str">
        <f t="shared" si="9"/>
        <v>Предожирение</v>
      </c>
      <c r="F271" s="1">
        <v>0</v>
      </c>
      <c r="G271" s="1">
        <v>0</v>
      </c>
      <c r="H271" s="1">
        <v>1</v>
      </c>
      <c r="I271" s="4" t="s">
        <v>43</v>
      </c>
      <c r="J271" s="4">
        <v>4</v>
      </c>
      <c r="K271" s="4" t="str">
        <f t="shared" si="10"/>
        <v>легкая</v>
      </c>
      <c r="L271" s="1" t="str">
        <f>IF(M271&lt;51,"1",IF(M271&lt;75,"2",IF(M271&lt;90,"3","4")))</f>
        <v>2</v>
      </c>
      <c r="M271" s="11">
        <v>68</v>
      </c>
      <c r="N271" s="12">
        <v>92.5</v>
      </c>
      <c r="O271" s="12">
        <v>32.5</v>
      </c>
      <c r="P271" s="25">
        <v>11.35</v>
      </c>
      <c r="Q271" s="26">
        <v>18.329999999999998</v>
      </c>
      <c r="R271" s="27">
        <v>10.94</v>
      </c>
      <c r="S271" s="28">
        <v>38.39</v>
      </c>
      <c r="T271" s="28">
        <v>13.87</v>
      </c>
      <c r="U271" s="28">
        <v>11.46</v>
      </c>
      <c r="V271" s="63"/>
      <c r="W271">
        <v>30</v>
      </c>
      <c r="X271" s="8">
        <v>4.49</v>
      </c>
      <c r="Y271" s="8">
        <v>12.78</v>
      </c>
      <c r="Z271" s="8">
        <v>7.16</v>
      </c>
      <c r="AA271" s="8">
        <v>7.89</v>
      </c>
      <c r="AB271" s="8">
        <v>0.59</v>
      </c>
      <c r="AC271" s="8">
        <v>3.36</v>
      </c>
      <c r="AD271" s="8"/>
      <c r="AE271" s="9">
        <v>4.5199999999999996</v>
      </c>
      <c r="AF271" s="9">
        <v>13.78</v>
      </c>
      <c r="AG271" s="9">
        <v>7.56</v>
      </c>
      <c r="AH271" s="9">
        <v>8.3000000000000007</v>
      </c>
      <c r="AI271" s="9">
        <v>2.2200000000000002</v>
      </c>
      <c r="AJ271" s="10">
        <v>3.4</v>
      </c>
      <c r="AK271" s="59"/>
      <c r="AL271" s="13">
        <v>80</v>
      </c>
      <c r="AM271" s="13">
        <v>81.5</v>
      </c>
      <c r="AN271" s="13">
        <v>47.5</v>
      </c>
      <c r="AR271" s="14">
        <v>85</v>
      </c>
      <c r="AS271" s="14">
        <v>88.5</v>
      </c>
      <c r="AT271" s="14">
        <v>30</v>
      </c>
      <c r="AX271" s="15">
        <v>87</v>
      </c>
      <c r="AY271" s="15">
        <v>84.5</v>
      </c>
      <c r="AZ271" s="16">
        <v>26</v>
      </c>
      <c r="BD271" s="1"/>
      <c r="BE271" s="1"/>
      <c r="BF271" s="1"/>
    </row>
    <row r="272" spans="1:58" x14ac:dyDescent="0.2">
      <c r="A272" s="20" t="s">
        <v>307</v>
      </c>
      <c r="B272" s="21" t="s">
        <v>42</v>
      </c>
      <c r="C272" s="22">
        <v>57</v>
      </c>
      <c r="D272" s="3">
        <v>25.47</v>
      </c>
      <c r="E272" s="1" t="str">
        <f t="shared" si="9"/>
        <v>Предожирение</v>
      </c>
      <c r="F272" s="1">
        <v>0</v>
      </c>
      <c r="G272" s="1">
        <v>0</v>
      </c>
      <c r="H272" s="1">
        <v>1</v>
      </c>
      <c r="I272" s="4" t="s">
        <v>47</v>
      </c>
      <c r="J272" s="4">
        <v>3</v>
      </c>
      <c r="K272" s="4" t="str">
        <f t="shared" si="10"/>
        <v>средняя</v>
      </c>
      <c r="L272" s="1" t="str">
        <f>IF(M272&lt;51,"1",IF(M272&lt;75,"2",IF(M272&lt;90,"3","4")))</f>
        <v>1</v>
      </c>
      <c r="M272" s="11">
        <v>48</v>
      </c>
      <c r="N272" s="12">
        <v>59.5</v>
      </c>
      <c r="O272" s="12">
        <v>60</v>
      </c>
      <c r="P272" s="25">
        <v>14.2</v>
      </c>
      <c r="Q272" s="26">
        <v>35.72</v>
      </c>
      <c r="R272" s="27">
        <v>14.44</v>
      </c>
      <c r="S272" s="28">
        <v>24.7</v>
      </c>
      <c r="T272" s="28">
        <v>6.91</v>
      </c>
      <c r="U272" s="28">
        <v>1.33</v>
      </c>
      <c r="V272" s="63"/>
      <c r="W272">
        <v>30</v>
      </c>
      <c r="X272" s="8">
        <v>20.71</v>
      </c>
      <c r="Y272" s="8">
        <v>10.96</v>
      </c>
      <c r="Z272" s="8">
        <v>6.62</v>
      </c>
      <c r="AA272" s="8">
        <v>9.69</v>
      </c>
      <c r="AB272" s="8">
        <v>1.83</v>
      </c>
      <c r="AC272" s="8">
        <v>11.48</v>
      </c>
      <c r="AD272" s="8"/>
      <c r="AE272" s="9">
        <v>21.8</v>
      </c>
      <c r="AF272" s="9">
        <v>11.96</v>
      </c>
      <c r="AG272" s="9">
        <v>7.46</v>
      </c>
      <c r="AH272" s="9">
        <v>10.1</v>
      </c>
      <c r="AI272" s="9">
        <v>2.42</v>
      </c>
      <c r="AJ272" s="10">
        <v>11.4</v>
      </c>
      <c r="AK272" s="59"/>
      <c r="AL272" s="13">
        <v>98</v>
      </c>
      <c r="AM272" s="13">
        <v>91.5</v>
      </c>
      <c r="AN272" s="13">
        <v>31.25</v>
      </c>
      <c r="AR272" s="14">
        <v>87</v>
      </c>
      <c r="AS272" s="14">
        <v>88</v>
      </c>
      <c r="AT272" s="14">
        <v>37.5</v>
      </c>
      <c r="AX272" s="15">
        <v>93</v>
      </c>
      <c r="AY272" s="15">
        <v>82</v>
      </c>
      <c r="AZ272" s="16">
        <v>35.5</v>
      </c>
      <c r="BD272" s="1"/>
      <c r="BE272" s="1"/>
      <c r="BF272" s="1"/>
    </row>
    <row r="273" spans="1:58" x14ac:dyDescent="0.2">
      <c r="A273" s="20" t="s">
        <v>308</v>
      </c>
      <c r="B273" s="21" t="s">
        <v>42</v>
      </c>
      <c r="C273" s="22">
        <v>20</v>
      </c>
      <c r="D273" s="3">
        <v>22.22</v>
      </c>
      <c r="E273" s="1" t="str">
        <f t="shared" si="9"/>
        <v xml:space="preserve"> Норма</v>
      </c>
      <c r="F273" s="1">
        <v>0</v>
      </c>
      <c r="G273" s="1">
        <v>0</v>
      </c>
      <c r="H273" s="1">
        <v>1</v>
      </c>
      <c r="I273" s="4" t="s">
        <v>47</v>
      </c>
      <c r="J273" s="4">
        <v>0</v>
      </c>
      <c r="K273" s="4" t="str">
        <f t="shared" si="10"/>
        <v>средняя</v>
      </c>
      <c r="L273" s="1" t="str">
        <f>IF(M273&lt;51,"1",IF(M273&lt;75,"2",IF(M273&lt;90,"3","4")))</f>
        <v>2</v>
      </c>
      <c r="M273" s="11">
        <v>53</v>
      </c>
      <c r="N273" s="12">
        <v>70.5</v>
      </c>
      <c r="O273" s="12">
        <v>57.5</v>
      </c>
      <c r="P273" s="25">
        <v>3.76</v>
      </c>
      <c r="Q273" s="26">
        <v>29.97</v>
      </c>
      <c r="R273" s="27">
        <v>14.66</v>
      </c>
      <c r="S273" s="28">
        <v>29.35</v>
      </c>
      <c r="T273" s="28">
        <v>4.8899999999999997</v>
      </c>
      <c r="U273" s="28">
        <v>2.1</v>
      </c>
      <c r="V273" s="63"/>
      <c r="W273">
        <v>25</v>
      </c>
      <c r="X273" s="8">
        <v>15.83</v>
      </c>
      <c r="Y273" s="8">
        <v>21.62</v>
      </c>
      <c r="Z273" s="8">
        <v>7.9399999999999995</v>
      </c>
      <c r="AA273" s="8">
        <v>19.16</v>
      </c>
      <c r="AB273" s="8">
        <v>6.18</v>
      </c>
      <c r="AC273" s="8">
        <v>14.96</v>
      </c>
      <c r="AD273" s="8"/>
      <c r="AE273" s="9">
        <v>16.440000000000001</v>
      </c>
      <c r="AF273" s="9">
        <v>22.46</v>
      </c>
      <c r="AG273" s="9">
        <v>8.9600000000000009</v>
      </c>
      <c r="AH273" s="9">
        <v>19.600000000000001</v>
      </c>
      <c r="AI273" s="9">
        <v>6.58</v>
      </c>
      <c r="AJ273" s="10">
        <v>15.58</v>
      </c>
      <c r="AK273" s="59"/>
      <c r="AL273" s="13">
        <v>32</v>
      </c>
      <c r="AM273" s="13">
        <v>67</v>
      </c>
      <c r="AN273" s="13">
        <v>68.75</v>
      </c>
      <c r="AR273" s="14">
        <v>90</v>
      </c>
      <c r="AS273" s="14">
        <v>92.5</v>
      </c>
      <c r="AT273" s="14">
        <v>22.5</v>
      </c>
      <c r="AX273" s="15">
        <v>94</v>
      </c>
      <c r="AY273" s="15">
        <v>88.5</v>
      </c>
      <c r="AZ273" s="16">
        <v>20.5</v>
      </c>
      <c r="BD273" s="1"/>
      <c r="BE273" s="1"/>
      <c r="BF273" s="1"/>
    </row>
    <row r="274" spans="1:58" x14ac:dyDescent="0.2">
      <c r="A274" s="20" t="s">
        <v>309</v>
      </c>
      <c r="B274" s="21" t="s">
        <v>42</v>
      </c>
      <c r="C274" s="22">
        <v>55</v>
      </c>
      <c r="D274" s="3">
        <v>28.46</v>
      </c>
      <c r="E274" s="1" t="str">
        <f t="shared" si="9"/>
        <v>Предожирение</v>
      </c>
      <c r="F274" s="1">
        <v>0</v>
      </c>
      <c r="G274" s="1">
        <v>1</v>
      </c>
      <c r="H274" s="1">
        <v>0</v>
      </c>
      <c r="I274" s="4" t="s">
        <v>47</v>
      </c>
      <c r="J274" s="4">
        <v>4</v>
      </c>
      <c r="K274" s="4" t="str">
        <f t="shared" si="10"/>
        <v>средняя</v>
      </c>
      <c r="L274" s="1" t="str">
        <f>IF(M274&lt;51,"1",IF(M274&lt;75,"2",IF(M274&lt;90,"3","4")))</f>
        <v>1</v>
      </c>
      <c r="M274" s="11">
        <v>50</v>
      </c>
      <c r="N274" s="12">
        <v>65</v>
      </c>
      <c r="O274" s="12">
        <v>52.5</v>
      </c>
      <c r="P274" s="25">
        <v>14.11</v>
      </c>
      <c r="Q274" s="26">
        <v>27.7</v>
      </c>
      <c r="R274" s="27">
        <v>10.53</v>
      </c>
      <c r="S274" s="28">
        <v>24.8</v>
      </c>
      <c r="T274" s="28">
        <v>6.33</v>
      </c>
      <c r="U274" s="28">
        <v>11.62</v>
      </c>
      <c r="V274" s="63"/>
      <c r="W274">
        <v>30</v>
      </c>
      <c r="X274" s="8">
        <v>0.88</v>
      </c>
      <c r="Y274" s="8">
        <v>5.88</v>
      </c>
      <c r="Z274" s="8">
        <v>5.8100000000000005</v>
      </c>
      <c r="AA274" s="8">
        <v>18.91</v>
      </c>
      <c r="AB274" s="8">
        <v>6.19</v>
      </c>
      <c r="AC274" s="8">
        <v>0.09</v>
      </c>
      <c r="AD274" s="8"/>
      <c r="AE274" s="9">
        <v>1.38</v>
      </c>
      <c r="AF274" s="9">
        <v>6.24</v>
      </c>
      <c r="AG274" s="9">
        <v>6.42</v>
      </c>
      <c r="AH274" s="9">
        <v>19.8</v>
      </c>
      <c r="AI274" s="9">
        <v>6.64</v>
      </c>
      <c r="AJ274" s="10">
        <v>0.74</v>
      </c>
      <c r="AK274" s="59"/>
      <c r="AL274" s="13">
        <v>85</v>
      </c>
      <c r="AM274" s="13">
        <v>97.5</v>
      </c>
      <c r="AN274" s="13">
        <v>26.25</v>
      </c>
      <c r="AR274" s="14">
        <v>37</v>
      </c>
      <c r="AS274" s="14">
        <v>48</v>
      </c>
      <c r="AT274" s="14">
        <v>66.25</v>
      </c>
      <c r="AX274" s="15">
        <v>43</v>
      </c>
      <c r="AY274" s="15">
        <v>44</v>
      </c>
      <c r="AZ274" s="16">
        <v>64.25</v>
      </c>
      <c r="BD274" s="1"/>
      <c r="BE274" s="1"/>
      <c r="BF274" s="1"/>
    </row>
    <row r="275" spans="1:58" x14ac:dyDescent="0.2">
      <c r="A275" s="20" t="s">
        <v>310</v>
      </c>
      <c r="B275" s="21" t="s">
        <v>109</v>
      </c>
      <c r="C275" s="22">
        <v>59</v>
      </c>
      <c r="D275" s="3">
        <v>24.35</v>
      </c>
      <c r="E275" s="1" t="str">
        <f t="shared" si="9"/>
        <v xml:space="preserve"> Норма</v>
      </c>
      <c r="F275" s="1">
        <v>0</v>
      </c>
      <c r="G275" s="1">
        <v>0</v>
      </c>
      <c r="H275" s="1">
        <v>0</v>
      </c>
      <c r="I275" s="4" t="s">
        <v>47</v>
      </c>
      <c r="J275" s="4">
        <v>1</v>
      </c>
      <c r="K275" s="4" t="str">
        <f t="shared" si="10"/>
        <v>средняя</v>
      </c>
      <c r="L275" s="1" t="str">
        <f>IF(M275&lt;51,"1",IF(M275&lt;75,"2",IF(M275&lt;90,"3","4")))</f>
        <v>1</v>
      </c>
      <c r="M275" s="11">
        <v>29</v>
      </c>
      <c r="N275" s="12">
        <v>42.5</v>
      </c>
      <c r="O275" s="12">
        <v>83.75</v>
      </c>
      <c r="P275" s="25">
        <v>6.59</v>
      </c>
      <c r="Q275" s="26">
        <v>23.28</v>
      </c>
      <c r="R275" s="27">
        <v>13.76</v>
      </c>
      <c r="S275" s="28">
        <v>28.2</v>
      </c>
      <c r="T275" s="28">
        <v>19.989999999999998</v>
      </c>
      <c r="U275" s="28">
        <v>16.29</v>
      </c>
      <c r="V275" s="63"/>
      <c r="W275">
        <v>25</v>
      </c>
      <c r="X275" s="8">
        <v>3.4</v>
      </c>
      <c r="Y275" s="8">
        <v>3.71</v>
      </c>
      <c r="Z275" s="8">
        <v>5.52</v>
      </c>
      <c r="AA275" s="8">
        <v>8.9600000000000009</v>
      </c>
      <c r="AB275" s="8">
        <v>0.82</v>
      </c>
      <c r="AC275" s="8">
        <v>4.05</v>
      </c>
      <c r="AD275" s="8"/>
      <c r="AE275" s="9">
        <v>3.8</v>
      </c>
      <c r="AF275" s="9">
        <v>4.4400000000000004</v>
      </c>
      <c r="AG275" s="9">
        <v>6.8</v>
      </c>
      <c r="AH275" s="9">
        <v>9.92</v>
      </c>
      <c r="AI275" s="9">
        <v>1.1399999999999999</v>
      </c>
      <c r="AJ275" s="10">
        <v>4.4800000000000004</v>
      </c>
      <c r="AK275" s="59"/>
      <c r="AL275" s="13">
        <v>77</v>
      </c>
      <c r="AM275" s="13">
        <v>72</v>
      </c>
      <c r="AN275" s="13">
        <v>62.5</v>
      </c>
      <c r="AR275" s="14">
        <v>85</v>
      </c>
      <c r="AS275" s="14">
        <v>65</v>
      </c>
      <c r="AT275" s="14">
        <v>58.75</v>
      </c>
      <c r="AX275" s="15">
        <v>89</v>
      </c>
      <c r="AY275" s="15">
        <v>63</v>
      </c>
      <c r="AZ275" s="16">
        <v>56.75</v>
      </c>
      <c r="BD275" s="1"/>
      <c r="BE275" s="1"/>
      <c r="BF275" s="1"/>
    </row>
    <row r="276" spans="1:58" x14ac:dyDescent="0.2">
      <c r="A276" s="20" t="s">
        <v>311</v>
      </c>
      <c r="B276" s="21" t="s">
        <v>42</v>
      </c>
      <c r="C276" s="22">
        <v>65</v>
      </c>
      <c r="D276" s="3">
        <v>25.36</v>
      </c>
      <c r="E276" s="1" t="str">
        <f t="shared" si="9"/>
        <v>Предожирение</v>
      </c>
      <c r="F276" s="1">
        <v>0</v>
      </c>
      <c r="G276" s="1">
        <v>1</v>
      </c>
      <c r="H276" s="1">
        <v>0</v>
      </c>
      <c r="I276" s="4" t="s">
        <v>43</v>
      </c>
      <c r="J276" s="4">
        <v>2</v>
      </c>
      <c r="K276" s="4" t="str">
        <f t="shared" si="10"/>
        <v>легкая</v>
      </c>
      <c r="L276" s="1" t="str">
        <f>IF(M276&lt;51,"1",IF(M276&lt;75,"2",IF(M276&lt;90,"3","4")))</f>
        <v>2</v>
      </c>
      <c r="M276" s="11">
        <v>57</v>
      </c>
      <c r="N276" s="12">
        <v>43.5</v>
      </c>
      <c r="O276" s="12">
        <v>76.25</v>
      </c>
      <c r="P276" s="25">
        <v>10.79</v>
      </c>
      <c r="Q276" s="26">
        <v>19.52</v>
      </c>
      <c r="R276" s="27">
        <v>17.989999999999998</v>
      </c>
      <c r="S276" s="28">
        <v>17.28</v>
      </c>
      <c r="T276" s="28">
        <v>18.28</v>
      </c>
      <c r="U276" s="28">
        <v>9.19</v>
      </c>
      <c r="V276" s="63"/>
      <c r="W276">
        <v>25</v>
      </c>
      <c r="X276" s="8">
        <v>8.68</v>
      </c>
      <c r="Y276" s="8">
        <v>8.1900000000000013</v>
      </c>
      <c r="Z276" s="8">
        <v>4.8499999999999996</v>
      </c>
      <c r="AA276" s="8">
        <v>12.31</v>
      </c>
      <c r="AB276" s="8">
        <v>5.2</v>
      </c>
      <c r="AC276" s="8">
        <v>1.56</v>
      </c>
      <c r="AD276" s="8"/>
      <c r="AE276" s="9">
        <v>9.1999999999999993</v>
      </c>
      <c r="AF276" s="9">
        <v>8.1999999999999993</v>
      </c>
      <c r="AG276" s="9">
        <v>5.68</v>
      </c>
      <c r="AH276" s="9">
        <v>12.18</v>
      </c>
      <c r="AI276" s="9">
        <v>5.4</v>
      </c>
      <c r="AJ276" s="10">
        <v>2.4</v>
      </c>
      <c r="AK276" s="59"/>
      <c r="AL276" s="13">
        <v>80</v>
      </c>
      <c r="AM276" s="13">
        <v>65</v>
      </c>
      <c r="AN276" s="13">
        <v>41.25</v>
      </c>
      <c r="AR276" s="14">
        <v>90</v>
      </c>
      <c r="AS276" s="14">
        <v>84</v>
      </c>
      <c r="AT276" s="14">
        <v>32.5</v>
      </c>
      <c r="AX276" s="15">
        <v>96</v>
      </c>
      <c r="AY276" s="15">
        <v>82</v>
      </c>
      <c r="AZ276" s="16">
        <v>30.5</v>
      </c>
      <c r="BD276" s="1"/>
      <c r="BE276" s="1"/>
      <c r="BF276" s="1"/>
    </row>
    <row r="277" spans="1:58" x14ac:dyDescent="0.2">
      <c r="A277" s="20" t="s">
        <v>312</v>
      </c>
      <c r="B277" s="21" t="s">
        <v>42</v>
      </c>
      <c r="C277" s="22">
        <v>54</v>
      </c>
      <c r="D277" s="3">
        <v>25.98</v>
      </c>
      <c r="E277" s="1" t="str">
        <f t="shared" si="9"/>
        <v>Предожирение</v>
      </c>
      <c r="F277" s="1">
        <v>0</v>
      </c>
      <c r="G277" s="1">
        <v>0</v>
      </c>
      <c r="H277" s="1">
        <v>1</v>
      </c>
      <c r="I277" s="4" t="s">
        <v>43</v>
      </c>
      <c r="J277" s="4">
        <v>2</v>
      </c>
      <c r="K277" s="4" t="str">
        <f t="shared" si="10"/>
        <v>средняя</v>
      </c>
      <c r="L277" s="1" t="str">
        <f>IF(M277&lt;51,"1",IF(M277&lt;75,"2",IF(M277&lt;90,"3","4")))</f>
        <v>1</v>
      </c>
      <c r="M277" s="11">
        <v>27</v>
      </c>
      <c r="N277" s="12">
        <v>66</v>
      </c>
      <c r="O277" s="12">
        <v>93.75</v>
      </c>
      <c r="P277" s="25">
        <v>5.26</v>
      </c>
      <c r="Q277" s="26">
        <v>24.84</v>
      </c>
      <c r="R277" s="27">
        <v>16.329999999999998</v>
      </c>
      <c r="S277" s="28">
        <v>32.56</v>
      </c>
      <c r="T277" s="28">
        <v>1.37</v>
      </c>
      <c r="U277" s="28">
        <v>15.87</v>
      </c>
      <c r="V277" s="63"/>
      <c r="W277">
        <v>25</v>
      </c>
      <c r="X277" s="8">
        <v>4.0599999999999996</v>
      </c>
      <c r="Y277" s="8">
        <v>11.1</v>
      </c>
      <c r="Z277" s="8">
        <v>9.01</v>
      </c>
      <c r="AA277" s="8">
        <v>12.989000000000001</v>
      </c>
      <c r="AB277" s="8">
        <v>3.77</v>
      </c>
      <c r="AC277" s="8">
        <v>2.14</v>
      </c>
      <c r="AD277" s="8"/>
      <c r="AE277" s="9">
        <v>4.76</v>
      </c>
      <c r="AF277" s="9">
        <v>11.2</v>
      </c>
      <c r="AG277" s="9">
        <v>9.98</v>
      </c>
      <c r="AH277" s="9">
        <v>13.84</v>
      </c>
      <c r="AI277" s="9">
        <v>4.4800000000000004</v>
      </c>
      <c r="AJ277" s="10">
        <v>2.1</v>
      </c>
      <c r="AK277" s="59"/>
      <c r="AL277" s="13">
        <v>82</v>
      </c>
      <c r="AM277" s="13">
        <v>85.5</v>
      </c>
      <c r="AN277" s="13">
        <v>41.25</v>
      </c>
      <c r="AR277" s="14">
        <v>67</v>
      </c>
      <c r="AS277" s="14">
        <v>63</v>
      </c>
      <c r="AT277" s="14">
        <v>75</v>
      </c>
      <c r="AX277" s="15">
        <v>71</v>
      </c>
      <c r="AY277" s="15">
        <v>57</v>
      </c>
      <c r="AZ277" s="16">
        <v>71</v>
      </c>
      <c r="BD277" s="1"/>
      <c r="BE277" s="1"/>
      <c r="BF277" s="1"/>
    </row>
    <row r="278" spans="1:58" x14ac:dyDescent="0.2">
      <c r="A278" s="20" t="s">
        <v>313</v>
      </c>
      <c r="B278" s="21" t="s">
        <v>42</v>
      </c>
      <c r="C278" s="22">
        <v>57</v>
      </c>
      <c r="D278" s="3">
        <v>29.94</v>
      </c>
      <c r="E278" s="1" t="str">
        <f t="shared" si="9"/>
        <v>Предожирение</v>
      </c>
      <c r="F278" s="1">
        <v>0</v>
      </c>
      <c r="G278" s="1">
        <v>0</v>
      </c>
      <c r="H278" s="1">
        <v>1</v>
      </c>
      <c r="I278" s="4" t="s">
        <v>43</v>
      </c>
      <c r="J278" s="4">
        <v>0</v>
      </c>
      <c r="K278" s="4" t="str">
        <f t="shared" si="10"/>
        <v>средняя</v>
      </c>
      <c r="L278" s="1" t="str">
        <f>IF(M278&lt;51,"1",IF(M278&lt;75,"2",IF(M278&lt;90,"3","4")))</f>
        <v>1</v>
      </c>
      <c r="M278" s="11">
        <v>45</v>
      </c>
      <c r="N278" s="12">
        <v>46</v>
      </c>
      <c r="O278" s="12">
        <v>86.25</v>
      </c>
      <c r="P278" s="25">
        <v>5.6</v>
      </c>
      <c r="Q278" s="26">
        <v>25.66</v>
      </c>
      <c r="R278" s="27">
        <v>16.95</v>
      </c>
      <c r="S278" s="28">
        <v>37.58</v>
      </c>
      <c r="T278" s="28">
        <v>8.4</v>
      </c>
      <c r="U278" s="28">
        <v>4.12</v>
      </c>
      <c r="V278" s="63"/>
      <c r="W278">
        <v>25</v>
      </c>
      <c r="X278" s="8">
        <v>1.61</v>
      </c>
      <c r="Y278" s="8">
        <v>11.89</v>
      </c>
      <c r="Z278" s="8">
        <v>4.5999999999999996</v>
      </c>
      <c r="AA278" s="8">
        <v>7.33</v>
      </c>
      <c r="AB278" s="8">
        <v>1.02</v>
      </c>
      <c r="AC278" s="8">
        <v>5.88</v>
      </c>
      <c r="AD278" s="8"/>
      <c r="AE278" s="9">
        <v>2.1</v>
      </c>
      <c r="AF278" s="9">
        <v>12.16</v>
      </c>
      <c r="AG278" s="9">
        <v>5.26</v>
      </c>
      <c r="AH278" s="9">
        <v>7.2</v>
      </c>
      <c r="AI278" s="9">
        <v>1.94</v>
      </c>
      <c r="AJ278" s="10">
        <v>6.94</v>
      </c>
      <c r="AK278" s="59"/>
      <c r="AL278" s="13">
        <v>68</v>
      </c>
      <c r="AM278" s="13">
        <v>92</v>
      </c>
      <c r="AN278" s="13">
        <v>33.75</v>
      </c>
      <c r="AR278" s="14">
        <v>73</v>
      </c>
      <c r="AS278" s="14">
        <v>83.5</v>
      </c>
      <c r="AT278" s="14">
        <v>40</v>
      </c>
      <c r="AX278" s="15">
        <v>79</v>
      </c>
      <c r="AY278" s="15">
        <v>77.5</v>
      </c>
      <c r="AZ278" s="16">
        <v>34</v>
      </c>
      <c r="BD278" s="1"/>
      <c r="BE278" s="1"/>
      <c r="BF278" s="1"/>
    </row>
    <row r="279" spans="1:58" x14ac:dyDescent="0.2">
      <c r="A279" s="20" t="s">
        <v>314</v>
      </c>
      <c r="B279" s="21" t="s">
        <v>42</v>
      </c>
      <c r="C279" s="22">
        <v>33</v>
      </c>
      <c r="D279" s="3">
        <v>26.09</v>
      </c>
      <c r="E279" s="1" t="str">
        <f t="shared" si="9"/>
        <v>Предожирение</v>
      </c>
      <c r="F279" s="1">
        <v>0</v>
      </c>
      <c r="G279" s="1">
        <v>0</v>
      </c>
      <c r="H279" s="1">
        <v>0</v>
      </c>
      <c r="I279" s="4" t="s">
        <v>43</v>
      </c>
      <c r="J279" s="4">
        <v>0</v>
      </c>
      <c r="K279" s="4" t="str">
        <f t="shared" si="10"/>
        <v>средняя</v>
      </c>
      <c r="L279" s="1" t="str">
        <f>IF(M279&lt;51,"1",IF(M279&lt;75,"2",IF(M279&lt;90,"3","4")))</f>
        <v>3</v>
      </c>
      <c r="M279" s="11">
        <v>83</v>
      </c>
      <c r="N279" s="12">
        <v>83.5</v>
      </c>
      <c r="O279" s="12">
        <v>25</v>
      </c>
      <c r="P279" s="25">
        <v>6.37</v>
      </c>
      <c r="Q279" s="26">
        <v>27.76</v>
      </c>
      <c r="R279" s="27">
        <v>16.32</v>
      </c>
      <c r="S279" s="28">
        <v>27.69</v>
      </c>
      <c r="T279" s="28">
        <v>15.62</v>
      </c>
      <c r="U279" s="28">
        <v>18.34</v>
      </c>
      <c r="V279" s="63"/>
      <c r="W279">
        <v>35</v>
      </c>
      <c r="X279" s="8">
        <v>11.47</v>
      </c>
      <c r="Y279" s="8">
        <v>7.7</v>
      </c>
      <c r="Z279" s="8">
        <v>6.51</v>
      </c>
      <c r="AA279" s="8">
        <v>12.01</v>
      </c>
      <c r="AB279" s="8">
        <v>3.88</v>
      </c>
      <c r="AC279" s="8">
        <v>3.66</v>
      </c>
      <c r="AD279" s="8"/>
      <c r="AE279" s="9">
        <v>11.68</v>
      </c>
      <c r="AF279" s="9">
        <v>8.76</v>
      </c>
      <c r="AG279" s="9">
        <v>7.7</v>
      </c>
      <c r="AH279" s="9">
        <v>12.48</v>
      </c>
      <c r="AI279" s="9">
        <v>4.58</v>
      </c>
      <c r="AJ279" s="10">
        <v>4.78</v>
      </c>
      <c r="AK279" s="59"/>
      <c r="AL279" s="13">
        <v>77</v>
      </c>
      <c r="AM279" s="13">
        <v>77.5</v>
      </c>
      <c r="AN279" s="13">
        <v>61.25</v>
      </c>
      <c r="AR279" s="14">
        <v>73</v>
      </c>
      <c r="AS279" s="14">
        <v>69.5</v>
      </c>
      <c r="AT279" s="14">
        <v>43.75</v>
      </c>
      <c r="AX279" s="15">
        <v>75</v>
      </c>
      <c r="AY279" s="15">
        <v>63.5</v>
      </c>
      <c r="AZ279" s="16">
        <v>37.75</v>
      </c>
      <c r="BD279" s="1"/>
      <c r="BE279" s="1"/>
      <c r="BF279" s="1"/>
    </row>
    <row r="280" spans="1:58" x14ac:dyDescent="0.2">
      <c r="A280" s="20" t="s">
        <v>315</v>
      </c>
      <c r="B280" s="21" t="s">
        <v>42</v>
      </c>
      <c r="C280" s="22">
        <v>50</v>
      </c>
      <c r="D280" s="3">
        <v>27.08</v>
      </c>
      <c r="E280" s="1" t="str">
        <f t="shared" si="9"/>
        <v>Предожирение</v>
      </c>
      <c r="F280" s="1">
        <v>0</v>
      </c>
      <c r="G280" s="1">
        <v>0</v>
      </c>
      <c r="H280" s="1">
        <v>0</v>
      </c>
      <c r="I280" s="4" t="s">
        <v>43</v>
      </c>
      <c r="J280" s="4">
        <v>4</v>
      </c>
      <c r="K280" s="4" t="str">
        <f t="shared" si="10"/>
        <v>средняя</v>
      </c>
      <c r="L280" s="1" t="str">
        <f>IF(M280&lt;51,"1",IF(M280&lt;75,"2",IF(M280&lt;90,"3","4")))</f>
        <v>3</v>
      </c>
      <c r="M280" s="11">
        <v>80</v>
      </c>
      <c r="N280" s="12">
        <v>70</v>
      </c>
      <c r="O280" s="12">
        <v>50</v>
      </c>
      <c r="P280" s="25">
        <v>13.44</v>
      </c>
      <c r="Q280" s="26">
        <v>25.58</v>
      </c>
      <c r="R280" s="27">
        <v>10.4</v>
      </c>
      <c r="S280" s="28">
        <v>34.159999999999997</v>
      </c>
      <c r="T280" s="28">
        <v>12.68</v>
      </c>
      <c r="U280" s="28">
        <v>2.5499999999999998</v>
      </c>
      <c r="V280" s="63"/>
      <c r="W280">
        <v>25</v>
      </c>
      <c r="X280" s="8">
        <v>7.2</v>
      </c>
      <c r="Y280" s="8">
        <v>2.2800000000000002</v>
      </c>
      <c r="Z280" s="8">
        <v>4.9399999999999995</v>
      </c>
      <c r="AA280" s="8">
        <v>5.57</v>
      </c>
      <c r="AB280" s="8">
        <v>0.33</v>
      </c>
      <c r="AC280" s="8">
        <v>0.28000000000000003</v>
      </c>
      <c r="AD280" s="8"/>
      <c r="AE280" s="9">
        <v>7.4</v>
      </c>
      <c r="AF280" s="9">
        <v>5.2</v>
      </c>
      <c r="AG280" s="9">
        <v>5.96</v>
      </c>
      <c r="AH280" s="9">
        <v>6.34</v>
      </c>
      <c r="AI280" s="9">
        <v>2.1</v>
      </c>
      <c r="AJ280" s="10">
        <v>0.5</v>
      </c>
      <c r="AK280" s="59"/>
      <c r="AL280" s="13">
        <v>82</v>
      </c>
      <c r="AM280" s="13">
        <v>93</v>
      </c>
      <c r="AN280" s="13">
        <v>31.25</v>
      </c>
      <c r="AR280" s="14">
        <v>68</v>
      </c>
      <c r="AS280" s="14">
        <v>75</v>
      </c>
      <c r="AT280" s="14">
        <v>41.25</v>
      </c>
      <c r="AX280" s="15">
        <v>70</v>
      </c>
      <c r="AY280" s="15">
        <v>79</v>
      </c>
      <c r="AZ280" s="16">
        <v>37.25</v>
      </c>
      <c r="BD280" s="1"/>
      <c r="BE280" s="1"/>
      <c r="BF280" s="1"/>
    </row>
    <row r="281" spans="1:58" x14ac:dyDescent="0.2">
      <c r="A281" s="20" t="s">
        <v>316</v>
      </c>
      <c r="B281" s="21" t="s">
        <v>42</v>
      </c>
      <c r="C281" s="22">
        <v>57</v>
      </c>
      <c r="D281" s="3">
        <v>19.93</v>
      </c>
      <c r="E281" s="1" t="str">
        <f t="shared" si="9"/>
        <v xml:space="preserve"> Норма</v>
      </c>
      <c r="F281" s="1">
        <v>0</v>
      </c>
      <c r="G281" s="1">
        <v>0</v>
      </c>
      <c r="H281" s="1">
        <v>1</v>
      </c>
      <c r="I281" s="4" t="s">
        <v>47</v>
      </c>
      <c r="J281" s="4">
        <v>3</v>
      </c>
      <c r="K281" s="4" t="str">
        <f t="shared" si="10"/>
        <v>средняя</v>
      </c>
      <c r="L281" s="1" t="str">
        <f>IF(M281&lt;51,"1",IF(M281&lt;75,"2",IF(M281&lt;90,"3","4")))</f>
        <v>2</v>
      </c>
      <c r="M281" s="30">
        <v>62</v>
      </c>
      <c r="N281" s="28">
        <v>74.5</v>
      </c>
      <c r="O281" s="28">
        <v>73.75</v>
      </c>
      <c r="P281" s="25">
        <v>11.97</v>
      </c>
      <c r="Q281" s="26">
        <v>35.32</v>
      </c>
      <c r="R281" s="27">
        <v>15.71</v>
      </c>
      <c r="S281" s="28">
        <v>32.51</v>
      </c>
      <c r="T281" s="28">
        <v>9.9499999999999993</v>
      </c>
      <c r="U281" s="28">
        <v>14.88</v>
      </c>
      <c r="V281" s="63"/>
      <c r="W281">
        <v>35</v>
      </c>
      <c r="X281" s="8">
        <v>6.85</v>
      </c>
      <c r="Y281" s="8">
        <v>13.32</v>
      </c>
      <c r="Z281" s="8">
        <v>11.76</v>
      </c>
      <c r="AA281" s="8">
        <v>17.39</v>
      </c>
      <c r="AB281" s="8">
        <v>3.33</v>
      </c>
      <c r="AC281" s="8">
        <v>7.71</v>
      </c>
      <c r="AD281" s="8"/>
      <c r="AE281" s="9">
        <v>7.1</v>
      </c>
      <c r="AF281" s="9">
        <v>13.34</v>
      </c>
      <c r="AG281" s="9">
        <v>12.84</v>
      </c>
      <c r="AH281" s="9">
        <v>17.96</v>
      </c>
      <c r="AI281" s="9">
        <v>3.1</v>
      </c>
      <c r="AJ281" s="10">
        <v>8.32</v>
      </c>
      <c r="AK281" s="59"/>
      <c r="AL281" s="32">
        <v>73</v>
      </c>
      <c r="AM281" s="32">
        <v>62</v>
      </c>
      <c r="AN281" s="32">
        <v>67.5</v>
      </c>
      <c r="AR281" s="14">
        <v>87</v>
      </c>
      <c r="AS281" s="14">
        <v>88.5</v>
      </c>
      <c r="AT281" s="14">
        <v>37.5</v>
      </c>
      <c r="AX281" s="15">
        <v>91</v>
      </c>
      <c r="AY281" s="15">
        <v>92.5</v>
      </c>
      <c r="AZ281" s="16">
        <v>35.5</v>
      </c>
      <c r="BD281" s="1"/>
      <c r="BE281" s="1"/>
      <c r="BF281" s="1"/>
    </row>
    <row r="282" spans="1:58" x14ac:dyDescent="0.2">
      <c r="A282" s="20" t="s">
        <v>317</v>
      </c>
      <c r="B282" s="21" t="s">
        <v>42</v>
      </c>
      <c r="C282" s="22">
        <v>69</v>
      </c>
      <c r="D282" s="3">
        <v>27.61</v>
      </c>
      <c r="E282" s="1" t="str">
        <f t="shared" si="9"/>
        <v>Предожирение</v>
      </c>
      <c r="F282" s="1">
        <v>0</v>
      </c>
      <c r="G282" s="1">
        <v>1</v>
      </c>
      <c r="H282" s="1">
        <v>0</v>
      </c>
      <c r="I282" s="4" t="s">
        <v>43</v>
      </c>
      <c r="J282" s="4">
        <v>4</v>
      </c>
      <c r="K282" s="4" t="str">
        <f t="shared" si="10"/>
        <v>средняя</v>
      </c>
      <c r="L282" s="1" t="str">
        <f>IF(M282&lt;51,"1",IF(M282&lt;75,"2",IF(M282&lt;90,"3","4")))</f>
        <v>2</v>
      </c>
      <c r="M282" s="30">
        <v>55</v>
      </c>
      <c r="N282" s="28">
        <v>88</v>
      </c>
      <c r="O282" s="28">
        <v>38.75</v>
      </c>
      <c r="P282" s="25">
        <v>11.72</v>
      </c>
      <c r="Q282" s="26">
        <v>22.95</v>
      </c>
      <c r="R282" s="27">
        <v>14.89</v>
      </c>
      <c r="S282" s="28">
        <v>31.11</v>
      </c>
      <c r="T282" s="28">
        <v>14.1</v>
      </c>
      <c r="U282" s="28">
        <v>2.6</v>
      </c>
      <c r="V282" s="63"/>
      <c r="W282">
        <v>40</v>
      </c>
      <c r="X282" s="8">
        <v>1.27</v>
      </c>
      <c r="Y282" s="8">
        <v>8.379999999999999</v>
      </c>
      <c r="Z282" s="8">
        <v>8.42</v>
      </c>
      <c r="AA282" s="8">
        <v>5.0599999999999996</v>
      </c>
      <c r="AB282" s="8">
        <v>3.49</v>
      </c>
      <c r="AC282" s="8">
        <v>1.93</v>
      </c>
      <c r="AD282" s="8"/>
      <c r="AE282" s="9">
        <v>1.8</v>
      </c>
      <c r="AF282" s="9">
        <v>8.9600000000000009</v>
      </c>
      <c r="AG282" s="9">
        <v>9.5399999999999991</v>
      </c>
      <c r="AH282" s="9">
        <v>5.98</v>
      </c>
      <c r="AI282" s="9">
        <v>4.5</v>
      </c>
      <c r="AJ282" s="10">
        <v>2.2200000000000002</v>
      </c>
      <c r="AK282" s="59"/>
      <c r="AL282" s="32">
        <v>92</v>
      </c>
      <c r="AM282" s="32">
        <v>86</v>
      </c>
      <c r="AN282" s="32">
        <v>45</v>
      </c>
      <c r="AR282" s="14">
        <v>80</v>
      </c>
      <c r="AS282" s="14">
        <v>80</v>
      </c>
      <c r="AT282" s="14">
        <v>60</v>
      </c>
      <c r="AX282" s="15">
        <v>82</v>
      </c>
      <c r="AY282" s="15">
        <v>86</v>
      </c>
      <c r="AZ282" s="16">
        <v>56</v>
      </c>
      <c r="BD282" s="1"/>
      <c r="BE282" s="1"/>
      <c r="BF282" s="1"/>
    </row>
    <row r="283" spans="1:58" x14ac:dyDescent="0.2">
      <c r="A283" s="20" t="s">
        <v>318</v>
      </c>
      <c r="B283" s="21" t="s">
        <v>42</v>
      </c>
      <c r="C283" s="22">
        <v>50</v>
      </c>
      <c r="D283" s="3">
        <v>28.04</v>
      </c>
      <c r="E283" s="1" t="str">
        <f t="shared" si="9"/>
        <v>Предожирение</v>
      </c>
      <c r="F283" s="1">
        <v>0</v>
      </c>
      <c r="G283" s="1">
        <v>0</v>
      </c>
      <c r="H283" s="1">
        <v>0</v>
      </c>
      <c r="I283" s="4" t="s">
        <v>47</v>
      </c>
      <c r="J283" s="4">
        <v>3</v>
      </c>
      <c r="K283" s="4" t="str">
        <f t="shared" si="10"/>
        <v>средняя</v>
      </c>
      <c r="L283" s="1" t="str">
        <f>IF(M283&lt;51,"1",IF(M283&lt;75,"2",IF(M283&lt;90,"3","4")))</f>
        <v>2</v>
      </c>
      <c r="M283" s="30">
        <v>55</v>
      </c>
      <c r="N283" s="28">
        <v>77.5</v>
      </c>
      <c r="O283" s="28">
        <v>63.75</v>
      </c>
      <c r="P283" s="25">
        <v>7.17</v>
      </c>
      <c r="Q283" s="26">
        <v>25.59</v>
      </c>
      <c r="R283" s="27">
        <v>17.59</v>
      </c>
      <c r="S283" s="28">
        <v>36.1</v>
      </c>
      <c r="T283" s="28">
        <v>9.11</v>
      </c>
      <c r="U283" s="28">
        <v>17.61</v>
      </c>
      <c r="V283" s="63"/>
      <c r="W283">
        <v>35</v>
      </c>
      <c r="X283" s="8">
        <v>11.26</v>
      </c>
      <c r="Y283" s="8">
        <v>6.53</v>
      </c>
      <c r="Z283" s="8">
        <v>5.78</v>
      </c>
      <c r="AA283" s="8">
        <v>9.9700000000000006</v>
      </c>
      <c r="AB283" s="8">
        <v>5.44</v>
      </c>
      <c r="AC283" s="8">
        <v>1.02</v>
      </c>
      <c r="AD283" s="8"/>
      <c r="AE283" s="9">
        <v>11.46</v>
      </c>
      <c r="AF283" s="9">
        <v>7.36</v>
      </c>
      <c r="AG283" s="9">
        <v>6.34</v>
      </c>
      <c r="AH283" s="9">
        <v>10.28</v>
      </c>
      <c r="AI283" s="9">
        <v>5.62</v>
      </c>
      <c r="AJ283" s="10">
        <v>1.24</v>
      </c>
      <c r="AK283" s="59"/>
      <c r="AL283" s="32">
        <v>63</v>
      </c>
      <c r="AM283" s="32">
        <v>59.5</v>
      </c>
      <c r="AN283" s="32">
        <v>60</v>
      </c>
      <c r="AR283" s="14">
        <v>60</v>
      </c>
      <c r="AS283" s="14">
        <v>80</v>
      </c>
      <c r="AT283" s="14">
        <v>52.5</v>
      </c>
      <c r="AX283" s="15">
        <v>66</v>
      </c>
      <c r="AY283" s="15">
        <v>86</v>
      </c>
      <c r="AZ283" s="16">
        <v>46.5</v>
      </c>
      <c r="BD283" s="1"/>
      <c r="BE283" s="1"/>
      <c r="BF283" s="1"/>
    </row>
    <row r="284" spans="1:58" x14ac:dyDescent="0.2">
      <c r="A284" s="20" t="s">
        <v>319</v>
      </c>
      <c r="B284" s="21" t="s">
        <v>42</v>
      </c>
      <c r="C284" s="22">
        <v>51</v>
      </c>
      <c r="D284" s="3">
        <v>26.99</v>
      </c>
      <c r="E284" s="1" t="str">
        <f t="shared" si="9"/>
        <v>Предожирение</v>
      </c>
      <c r="F284" s="1">
        <v>0</v>
      </c>
      <c r="G284" s="1">
        <v>0</v>
      </c>
      <c r="H284" s="1">
        <v>0</v>
      </c>
      <c r="I284" s="4" t="s">
        <v>47</v>
      </c>
      <c r="J284" s="4">
        <v>4</v>
      </c>
      <c r="K284" s="4" t="str">
        <f t="shared" si="10"/>
        <v>средняя</v>
      </c>
      <c r="L284" s="1" t="str">
        <f>IF(M284&lt;51,"1",IF(M284&lt;75,"2",IF(M284&lt;90,"3","4")))</f>
        <v>2</v>
      </c>
      <c r="M284" s="30">
        <v>70</v>
      </c>
      <c r="N284" s="28">
        <v>29</v>
      </c>
      <c r="O284" s="28">
        <v>47.5</v>
      </c>
      <c r="P284" s="25">
        <v>6.58</v>
      </c>
      <c r="Q284" s="26">
        <v>29.22</v>
      </c>
      <c r="R284" s="27">
        <v>15.73</v>
      </c>
      <c r="S284" s="28">
        <v>22.45</v>
      </c>
      <c r="T284" s="28">
        <v>16.2</v>
      </c>
      <c r="U284" s="28">
        <v>13.69</v>
      </c>
      <c r="V284" s="63"/>
      <c r="W284">
        <v>25</v>
      </c>
      <c r="X284" s="8">
        <v>10.14</v>
      </c>
      <c r="Y284" s="8">
        <v>4.1099999999999994</v>
      </c>
      <c r="Z284" s="8">
        <v>6.0299999999999994</v>
      </c>
      <c r="AA284" s="8">
        <v>12.56</v>
      </c>
      <c r="AB284" s="8">
        <v>5.88</v>
      </c>
      <c r="AC284" s="8">
        <v>11.71</v>
      </c>
      <c r="AD284" s="8"/>
      <c r="AE284" s="9">
        <v>10.5</v>
      </c>
      <c r="AF284" s="9">
        <v>4.2</v>
      </c>
      <c r="AG284" s="9">
        <v>6.2</v>
      </c>
      <c r="AH284" s="9">
        <v>13.98</v>
      </c>
      <c r="AI284" s="9">
        <v>6.94</v>
      </c>
      <c r="AJ284" s="10">
        <v>12.58</v>
      </c>
      <c r="AK284" s="59"/>
      <c r="AL284" s="32">
        <v>49</v>
      </c>
      <c r="AM284" s="32">
        <v>56</v>
      </c>
      <c r="AN284" s="32">
        <v>65</v>
      </c>
      <c r="AR284" s="14">
        <v>85</v>
      </c>
      <c r="AS284" s="14">
        <v>91.5</v>
      </c>
      <c r="AT284" s="14">
        <v>42.5</v>
      </c>
      <c r="AX284" s="15">
        <v>89</v>
      </c>
      <c r="AY284" s="15">
        <v>95.5</v>
      </c>
      <c r="AZ284" s="16">
        <v>36.5</v>
      </c>
      <c r="BD284" s="1"/>
      <c r="BE284" s="1"/>
      <c r="BF284" s="1"/>
    </row>
    <row r="285" spans="1:58" x14ac:dyDescent="0.2">
      <c r="A285" s="20" t="s">
        <v>320</v>
      </c>
      <c r="B285" s="21" t="s">
        <v>42</v>
      </c>
      <c r="C285" s="22">
        <v>50</v>
      </c>
      <c r="D285" s="3">
        <v>24.36</v>
      </c>
      <c r="E285" s="1" t="str">
        <f t="shared" si="9"/>
        <v xml:space="preserve"> Норма</v>
      </c>
      <c r="F285" s="1">
        <v>0</v>
      </c>
      <c r="G285" s="1">
        <v>0</v>
      </c>
      <c r="H285" s="1">
        <v>0</v>
      </c>
      <c r="I285" s="4" t="s">
        <v>47</v>
      </c>
      <c r="J285" s="4">
        <v>2</v>
      </c>
      <c r="K285" s="4" t="str">
        <f t="shared" si="10"/>
        <v>средняя</v>
      </c>
      <c r="L285" s="1" t="str">
        <f>IF(M285&lt;51,"1",IF(M285&lt;75,"2",IF(M285&lt;90,"3","4")))</f>
        <v>1</v>
      </c>
      <c r="M285" s="30">
        <v>35</v>
      </c>
      <c r="N285" s="28">
        <v>50</v>
      </c>
      <c r="O285" s="28">
        <v>71.25</v>
      </c>
      <c r="P285" s="25">
        <v>15.66</v>
      </c>
      <c r="Q285" s="26">
        <v>25.32</v>
      </c>
      <c r="R285" s="27">
        <v>13.85</v>
      </c>
      <c r="S285" s="28">
        <v>31.95</v>
      </c>
      <c r="T285" s="28">
        <v>9.2200000000000006</v>
      </c>
      <c r="U285" s="28">
        <v>9.11</v>
      </c>
      <c r="V285" s="63"/>
      <c r="W285">
        <v>30</v>
      </c>
      <c r="X285" s="8">
        <v>15.55</v>
      </c>
      <c r="Y285" s="8">
        <v>6.13</v>
      </c>
      <c r="Z285" s="8">
        <v>4.07</v>
      </c>
      <c r="AA285" s="8">
        <v>16.829999999999998</v>
      </c>
      <c r="AB285" s="8">
        <v>4.5</v>
      </c>
      <c r="AC285" s="8">
        <v>5.52</v>
      </c>
      <c r="AD285" s="8"/>
      <c r="AE285" s="9">
        <v>16.32</v>
      </c>
      <c r="AF285" s="9">
        <v>6.14</v>
      </c>
      <c r="AG285" s="9">
        <v>4.92</v>
      </c>
      <c r="AH285" s="9">
        <v>17.98</v>
      </c>
      <c r="AI285" s="9">
        <v>5.14</v>
      </c>
      <c r="AJ285" s="10">
        <v>6.3</v>
      </c>
      <c r="AK285" s="59"/>
      <c r="AL285" s="32">
        <v>80</v>
      </c>
      <c r="AM285" s="32">
        <v>90.5</v>
      </c>
      <c r="AN285" s="32">
        <v>26.25</v>
      </c>
      <c r="AR285" s="14">
        <v>82</v>
      </c>
      <c r="AS285" s="14">
        <v>80.5</v>
      </c>
      <c r="AT285" s="14">
        <v>41.25</v>
      </c>
      <c r="AX285" s="15">
        <v>84</v>
      </c>
      <c r="AY285" s="15">
        <v>84.5</v>
      </c>
      <c r="AZ285" s="16">
        <v>39.25</v>
      </c>
      <c r="BD285" s="1"/>
      <c r="BE285" s="1"/>
      <c r="BF285" s="1"/>
    </row>
    <row r="286" spans="1:58" x14ac:dyDescent="0.2">
      <c r="A286" s="20" t="s">
        <v>321</v>
      </c>
      <c r="B286" s="21" t="s">
        <v>42</v>
      </c>
      <c r="C286" s="22">
        <v>59</v>
      </c>
      <c r="D286" s="3">
        <v>23.53</v>
      </c>
      <c r="E286" s="1" t="str">
        <f t="shared" si="9"/>
        <v xml:space="preserve"> Норма</v>
      </c>
      <c r="F286" s="1">
        <v>0</v>
      </c>
      <c r="G286" s="1">
        <v>0</v>
      </c>
      <c r="H286" s="1">
        <v>0</v>
      </c>
      <c r="I286" s="4" t="s">
        <v>43</v>
      </c>
      <c r="J286" s="4">
        <v>4</v>
      </c>
      <c r="K286" s="4" t="str">
        <f t="shared" si="10"/>
        <v>средняя</v>
      </c>
      <c r="L286" s="1" t="str">
        <f>IF(M286&lt;51,"1",IF(M286&lt;75,"2",IF(M286&lt;90,"3","4")))</f>
        <v>1</v>
      </c>
      <c r="M286" s="30">
        <v>32</v>
      </c>
      <c r="N286" s="28">
        <v>51.5</v>
      </c>
      <c r="O286" s="28">
        <v>91.25</v>
      </c>
      <c r="P286" s="25">
        <v>10.15</v>
      </c>
      <c r="Q286" s="26">
        <v>39.29</v>
      </c>
      <c r="R286" s="27">
        <v>13.19</v>
      </c>
      <c r="S286" s="28">
        <v>27.83</v>
      </c>
      <c r="T286" s="28">
        <v>7.9</v>
      </c>
      <c r="U286" s="28">
        <v>16.850000000000001</v>
      </c>
      <c r="V286" s="63"/>
      <c r="W286">
        <v>40</v>
      </c>
      <c r="X286" s="8">
        <v>9.9700000000000006</v>
      </c>
      <c r="Y286" s="8">
        <v>7.21</v>
      </c>
      <c r="Z286" s="8">
        <v>6.6099999999999994</v>
      </c>
      <c r="AA286" s="8">
        <v>17.98</v>
      </c>
      <c r="AB286" s="8">
        <v>5.41</v>
      </c>
      <c r="AC286" s="8">
        <v>0.6</v>
      </c>
      <c r="AD286" s="8"/>
      <c r="AE286" s="9">
        <v>10.86</v>
      </c>
      <c r="AF286" s="9">
        <v>7.5</v>
      </c>
      <c r="AG286" s="9">
        <v>8.76</v>
      </c>
      <c r="AH286" s="9">
        <v>18.54</v>
      </c>
      <c r="AI286" s="9">
        <v>5.36</v>
      </c>
      <c r="AJ286" s="10">
        <v>1.36</v>
      </c>
      <c r="AK286" s="59"/>
      <c r="AL286" s="32">
        <v>65</v>
      </c>
      <c r="AM286" s="32">
        <v>71</v>
      </c>
      <c r="AN286" s="32">
        <v>53.75</v>
      </c>
      <c r="AR286" s="14">
        <v>75</v>
      </c>
      <c r="AS286" s="14">
        <v>89.5</v>
      </c>
      <c r="AT286" s="14">
        <v>26.25</v>
      </c>
      <c r="AX286" s="15">
        <v>79</v>
      </c>
      <c r="AY286" s="15">
        <v>93.5</v>
      </c>
      <c r="AZ286" s="16">
        <v>22.25</v>
      </c>
      <c r="BD286" s="1"/>
      <c r="BE286" s="1"/>
      <c r="BF286" s="1"/>
    </row>
    <row r="287" spans="1:58" x14ac:dyDescent="0.2">
      <c r="A287" s="20" t="s">
        <v>322</v>
      </c>
      <c r="B287" s="21" t="s">
        <v>42</v>
      </c>
      <c r="C287" s="22">
        <v>83</v>
      </c>
      <c r="D287" s="3">
        <v>26.34</v>
      </c>
      <c r="E287" s="1" t="str">
        <f t="shared" si="9"/>
        <v>Предожирение</v>
      </c>
      <c r="F287" s="1">
        <v>1</v>
      </c>
      <c r="G287" s="1">
        <v>0</v>
      </c>
      <c r="H287" s="1">
        <v>0</v>
      </c>
      <c r="I287" s="4" t="s">
        <v>47</v>
      </c>
      <c r="J287" s="4">
        <v>0</v>
      </c>
      <c r="K287" s="4" t="str">
        <f t="shared" si="10"/>
        <v>средняя</v>
      </c>
      <c r="L287" s="1" t="str">
        <f>IF(M287&lt;51,"1",IF(M287&lt;75,"2",IF(M287&lt;90,"3","4")))</f>
        <v>2</v>
      </c>
      <c r="M287" s="30">
        <v>63</v>
      </c>
      <c r="N287" s="28">
        <v>83.5</v>
      </c>
      <c r="O287" s="28">
        <v>55</v>
      </c>
      <c r="P287" s="25">
        <v>2.63</v>
      </c>
      <c r="Q287" s="26">
        <v>26.2</v>
      </c>
      <c r="R287" s="27">
        <v>15.97</v>
      </c>
      <c r="S287" s="28">
        <v>31.23</v>
      </c>
      <c r="T287" s="28">
        <v>8.85</v>
      </c>
      <c r="U287" s="28">
        <v>12.21</v>
      </c>
      <c r="V287" s="63"/>
      <c r="W287">
        <v>30</v>
      </c>
      <c r="X287" s="8">
        <v>8.93</v>
      </c>
      <c r="Y287" s="8">
        <v>5.51</v>
      </c>
      <c r="Z287" s="8">
        <v>7.48</v>
      </c>
      <c r="AA287" s="8">
        <v>13.3</v>
      </c>
      <c r="AB287" s="8">
        <v>4.93</v>
      </c>
      <c r="AC287" s="8">
        <v>4.1399999999999997</v>
      </c>
      <c r="AD287" s="8"/>
      <c r="AE287" s="9">
        <v>9.4</v>
      </c>
      <c r="AF287" s="9">
        <v>6.56</v>
      </c>
      <c r="AG287" s="9">
        <v>7.4</v>
      </c>
      <c r="AH287" s="9">
        <v>13.72</v>
      </c>
      <c r="AI287" s="9">
        <v>6.48</v>
      </c>
      <c r="AJ287" s="10">
        <v>4.22</v>
      </c>
      <c r="AK287" s="59"/>
      <c r="AL287" s="32">
        <v>68</v>
      </c>
      <c r="AM287" s="32">
        <v>80</v>
      </c>
      <c r="AN287" s="32">
        <v>65</v>
      </c>
      <c r="AR287" s="14">
        <v>74</v>
      </c>
      <c r="AS287" s="14">
        <v>51.5</v>
      </c>
      <c r="AT287" s="14">
        <v>33.75</v>
      </c>
      <c r="AX287" s="15">
        <v>76</v>
      </c>
      <c r="AY287" s="15">
        <v>55.5</v>
      </c>
      <c r="AZ287" s="16">
        <v>31.75</v>
      </c>
      <c r="BD287" s="1"/>
      <c r="BE287" s="1"/>
      <c r="BF287" s="1"/>
    </row>
    <row r="288" spans="1:58" x14ac:dyDescent="0.2">
      <c r="A288" s="20" t="s">
        <v>323</v>
      </c>
      <c r="B288" s="21" t="s">
        <v>42</v>
      </c>
      <c r="C288" s="22">
        <v>59</v>
      </c>
      <c r="D288" s="3">
        <v>25.09</v>
      </c>
      <c r="E288" s="1" t="str">
        <f t="shared" si="9"/>
        <v>Предожирение</v>
      </c>
      <c r="F288" s="1">
        <v>0</v>
      </c>
      <c r="G288" s="1">
        <v>0</v>
      </c>
      <c r="H288" s="1">
        <v>0</v>
      </c>
      <c r="I288" s="4" t="s">
        <v>47</v>
      </c>
      <c r="J288" s="4">
        <v>1</v>
      </c>
      <c r="K288" s="4" t="str">
        <f t="shared" si="10"/>
        <v>средняя</v>
      </c>
      <c r="L288" s="1" t="str">
        <f>IF(M288&lt;51,"1",IF(M288&lt;75,"2",IF(M288&lt;90,"3","4")))</f>
        <v>1</v>
      </c>
      <c r="M288" s="30">
        <v>24</v>
      </c>
      <c r="N288" s="28">
        <v>80.5</v>
      </c>
      <c r="O288" s="28">
        <v>86.25</v>
      </c>
      <c r="P288" s="25">
        <v>3.5</v>
      </c>
      <c r="Q288" s="26">
        <v>35.880000000000003</v>
      </c>
      <c r="R288" s="27">
        <v>13.37</v>
      </c>
      <c r="S288" s="28">
        <v>21.31</v>
      </c>
      <c r="T288" s="28">
        <v>7.98</v>
      </c>
      <c r="U288" s="28">
        <v>8.5</v>
      </c>
      <c r="V288" s="63"/>
      <c r="W288">
        <v>30</v>
      </c>
      <c r="X288" s="8">
        <v>11.78</v>
      </c>
      <c r="Y288" s="8">
        <v>2.88</v>
      </c>
      <c r="Z288" s="8">
        <v>5.59</v>
      </c>
      <c r="AA288" s="8">
        <v>13.29</v>
      </c>
      <c r="AB288" s="8">
        <v>4.88</v>
      </c>
      <c r="AC288" s="8">
        <v>1.38</v>
      </c>
      <c r="AD288" s="8"/>
      <c r="AE288" s="9">
        <v>12.78</v>
      </c>
      <c r="AF288" s="9">
        <v>3.68</v>
      </c>
      <c r="AG288" s="9">
        <v>6.32</v>
      </c>
      <c r="AH288" s="9">
        <v>13.58</v>
      </c>
      <c r="AI288" s="9">
        <v>5.7</v>
      </c>
      <c r="AJ288" s="10">
        <v>1.1599999999999999</v>
      </c>
      <c r="AK288" s="59"/>
      <c r="AL288" s="32">
        <v>78</v>
      </c>
      <c r="AM288" s="32">
        <v>80</v>
      </c>
      <c r="AN288" s="32">
        <v>58.75</v>
      </c>
      <c r="AR288" s="14">
        <v>87</v>
      </c>
      <c r="AS288" s="14">
        <v>96</v>
      </c>
      <c r="AT288" s="14">
        <v>48.75</v>
      </c>
      <c r="AX288" s="15">
        <v>93</v>
      </c>
      <c r="AY288" s="15">
        <v>100</v>
      </c>
      <c r="AZ288" s="16">
        <v>42.75</v>
      </c>
      <c r="BD288" s="1"/>
      <c r="BE288" s="1"/>
      <c r="BF288" s="1"/>
    </row>
    <row r="289" spans="1:58" x14ac:dyDescent="0.2">
      <c r="A289" s="20" t="s">
        <v>192</v>
      </c>
      <c r="B289" s="21" t="s">
        <v>42</v>
      </c>
      <c r="C289" s="22">
        <v>59</v>
      </c>
      <c r="D289" s="3">
        <v>20.23</v>
      </c>
      <c r="E289" s="1" t="str">
        <f t="shared" si="9"/>
        <v xml:space="preserve"> Норма</v>
      </c>
      <c r="F289" s="1">
        <v>0</v>
      </c>
      <c r="G289" s="1">
        <v>0</v>
      </c>
      <c r="H289" s="1">
        <v>0</v>
      </c>
      <c r="I289" s="4" t="s">
        <v>47</v>
      </c>
      <c r="J289" s="4">
        <v>2</v>
      </c>
      <c r="K289" s="4" t="str">
        <f t="shared" si="10"/>
        <v>средняя</v>
      </c>
      <c r="L289" s="1" t="str">
        <f>IF(M289&lt;51,"1",IF(M289&lt;75,"2",IF(M289&lt;90,"3","4")))</f>
        <v>2</v>
      </c>
      <c r="M289" s="30">
        <v>62</v>
      </c>
      <c r="N289" s="28">
        <v>71</v>
      </c>
      <c r="O289" s="28">
        <v>66.25</v>
      </c>
      <c r="P289" s="25">
        <v>7.32</v>
      </c>
      <c r="Q289" s="26">
        <v>35.4</v>
      </c>
      <c r="R289" s="27">
        <v>16.39</v>
      </c>
      <c r="S289" s="28">
        <v>22.38</v>
      </c>
      <c r="T289" s="28">
        <v>1.8</v>
      </c>
      <c r="U289" s="28">
        <v>1.37</v>
      </c>
      <c r="V289" s="63"/>
      <c r="W289">
        <v>55</v>
      </c>
      <c r="X289" s="8">
        <v>9.9600000000000009</v>
      </c>
      <c r="Y289" s="8">
        <v>10.16</v>
      </c>
      <c r="Z289" s="8">
        <v>9.370000000000001</v>
      </c>
      <c r="AA289" s="8">
        <v>20.58</v>
      </c>
      <c r="AB289" s="8">
        <v>4.0999999999999996</v>
      </c>
      <c r="AC289" s="8">
        <v>8.36</v>
      </c>
      <c r="AD289" s="8"/>
      <c r="AE289" s="9">
        <v>10.78</v>
      </c>
      <c r="AF289" s="9">
        <v>10.88</v>
      </c>
      <c r="AG289" s="9">
        <v>9.18</v>
      </c>
      <c r="AH289" s="9">
        <v>21.36</v>
      </c>
      <c r="AI289" s="9">
        <v>4.4000000000000004</v>
      </c>
      <c r="AJ289" s="10">
        <v>8.18</v>
      </c>
      <c r="AK289" s="59"/>
      <c r="AL289" s="32">
        <v>91</v>
      </c>
      <c r="AM289" s="32">
        <v>92.5</v>
      </c>
      <c r="AN289" s="32">
        <v>37.5</v>
      </c>
      <c r="AR289" s="14">
        <v>85</v>
      </c>
      <c r="AS289" s="14">
        <v>93</v>
      </c>
      <c r="AT289" s="14">
        <v>48.75</v>
      </c>
      <c r="AX289" s="15">
        <v>83</v>
      </c>
      <c r="AY289" s="15">
        <v>95</v>
      </c>
      <c r="AZ289" s="16">
        <v>44.75</v>
      </c>
      <c r="BD289" s="1"/>
      <c r="BE289" s="1"/>
      <c r="BF289" s="1"/>
    </row>
    <row r="290" spans="1:58" x14ac:dyDescent="0.2">
      <c r="A290" s="20" t="s">
        <v>324</v>
      </c>
      <c r="B290" s="21" t="s">
        <v>42</v>
      </c>
      <c r="C290" s="22">
        <v>64</v>
      </c>
      <c r="D290" s="3">
        <v>29.74</v>
      </c>
      <c r="E290" s="1" t="str">
        <f t="shared" si="9"/>
        <v>Предожирение</v>
      </c>
      <c r="F290" s="1">
        <v>0</v>
      </c>
      <c r="G290" s="1">
        <v>0</v>
      </c>
      <c r="H290" s="1">
        <v>0</v>
      </c>
      <c r="I290" s="4" t="s">
        <v>43</v>
      </c>
      <c r="J290" s="4">
        <v>0</v>
      </c>
      <c r="K290" s="4" t="str">
        <f t="shared" si="10"/>
        <v>средняя</v>
      </c>
      <c r="L290" s="1" t="str">
        <f>IF(M290&lt;51,"1",IF(M290&lt;75,"2",IF(M290&lt;90,"3","4")))</f>
        <v>1</v>
      </c>
      <c r="M290" s="30">
        <v>47</v>
      </c>
      <c r="N290" s="28">
        <v>44</v>
      </c>
      <c r="O290" s="28">
        <v>72.5</v>
      </c>
      <c r="P290" s="25">
        <v>12.43</v>
      </c>
      <c r="Q290" s="26">
        <v>29.16</v>
      </c>
      <c r="R290" s="27">
        <v>13.3</v>
      </c>
      <c r="S290" s="28">
        <v>27.61</v>
      </c>
      <c r="T290" s="28">
        <v>5.24</v>
      </c>
      <c r="U290" s="28">
        <v>12.12</v>
      </c>
      <c r="V290" s="63"/>
      <c r="W290">
        <v>110</v>
      </c>
      <c r="X290" s="8">
        <v>11.56</v>
      </c>
      <c r="Y290" s="8">
        <v>3.29</v>
      </c>
      <c r="Z290" s="8">
        <v>7.18</v>
      </c>
      <c r="AA290" s="8">
        <v>11.47</v>
      </c>
      <c r="AB290" s="8">
        <v>2.39</v>
      </c>
      <c r="AC290" s="8">
        <v>8.5299999999999994</v>
      </c>
      <c r="AD290" s="8"/>
      <c r="AE290" s="9">
        <v>12.58</v>
      </c>
      <c r="AF290" s="9">
        <v>3.14</v>
      </c>
      <c r="AG290" s="9">
        <v>7.72</v>
      </c>
      <c r="AH290" s="9">
        <v>11.98</v>
      </c>
      <c r="AI290" s="9">
        <v>2.88</v>
      </c>
      <c r="AJ290" s="10">
        <v>9.6999999999999993</v>
      </c>
      <c r="AK290" s="59"/>
      <c r="AL290" s="32">
        <v>67</v>
      </c>
      <c r="AM290" s="32">
        <v>68</v>
      </c>
      <c r="AN290" s="32">
        <v>75</v>
      </c>
      <c r="AR290" s="14">
        <v>77</v>
      </c>
      <c r="AS290" s="14">
        <v>86.5</v>
      </c>
      <c r="AT290" s="14">
        <v>61.25</v>
      </c>
      <c r="AX290" s="15">
        <v>73</v>
      </c>
      <c r="AY290" s="15">
        <v>88.5</v>
      </c>
      <c r="AZ290" s="16">
        <v>57.25</v>
      </c>
      <c r="BD290" s="1"/>
      <c r="BE290" s="1"/>
      <c r="BF290" s="1"/>
    </row>
    <row r="291" spans="1:58" x14ac:dyDescent="0.2">
      <c r="A291" s="20" t="s">
        <v>177</v>
      </c>
      <c r="B291" s="21" t="s">
        <v>42</v>
      </c>
      <c r="C291" s="22">
        <v>71</v>
      </c>
      <c r="D291" s="3">
        <v>21.53</v>
      </c>
      <c r="E291" s="1" t="str">
        <f t="shared" si="9"/>
        <v xml:space="preserve"> Норма</v>
      </c>
      <c r="F291" s="1">
        <v>1</v>
      </c>
      <c r="G291" s="1">
        <v>0</v>
      </c>
      <c r="H291" s="1">
        <v>0</v>
      </c>
      <c r="I291" s="4" t="s">
        <v>47</v>
      </c>
      <c r="J291" s="4">
        <v>1</v>
      </c>
      <c r="K291" s="4" t="str">
        <f t="shared" si="10"/>
        <v>средняя</v>
      </c>
      <c r="L291" s="1" t="str">
        <f>IF(M291&lt;51,"1",IF(M291&lt;75,"2",IF(M291&lt;90,"3","4")))</f>
        <v>2</v>
      </c>
      <c r="M291" s="30">
        <v>70</v>
      </c>
      <c r="N291" s="28">
        <v>85</v>
      </c>
      <c r="O291" s="28">
        <v>41.25</v>
      </c>
      <c r="P291" s="25">
        <v>11.63</v>
      </c>
      <c r="Q291" s="26">
        <v>23.58</v>
      </c>
      <c r="R291" s="27">
        <v>12.94</v>
      </c>
      <c r="S291" s="28">
        <v>36.79</v>
      </c>
      <c r="T291" s="28">
        <v>10.58</v>
      </c>
      <c r="U291" s="28">
        <v>14.7</v>
      </c>
      <c r="V291" s="63"/>
      <c r="W291">
        <v>35</v>
      </c>
      <c r="X291" s="8">
        <v>1.07</v>
      </c>
      <c r="Y291" s="8">
        <v>2.58</v>
      </c>
      <c r="Z291" s="8">
        <v>6.96</v>
      </c>
      <c r="AA291" s="8">
        <v>11.2</v>
      </c>
      <c r="AB291" s="8">
        <v>1.1100000000000001</v>
      </c>
      <c r="AC291" s="8">
        <v>1.58</v>
      </c>
      <c r="AD291" s="8"/>
      <c r="AE291" s="9">
        <v>2.74</v>
      </c>
      <c r="AF291" s="9">
        <v>5.36</v>
      </c>
      <c r="AG291" s="9">
        <v>7.44</v>
      </c>
      <c r="AH291" s="9">
        <v>11.18</v>
      </c>
      <c r="AI291" s="9">
        <v>1.38</v>
      </c>
      <c r="AJ291" s="10">
        <v>2.82</v>
      </c>
      <c r="AK291" s="59"/>
      <c r="AL291" s="32">
        <v>80</v>
      </c>
      <c r="AM291" s="32">
        <v>80.5</v>
      </c>
      <c r="AN291" s="32">
        <v>43.75</v>
      </c>
      <c r="AR291" s="14">
        <v>63</v>
      </c>
      <c r="AS291" s="14">
        <v>83.5</v>
      </c>
      <c r="AT291" s="14">
        <v>60</v>
      </c>
      <c r="AX291" s="15">
        <v>59</v>
      </c>
      <c r="AY291" s="15">
        <v>85.5</v>
      </c>
      <c r="AZ291" s="16">
        <v>56</v>
      </c>
      <c r="BD291" s="1"/>
      <c r="BE291" s="1"/>
      <c r="BF291" s="1"/>
    </row>
    <row r="292" spans="1:58" x14ac:dyDescent="0.2">
      <c r="A292" s="20" t="s">
        <v>325</v>
      </c>
      <c r="B292" s="21" t="s">
        <v>42</v>
      </c>
      <c r="C292" s="22">
        <v>71</v>
      </c>
      <c r="D292" s="3">
        <v>26.27</v>
      </c>
      <c r="E292" s="1" t="str">
        <f t="shared" si="9"/>
        <v>Предожирение</v>
      </c>
      <c r="F292" s="1">
        <v>0</v>
      </c>
      <c r="G292" s="1">
        <v>0</v>
      </c>
      <c r="H292" s="1">
        <v>0</v>
      </c>
      <c r="I292" s="4" t="s">
        <v>43</v>
      </c>
      <c r="J292" s="4">
        <v>1</v>
      </c>
      <c r="K292" s="4" t="str">
        <f t="shared" si="10"/>
        <v>средняя</v>
      </c>
      <c r="L292" s="1" t="str">
        <f>IF(M292&lt;51,"1",IF(M292&lt;75,"2",IF(M292&lt;90,"3","4")))</f>
        <v>1</v>
      </c>
      <c r="M292" s="30">
        <v>38</v>
      </c>
      <c r="N292" s="28">
        <v>61.5</v>
      </c>
      <c r="O292" s="28">
        <v>53.75</v>
      </c>
      <c r="P292" s="25">
        <v>13.1</v>
      </c>
      <c r="Q292" s="26">
        <v>28.37</v>
      </c>
      <c r="R292" s="27">
        <v>16.68</v>
      </c>
      <c r="S292" s="28">
        <v>35.81</v>
      </c>
      <c r="T292" s="28">
        <v>4.22</v>
      </c>
      <c r="U292" s="28">
        <v>12.22</v>
      </c>
      <c r="V292" s="63"/>
      <c r="W292">
        <v>30</v>
      </c>
      <c r="X292" s="8">
        <v>10.11</v>
      </c>
      <c r="Y292" s="8">
        <v>5.73</v>
      </c>
      <c r="Z292" s="8">
        <v>6.4700000000000006</v>
      </c>
      <c r="AA292" s="8">
        <v>10.66</v>
      </c>
      <c r="AB292" s="8">
        <v>3.19</v>
      </c>
      <c r="AC292" s="8">
        <v>4.83</v>
      </c>
      <c r="AD292" s="8"/>
      <c r="AE292" s="9">
        <v>10.68</v>
      </c>
      <c r="AF292" s="9">
        <v>6.72</v>
      </c>
      <c r="AG292" s="9">
        <v>6.1</v>
      </c>
      <c r="AH292" s="9">
        <v>11.2</v>
      </c>
      <c r="AI292" s="9">
        <v>3.46</v>
      </c>
      <c r="AJ292" s="10">
        <v>5.88</v>
      </c>
      <c r="AK292" s="59"/>
      <c r="AL292" s="32">
        <v>80</v>
      </c>
      <c r="AM292" s="32">
        <v>81.5</v>
      </c>
      <c r="AN292" s="32">
        <v>47.5</v>
      </c>
      <c r="AR292" s="14">
        <v>72</v>
      </c>
      <c r="AS292" s="14">
        <v>88</v>
      </c>
      <c r="AT292" s="14">
        <v>53.75</v>
      </c>
      <c r="AX292" s="15">
        <v>70</v>
      </c>
      <c r="AY292" s="15">
        <v>90</v>
      </c>
      <c r="AZ292" s="16">
        <v>49.75</v>
      </c>
      <c r="BD292" s="1"/>
      <c r="BE292" s="1"/>
      <c r="BF292" s="1"/>
    </row>
    <row r="293" spans="1:58" x14ac:dyDescent="0.2">
      <c r="A293" s="20" t="s">
        <v>326</v>
      </c>
      <c r="B293" s="21" t="s">
        <v>42</v>
      </c>
      <c r="C293" s="22">
        <v>55</v>
      </c>
      <c r="D293" s="3">
        <v>20.54</v>
      </c>
      <c r="E293" s="1" t="str">
        <f t="shared" si="9"/>
        <v xml:space="preserve"> Норма</v>
      </c>
      <c r="F293" s="1">
        <v>1</v>
      </c>
      <c r="G293" s="1">
        <v>0</v>
      </c>
      <c r="H293" s="1">
        <v>1</v>
      </c>
      <c r="I293" s="4" t="s">
        <v>47</v>
      </c>
      <c r="J293" s="4">
        <v>4</v>
      </c>
      <c r="K293" s="4" t="str">
        <f t="shared" si="10"/>
        <v>средняя</v>
      </c>
      <c r="L293" s="1" t="str">
        <f>IF(M293&lt;51,"1",IF(M293&lt;75,"2",IF(M293&lt;90,"3","4")))</f>
        <v>1</v>
      </c>
      <c r="M293" s="30">
        <v>35</v>
      </c>
      <c r="N293" s="28">
        <v>49.5</v>
      </c>
      <c r="O293" s="28">
        <v>67.5</v>
      </c>
      <c r="P293" s="25">
        <v>16.920000000000002</v>
      </c>
      <c r="Q293" s="26">
        <v>22.87</v>
      </c>
      <c r="R293" s="27">
        <v>14.95</v>
      </c>
      <c r="S293" s="28">
        <v>32.97</v>
      </c>
      <c r="T293" s="28">
        <v>9.19</v>
      </c>
      <c r="U293" s="28">
        <v>1.44</v>
      </c>
      <c r="V293" s="63"/>
      <c r="W293">
        <v>30</v>
      </c>
      <c r="X293" s="8">
        <v>2.82</v>
      </c>
      <c r="Y293" s="8">
        <v>15.59</v>
      </c>
      <c r="Z293" s="8">
        <v>8.9699999999999989</v>
      </c>
      <c r="AA293" s="8">
        <v>22.04</v>
      </c>
      <c r="AB293" s="8">
        <v>7.63</v>
      </c>
      <c r="AC293" s="8">
        <v>6.56</v>
      </c>
      <c r="AD293" s="8"/>
      <c r="AE293" s="9">
        <v>3.92</v>
      </c>
      <c r="AF293" s="9">
        <v>16.420000000000002</v>
      </c>
      <c r="AG293" s="9">
        <v>9.8000000000000007</v>
      </c>
      <c r="AH293" s="9">
        <v>22.44</v>
      </c>
      <c r="AI293" s="9">
        <v>8.6999999999999993</v>
      </c>
      <c r="AJ293" s="10">
        <v>7.5</v>
      </c>
      <c r="AK293" s="59"/>
      <c r="AL293" s="32">
        <v>98</v>
      </c>
      <c r="AM293" s="32">
        <v>91.5</v>
      </c>
      <c r="AN293" s="32">
        <v>31.25</v>
      </c>
      <c r="AR293" s="14">
        <v>65</v>
      </c>
      <c r="AS293" s="14">
        <v>73.5</v>
      </c>
      <c r="AT293" s="14">
        <v>53.75</v>
      </c>
      <c r="AX293" s="15">
        <v>61</v>
      </c>
      <c r="AY293" s="15">
        <v>75.5</v>
      </c>
      <c r="AZ293" s="16">
        <v>49.75</v>
      </c>
      <c r="BD293" s="1"/>
      <c r="BE293" s="1"/>
      <c r="BF293" s="1"/>
    </row>
    <row r="294" spans="1:58" x14ac:dyDescent="0.2">
      <c r="A294" s="20" t="s">
        <v>327</v>
      </c>
      <c r="B294" s="21" t="s">
        <v>42</v>
      </c>
      <c r="C294" s="22">
        <v>52</v>
      </c>
      <c r="D294" s="3">
        <v>28.74</v>
      </c>
      <c r="E294" s="1" t="str">
        <f t="shared" si="9"/>
        <v>Предожирение</v>
      </c>
      <c r="F294" s="1">
        <v>0</v>
      </c>
      <c r="G294" s="1">
        <v>0</v>
      </c>
      <c r="H294" s="1">
        <v>0</v>
      </c>
      <c r="I294" s="4" t="s">
        <v>43</v>
      </c>
      <c r="J294" s="4">
        <v>4</v>
      </c>
      <c r="K294" s="4" t="str">
        <f t="shared" si="10"/>
        <v>средняя</v>
      </c>
      <c r="L294" s="1" t="str">
        <f>IF(M294&lt;51,"1",IF(M294&lt;75,"2",IF(M294&lt;90,"3","4")))</f>
        <v>2</v>
      </c>
      <c r="M294" s="30">
        <v>73</v>
      </c>
      <c r="N294" s="28">
        <v>72</v>
      </c>
      <c r="O294" s="28">
        <v>40</v>
      </c>
      <c r="P294" s="25">
        <v>13.95</v>
      </c>
      <c r="Q294" s="26">
        <v>26.88</v>
      </c>
      <c r="R294" s="27">
        <v>13.24</v>
      </c>
      <c r="S294" s="28">
        <v>24.2</v>
      </c>
      <c r="T294" s="28">
        <v>5.33</v>
      </c>
      <c r="U294" s="28">
        <v>5.49</v>
      </c>
      <c r="V294" s="63"/>
      <c r="W294">
        <v>30</v>
      </c>
      <c r="X294" s="8">
        <v>8.7200000000000006</v>
      </c>
      <c r="Y294" s="8">
        <v>5.04</v>
      </c>
      <c r="Z294" s="8">
        <v>5.9</v>
      </c>
      <c r="AA294" s="8">
        <v>8.5500000000000007</v>
      </c>
      <c r="AB294" s="8">
        <v>4.4000000000000004</v>
      </c>
      <c r="AC294" s="8">
        <v>3.04</v>
      </c>
      <c r="AD294" s="8"/>
      <c r="AE294" s="9">
        <v>9.4</v>
      </c>
      <c r="AF294" s="9">
        <v>5.94</v>
      </c>
      <c r="AG294" s="9">
        <v>9.16</v>
      </c>
      <c r="AH294" s="9">
        <v>9.58</v>
      </c>
      <c r="AI294" s="9">
        <v>4.5199999999999996</v>
      </c>
      <c r="AJ294" s="10">
        <v>3.52</v>
      </c>
      <c r="AK294" s="59"/>
      <c r="AL294" s="32">
        <v>80</v>
      </c>
      <c r="AM294" s="32">
        <v>67</v>
      </c>
      <c r="AN294" s="32">
        <v>48.75</v>
      </c>
      <c r="AR294" s="14">
        <v>73</v>
      </c>
      <c r="AS294" s="14">
        <v>85.5</v>
      </c>
      <c r="AT294" s="14">
        <v>46.25</v>
      </c>
      <c r="AX294" s="15">
        <v>71</v>
      </c>
      <c r="AY294" s="15">
        <v>89.5</v>
      </c>
      <c r="AZ294" s="16">
        <v>40.25</v>
      </c>
      <c r="BD294" s="1"/>
      <c r="BE294" s="1"/>
      <c r="BF294" s="1"/>
    </row>
    <row r="295" spans="1:58" x14ac:dyDescent="0.2">
      <c r="A295" s="20" t="s">
        <v>328</v>
      </c>
      <c r="B295" s="21" t="s">
        <v>42</v>
      </c>
      <c r="C295" s="22">
        <v>63</v>
      </c>
      <c r="D295" s="3">
        <v>22.42</v>
      </c>
      <c r="E295" s="1" t="str">
        <f t="shared" si="9"/>
        <v xml:space="preserve"> Норма</v>
      </c>
      <c r="F295" s="1">
        <v>0</v>
      </c>
      <c r="G295" s="1">
        <v>0</v>
      </c>
      <c r="H295" s="1">
        <v>0</v>
      </c>
      <c r="I295" s="4" t="s">
        <v>43</v>
      </c>
      <c r="J295" s="4">
        <v>3</v>
      </c>
      <c r="K295" s="4" t="str">
        <f t="shared" si="10"/>
        <v>средняя</v>
      </c>
      <c r="L295" s="1" t="str">
        <f>IF(M295&lt;51,"1",IF(M295&lt;75,"2",IF(M295&lt;90,"3","4")))</f>
        <v>1</v>
      </c>
      <c r="M295" s="30">
        <v>39</v>
      </c>
      <c r="N295" s="28">
        <v>57</v>
      </c>
      <c r="O295" s="28">
        <v>88.75</v>
      </c>
      <c r="P295" s="25">
        <v>14.16</v>
      </c>
      <c r="Q295" s="26">
        <v>32.49</v>
      </c>
      <c r="R295" s="27">
        <v>17.239999999999998</v>
      </c>
      <c r="S295" s="28">
        <v>22.14</v>
      </c>
      <c r="T295" s="28">
        <v>1.99</v>
      </c>
      <c r="U295" s="28">
        <v>2.73</v>
      </c>
      <c r="V295" s="63"/>
      <c r="W295">
        <v>30</v>
      </c>
      <c r="X295" s="8">
        <v>6.04</v>
      </c>
      <c r="Y295" s="8">
        <v>4.0600000000000005</v>
      </c>
      <c r="Z295" s="8">
        <v>6.55</v>
      </c>
      <c r="AA295" s="8">
        <v>13.74</v>
      </c>
      <c r="AB295" s="8">
        <v>3.13</v>
      </c>
      <c r="AC295" s="8">
        <v>1.02</v>
      </c>
      <c r="AD295" s="8"/>
      <c r="AE295" s="9">
        <v>6.48</v>
      </c>
      <c r="AF295" s="9">
        <v>4.96</v>
      </c>
      <c r="AG295" s="9">
        <v>7.58</v>
      </c>
      <c r="AH295" s="9">
        <v>14.42</v>
      </c>
      <c r="AI295" s="9">
        <v>3.76</v>
      </c>
      <c r="AJ295" s="10">
        <v>1.32</v>
      </c>
      <c r="AK295" s="59"/>
      <c r="AL295" s="32">
        <v>82</v>
      </c>
      <c r="AM295" s="32">
        <v>83</v>
      </c>
      <c r="AN295" s="32">
        <v>41.25</v>
      </c>
      <c r="AR295" s="14">
        <v>77</v>
      </c>
      <c r="AS295" s="14">
        <v>93</v>
      </c>
      <c r="AT295" s="14">
        <v>62.5</v>
      </c>
      <c r="AX295" s="15">
        <v>75</v>
      </c>
      <c r="AY295" s="15">
        <v>97</v>
      </c>
      <c r="AZ295" s="16">
        <v>60.5</v>
      </c>
      <c r="BD295" s="1"/>
      <c r="BE295" s="1"/>
      <c r="BF295" s="1"/>
    </row>
    <row r="296" spans="1:58" x14ac:dyDescent="0.2">
      <c r="A296" s="20" t="s">
        <v>329</v>
      </c>
      <c r="B296" s="21" t="s">
        <v>42</v>
      </c>
      <c r="C296" s="22">
        <v>53</v>
      </c>
      <c r="D296" s="3">
        <v>25.56</v>
      </c>
      <c r="E296" s="1" t="str">
        <f t="shared" si="9"/>
        <v>Предожирение</v>
      </c>
      <c r="F296" s="1">
        <v>0</v>
      </c>
      <c r="G296" s="1">
        <v>0</v>
      </c>
      <c r="H296" s="1">
        <v>0</v>
      </c>
      <c r="I296" s="4" t="s">
        <v>43</v>
      </c>
      <c r="J296" s="4">
        <v>0</v>
      </c>
      <c r="K296" s="4" t="str">
        <f t="shared" si="10"/>
        <v>средняя</v>
      </c>
      <c r="L296" s="1" t="str">
        <f>IF(M296&lt;51,"1",IF(M296&lt;75,"2",IF(M296&lt;90,"3","4")))</f>
        <v>2</v>
      </c>
      <c r="M296" s="30">
        <v>65</v>
      </c>
      <c r="N296" s="28">
        <v>71.5</v>
      </c>
      <c r="O296" s="28">
        <v>55</v>
      </c>
      <c r="P296" s="25">
        <v>17.62</v>
      </c>
      <c r="Q296" s="26">
        <v>26.2</v>
      </c>
      <c r="R296" s="27">
        <v>17.350000000000001</v>
      </c>
      <c r="S296" s="28">
        <v>32.799999999999997</v>
      </c>
      <c r="T296" s="28">
        <v>19.7</v>
      </c>
      <c r="U296" s="28">
        <v>13.6</v>
      </c>
      <c r="V296" s="63"/>
      <c r="W296">
        <v>30</v>
      </c>
      <c r="X296" s="8">
        <v>7.33</v>
      </c>
      <c r="Y296" s="8">
        <v>6.06</v>
      </c>
      <c r="Z296" s="8">
        <v>4.28</v>
      </c>
      <c r="AA296" s="8">
        <v>8.66</v>
      </c>
      <c r="AB296" s="8">
        <v>0.28999999999999998</v>
      </c>
      <c r="AC296" s="8">
        <v>9.58</v>
      </c>
      <c r="AD296" s="8"/>
      <c r="AE296" s="9">
        <v>7.36</v>
      </c>
      <c r="AF296" s="9">
        <v>6.1</v>
      </c>
      <c r="AG296" s="9">
        <v>4.2</v>
      </c>
      <c r="AH296" s="9">
        <v>9.9600000000000009</v>
      </c>
      <c r="AI296" s="9">
        <v>2.1</v>
      </c>
      <c r="AJ296" s="10">
        <v>10.72</v>
      </c>
      <c r="AK296" s="59"/>
      <c r="AL296" s="32">
        <v>80</v>
      </c>
      <c r="AM296" s="32">
        <v>72.5</v>
      </c>
      <c r="AN296" s="32">
        <v>52.5</v>
      </c>
      <c r="AR296" s="14">
        <v>73</v>
      </c>
      <c r="AS296" s="14">
        <v>96.5</v>
      </c>
      <c r="AT296" s="14">
        <v>51.25</v>
      </c>
      <c r="AX296" s="15">
        <v>67</v>
      </c>
      <c r="AY296" s="15">
        <v>100</v>
      </c>
      <c r="AZ296" s="16">
        <v>49.25</v>
      </c>
      <c r="BD296" s="1"/>
      <c r="BE296" s="1"/>
      <c r="BF296" s="1"/>
    </row>
    <row r="297" spans="1:58" x14ac:dyDescent="0.2">
      <c r="A297" s="20" t="s">
        <v>330</v>
      </c>
      <c r="B297" s="21" t="s">
        <v>42</v>
      </c>
      <c r="C297" s="22">
        <v>53</v>
      </c>
      <c r="D297" s="3">
        <v>27.07</v>
      </c>
      <c r="E297" s="1" t="str">
        <f t="shared" si="9"/>
        <v>Предожирение</v>
      </c>
      <c r="F297" s="1">
        <v>0</v>
      </c>
      <c r="G297" s="1">
        <v>0</v>
      </c>
      <c r="H297" s="1">
        <v>0</v>
      </c>
      <c r="I297" s="4" t="s">
        <v>47</v>
      </c>
      <c r="J297" s="4">
        <v>2</v>
      </c>
      <c r="K297" s="4" t="str">
        <f t="shared" si="10"/>
        <v>средняя</v>
      </c>
      <c r="L297" s="1" t="str">
        <f>IF(M297&lt;51,"1",IF(M297&lt;75,"2",IF(M297&lt;90,"3","4")))</f>
        <v>2</v>
      </c>
      <c r="M297" s="30">
        <v>73</v>
      </c>
      <c r="N297" s="28">
        <v>79</v>
      </c>
      <c r="O297" s="28">
        <v>33.75</v>
      </c>
      <c r="P297" s="25">
        <v>15.4</v>
      </c>
      <c r="Q297" s="26">
        <v>38.950000000000003</v>
      </c>
      <c r="R297" s="27">
        <v>11.41</v>
      </c>
      <c r="S297" s="28">
        <v>38.450000000000003</v>
      </c>
      <c r="T297" s="28">
        <v>3.61</v>
      </c>
      <c r="U297" s="28">
        <v>13.46</v>
      </c>
      <c r="V297" s="63"/>
      <c r="W297">
        <v>30</v>
      </c>
      <c r="X297" s="8">
        <v>1.73</v>
      </c>
      <c r="Y297" s="8">
        <v>4.0299999999999994</v>
      </c>
      <c r="Z297" s="8">
        <v>4.66</v>
      </c>
      <c r="AA297" s="8">
        <v>13.04</v>
      </c>
      <c r="AB297" s="8">
        <v>6.37</v>
      </c>
      <c r="AC297" s="8">
        <v>2.2999999999999998</v>
      </c>
      <c r="AD297" s="8"/>
      <c r="AE297" s="9">
        <v>2.46</v>
      </c>
      <c r="AF297" s="9">
        <v>5.8</v>
      </c>
      <c r="AG297" s="9">
        <v>6.34</v>
      </c>
      <c r="AH297" s="9">
        <v>13.24</v>
      </c>
      <c r="AI297" s="9">
        <v>6.24</v>
      </c>
      <c r="AJ297" s="10">
        <v>2.72</v>
      </c>
      <c r="AK297" s="59"/>
      <c r="AL297" s="32">
        <v>77</v>
      </c>
      <c r="AM297" s="32">
        <v>45.5</v>
      </c>
      <c r="AN297" s="32">
        <v>66.25</v>
      </c>
      <c r="AR297" s="14">
        <v>95</v>
      </c>
      <c r="AS297" s="14">
        <v>100</v>
      </c>
      <c r="AT297" s="14">
        <v>51.25</v>
      </c>
      <c r="AX297" s="15">
        <v>91</v>
      </c>
      <c r="AY297" s="15">
        <v>100</v>
      </c>
      <c r="AZ297" s="16">
        <v>49.25</v>
      </c>
      <c r="BD297" s="1"/>
      <c r="BE297" s="1"/>
      <c r="BF297" s="1"/>
    </row>
    <row r="298" spans="1:58" x14ac:dyDescent="0.2">
      <c r="A298" s="20" t="s">
        <v>331</v>
      </c>
      <c r="B298" s="21" t="s">
        <v>42</v>
      </c>
      <c r="C298" s="22">
        <v>64</v>
      </c>
      <c r="D298" s="3">
        <v>26.08</v>
      </c>
      <c r="E298" s="1" t="str">
        <f t="shared" si="9"/>
        <v>Предожирение</v>
      </c>
      <c r="F298" s="1">
        <v>1</v>
      </c>
      <c r="G298" s="1">
        <v>0</v>
      </c>
      <c r="H298" s="1">
        <v>0</v>
      </c>
      <c r="I298" s="4" t="s">
        <v>43</v>
      </c>
      <c r="J298" s="4">
        <v>0</v>
      </c>
      <c r="K298" s="4" t="str">
        <f t="shared" si="10"/>
        <v>средняя</v>
      </c>
      <c r="L298" s="1" t="str">
        <f>IF(M298&lt;51,"1",IF(M298&lt;75,"2",IF(M298&lt;90,"3","4")))</f>
        <v>1</v>
      </c>
      <c r="M298" s="30">
        <v>37</v>
      </c>
      <c r="N298" s="28">
        <v>76.5</v>
      </c>
      <c r="O298" s="28">
        <v>87.5</v>
      </c>
      <c r="P298" s="25">
        <v>8.9</v>
      </c>
      <c r="Q298" s="26">
        <v>38.6</v>
      </c>
      <c r="R298" s="27">
        <v>16.52</v>
      </c>
      <c r="S298" s="28">
        <v>33.19</v>
      </c>
      <c r="T298" s="28">
        <v>1.1599999999999999</v>
      </c>
      <c r="U298" s="28">
        <v>10.84</v>
      </c>
      <c r="V298" s="63"/>
      <c r="W298">
        <v>40</v>
      </c>
      <c r="X298" s="8">
        <v>0.62</v>
      </c>
      <c r="Y298" s="8">
        <v>2.85</v>
      </c>
      <c r="Z298" s="8">
        <v>4.1399999999999997</v>
      </c>
      <c r="AA298" s="8">
        <v>10.97</v>
      </c>
      <c r="AB298" s="8">
        <v>5.09</v>
      </c>
      <c r="AC298" s="8">
        <v>1.3</v>
      </c>
      <c r="AD298" s="8"/>
      <c r="AE298" s="9">
        <v>3.8</v>
      </c>
      <c r="AF298" s="9">
        <v>4.7</v>
      </c>
      <c r="AG298" s="9">
        <v>4.8600000000000003</v>
      </c>
      <c r="AH298" s="9">
        <v>11.2</v>
      </c>
      <c r="AI298" s="9">
        <v>5.2</v>
      </c>
      <c r="AJ298" s="10">
        <v>1.2</v>
      </c>
      <c r="AK298" s="59"/>
      <c r="AL298" s="32">
        <v>73</v>
      </c>
      <c r="AM298" s="32">
        <v>58</v>
      </c>
      <c r="AN298" s="32">
        <v>56.25</v>
      </c>
      <c r="AR298" s="14">
        <v>58</v>
      </c>
      <c r="AS298" s="14">
        <v>80</v>
      </c>
      <c r="AT298" s="14">
        <v>40</v>
      </c>
      <c r="AX298" s="15">
        <v>54</v>
      </c>
      <c r="AY298" s="15">
        <v>82</v>
      </c>
      <c r="AZ298" s="16">
        <v>38</v>
      </c>
      <c r="BD298" s="1"/>
      <c r="BE298" s="1"/>
      <c r="BF298" s="1"/>
    </row>
    <row r="299" spans="1:58" x14ac:dyDescent="0.2">
      <c r="A299" s="20" t="s">
        <v>332</v>
      </c>
      <c r="B299" s="21" t="s">
        <v>42</v>
      </c>
      <c r="C299" s="22">
        <v>63</v>
      </c>
      <c r="D299" s="3">
        <v>21.44</v>
      </c>
      <c r="E299" s="1" t="str">
        <f t="shared" si="9"/>
        <v xml:space="preserve"> Норма</v>
      </c>
      <c r="F299" s="1">
        <v>0</v>
      </c>
      <c r="G299" s="1">
        <v>0</v>
      </c>
      <c r="H299" s="1">
        <v>0</v>
      </c>
      <c r="I299" s="4" t="s">
        <v>47</v>
      </c>
      <c r="J299" s="4">
        <v>4</v>
      </c>
      <c r="K299" s="4" t="str">
        <f t="shared" si="10"/>
        <v>средняя</v>
      </c>
      <c r="L299" s="1" t="str">
        <f>IF(M299&lt;51,"1",IF(M299&lt;75,"2",IF(M299&lt;90,"3","4")))</f>
        <v>2</v>
      </c>
      <c r="M299" s="30">
        <v>68</v>
      </c>
      <c r="N299" s="28">
        <v>63.5</v>
      </c>
      <c r="O299" s="28">
        <v>52.5</v>
      </c>
      <c r="P299" s="25">
        <v>15.86</v>
      </c>
      <c r="Q299" s="26">
        <v>35.75</v>
      </c>
      <c r="R299" s="27">
        <v>19.239999999999998</v>
      </c>
      <c r="S299" s="28">
        <v>20.74</v>
      </c>
      <c r="T299" s="28">
        <v>11.45</v>
      </c>
      <c r="U299" s="28">
        <v>5.28</v>
      </c>
      <c r="V299" s="63"/>
      <c r="W299">
        <v>40</v>
      </c>
      <c r="X299" s="8">
        <v>6.08</v>
      </c>
      <c r="Y299" s="8">
        <v>2.62</v>
      </c>
      <c r="Z299" s="8">
        <v>7.32</v>
      </c>
      <c r="AA299" s="8">
        <v>9.9600000000000009</v>
      </c>
      <c r="AB299" s="8">
        <v>1.24</v>
      </c>
      <c r="AC299" s="8">
        <v>1.93</v>
      </c>
      <c r="AD299" s="8"/>
      <c r="AE299" s="9">
        <v>6.8</v>
      </c>
      <c r="AF299" s="9">
        <v>7.78</v>
      </c>
      <c r="AG299" s="9">
        <v>7.5</v>
      </c>
      <c r="AH299" s="9">
        <v>10.94</v>
      </c>
      <c r="AI299" s="9">
        <v>3.22</v>
      </c>
      <c r="AJ299" s="10">
        <v>2.16</v>
      </c>
      <c r="AK299" s="59"/>
      <c r="AL299" s="32">
        <v>95</v>
      </c>
      <c r="AM299" s="32">
        <v>96.5</v>
      </c>
      <c r="AN299" s="32">
        <v>32.5</v>
      </c>
      <c r="AR299" s="14">
        <v>88</v>
      </c>
      <c r="AS299" s="14">
        <v>97</v>
      </c>
      <c r="AT299" s="14">
        <v>22.5</v>
      </c>
      <c r="AX299" s="15">
        <v>86</v>
      </c>
      <c r="AY299" s="15">
        <v>103</v>
      </c>
      <c r="AZ299" s="16">
        <v>16.5</v>
      </c>
      <c r="BD299" s="1"/>
      <c r="BE299" s="1"/>
      <c r="BF299" s="1"/>
    </row>
    <row r="300" spans="1:58" x14ac:dyDescent="0.2">
      <c r="A300" s="20" t="s">
        <v>333</v>
      </c>
      <c r="B300" s="21" t="s">
        <v>42</v>
      </c>
      <c r="C300" s="22">
        <v>60</v>
      </c>
      <c r="D300" s="3">
        <v>25.89</v>
      </c>
      <c r="E300" s="1" t="str">
        <f t="shared" si="9"/>
        <v>Предожирение</v>
      </c>
      <c r="F300" s="1">
        <v>0</v>
      </c>
      <c r="G300" s="1">
        <v>0</v>
      </c>
      <c r="H300" s="1">
        <v>0</v>
      </c>
      <c r="I300" s="4" t="s">
        <v>47</v>
      </c>
      <c r="J300" s="4">
        <v>1</v>
      </c>
      <c r="K300" s="4" t="str">
        <f t="shared" si="10"/>
        <v>средняя</v>
      </c>
      <c r="L300" s="1" t="str">
        <f>IF(M300&lt;51,"1",IF(M300&lt;75,"2",IF(M300&lt;90,"3","4")))</f>
        <v>3</v>
      </c>
      <c r="M300" s="30">
        <v>88</v>
      </c>
      <c r="N300" s="28">
        <v>99.5</v>
      </c>
      <c r="O300" s="28">
        <v>30</v>
      </c>
      <c r="P300" s="25">
        <v>3.85</v>
      </c>
      <c r="Q300" s="26">
        <v>38.51</v>
      </c>
      <c r="R300" s="27">
        <v>17.100000000000001</v>
      </c>
      <c r="S300" s="28">
        <v>22.91</v>
      </c>
      <c r="T300" s="28">
        <v>18.59</v>
      </c>
      <c r="U300" s="28">
        <v>4.9800000000000004</v>
      </c>
      <c r="V300" s="63"/>
      <c r="W300">
        <v>40</v>
      </c>
      <c r="X300" s="8">
        <v>18.32</v>
      </c>
      <c r="Y300" s="8">
        <v>7.78</v>
      </c>
      <c r="Z300" s="8">
        <v>9.4</v>
      </c>
      <c r="AA300" s="8">
        <v>17.309999999999999</v>
      </c>
      <c r="AB300" s="8">
        <v>2.7</v>
      </c>
      <c r="AC300" s="8">
        <v>7.24</v>
      </c>
      <c r="AD300" s="8"/>
      <c r="AE300" s="9">
        <v>18.239999999999998</v>
      </c>
      <c r="AF300" s="9">
        <v>8.14</v>
      </c>
      <c r="AG300" s="9">
        <v>9.3000000000000007</v>
      </c>
      <c r="AH300" s="9">
        <v>17.12</v>
      </c>
      <c r="AI300" s="9">
        <v>4.5999999999999996</v>
      </c>
      <c r="AJ300" s="10">
        <v>7.6</v>
      </c>
      <c r="AK300" s="59"/>
      <c r="AL300" s="32">
        <v>75</v>
      </c>
      <c r="AM300" s="32">
        <v>91.5</v>
      </c>
      <c r="AN300" s="32">
        <v>28.75</v>
      </c>
      <c r="AR300" s="14">
        <v>66</v>
      </c>
      <c r="AS300" s="14">
        <v>79.5</v>
      </c>
      <c r="AT300" s="14">
        <v>57.5</v>
      </c>
      <c r="AX300" s="15">
        <v>62</v>
      </c>
      <c r="AY300" s="15">
        <v>73.5</v>
      </c>
      <c r="AZ300" s="16">
        <v>55.5</v>
      </c>
      <c r="BD300" s="1"/>
      <c r="BE300" s="1"/>
      <c r="BF300" s="1"/>
    </row>
    <row r="301" spans="1:58" x14ac:dyDescent="0.2">
      <c r="A301" s="20" t="s">
        <v>334</v>
      </c>
      <c r="B301" s="21" t="s">
        <v>42</v>
      </c>
      <c r="C301" s="22">
        <v>64</v>
      </c>
      <c r="D301" s="3">
        <v>27.84</v>
      </c>
      <c r="E301" s="1" t="str">
        <f t="shared" si="9"/>
        <v>Предожирение</v>
      </c>
      <c r="F301" s="1">
        <v>0</v>
      </c>
      <c r="G301" s="1">
        <v>0</v>
      </c>
      <c r="H301" s="1">
        <v>0</v>
      </c>
      <c r="I301" s="4" t="s">
        <v>47</v>
      </c>
      <c r="J301" s="4">
        <v>2</v>
      </c>
      <c r="K301" s="4" t="str">
        <f t="shared" si="10"/>
        <v>средняя</v>
      </c>
      <c r="L301" s="1" t="str">
        <f>IF(M301&lt;51,"1",IF(M301&lt;75,"2",IF(M301&lt;90,"3","4")))</f>
        <v>1</v>
      </c>
      <c r="M301" s="30">
        <v>45</v>
      </c>
      <c r="N301" s="28">
        <v>50.5</v>
      </c>
      <c r="O301" s="28">
        <v>96.25</v>
      </c>
      <c r="P301" s="25">
        <v>11.6</v>
      </c>
      <c r="Q301" s="26">
        <v>35.200000000000003</v>
      </c>
      <c r="R301" s="27">
        <v>13.7</v>
      </c>
      <c r="S301" s="28">
        <v>39.67</v>
      </c>
      <c r="T301" s="28">
        <v>9.17</v>
      </c>
      <c r="U301" s="28">
        <v>8.1999999999999993</v>
      </c>
      <c r="V301" s="63"/>
      <c r="W301">
        <v>30</v>
      </c>
      <c r="X301" s="8">
        <v>3.41</v>
      </c>
      <c r="Y301" s="8">
        <v>4.6500000000000004</v>
      </c>
      <c r="Z301" s="8">
        <v>7.8599999999999994</v>
      </c>
      <c r="AA301" s="8">
        <v>17.46</v>
      </c>
      <c r="AB301" s="8">
        <v>3.96</v>
      </c>
      <c r="AC301" s="8">
        <v>11.62</v>
      </c>
      <c r="AD301" s="8"/>
      <c r="AE301" s="9">
        <v>3.36</v>
      </c>
      <c r="AF301" s="9">
        <v>5.84</v>
      </c>
      <c r="AG301" s="9">
        <v>8.94</v>
      </c>
      <c r="AH301" s="9">
        <v>17.899999999999999</v>
      </c>
      <c r="AI301" s="9">
        <v>4.4000000000000004</v>
      </c>
      <c r="AJ301" s="10">
        <v>12.96</v>
      </c>
      <c r="AK301" s="59"/>
      <c r="AL301" s="32">
        <v>91</v>
      </c>
      <c r="AM301" s="32">
        <v>92.5</v>
      </c>
      <c r="AN301" s="32">
        <v>37.5</v>
      </c>
      <c r="AR301" s="14">
        <v>85</v>
      </c>
      <c r="AS301" s="14">
        <v>92.5</v>
      </c>
      <c r="AT301" s="14">
        <v>26.25</v>
      </c>
      <c r="AX301" s="15">
        <v>81</v>
      </c>
      <c r="AY301" s="15">
        <v>90.5</v>
      </c>
      <c r="AZ301" s="16">
        <v>22.25</v>
      </c>
      <c r="BD301" s="1"/>
      <c r="BE301" s="1"/>
      <c r="BF301" s="1"/>
    </row>
    <row r="302" spans="1:58" x14ac:dyDescent="0.2">
      <c r="A302" s="20" t="s">
        <v>335</v>
      </c>
      <c r="B302" s="21" t="s">
        <v>42</v>
      </c>
      <c r="C302" s="22">
        <v>64</v>
      </c>
      <c r="D302" s="3">
        <v>27.29</v>
      </c>
      <c r="E302" s="1" t="str">
        <f t="shared" si="9"/>
        <v>Предожирение</v>
      </c>
      <c r="F302" s="1">
        <v>0</v>
      </c>
      <c r="G302" s="1">
        <v>1</v>
      </c>
      <c r="H302" s="1">
        <v>0</v>
      </c>
      <c r="I302" s="4" t="s">
        <v>43</v>
      </c>
      <c r="J302" s="4">
        <v>0</v>
      </c>
      <c r="K302" s="4" t="str">
        <f t="shared" si="10"/>
        <v>средняя</v>
      </c>
      <c r="L302" s="1" t="str">
        <f>IF(M302&lt;51,"1",IF(M302&lt;75,"2",IF(M302&lt;90,"3","4")))</f>
        <v>2</v>
      </c>
      <c r="M302" s="30">
        <v>60</v>
      </c>
      <c r="N302" s="28">
        <v>81.5</v>
      </c>
      <c r="O302" s="28">
        <v>61.25</v>
      </c>
      <c r="P302" s="25">
        <v>11.22</v>
      </c>
      <c r="Q302" s="26">
        <v>38.799999999999997</v>
      </c>
      <c r="R302" s="27">
        <v>19.190000000000001</v>
      </c>
      <c r="S302" s="28">
        <v>38.130000000000003</v>
      </c>
      <c r="T302" s="28">
        <v>3.32</v>
      </c>
      <c r="U302" s="28">
        <v>5.74</v>
      </c>
      <c r="V302" s="63"/>
      <c r="W302">
        <v>20</v>
      </c>
      <c r="X302" s="8">
        <v>7.7</v>
      </c>
      <c r="Y302" s="8">
        <v>7.37</v>
      </c>
      <c r="Z302" s="8">
        <v>10.48</v>
      </c>
      <c r="AA302" s="8">
        <v>16.13</v>
      </c>
      <c r="AB302" s="8">
        <v>0.47</v>
      </c>
      <c r="AC302" s="8">
        <v>4.8</v>
      </c>
      <c r="AD302" s="8"/>
      <c r="AE302" s="9">
        <v>8.84</v>
      </c>
      <c r="AF302" s="9">
        <v>7.96</v>
      </c>
      <c r="AG302" s="9">
        <v>10.88</v>
      </c>
      <c r="AH302" s="9">
        <v>16.899999999999999</v>
      </c>
      <c r="AI302" s="9">
        <v>4.16</v>
      </c>
      <c r="AJ302" s="10">
        <v>5.38</v>
      </c>
      <c r="AK302" s="59"/>
      <c r="AL302" s="32">
        <v>90</v>
      </c>
      <c r="AM302" s="32">
        <v>92.5</v>
      </c>
      <c r="AN302" s="32">
        <v>22.5</v>
      </c>
      <c r="AR302" s="14">
        <v>95</v>
      </c>
      <c r="AS302" s="14">
        <v>98</v>
      </c>
      <c r="AT302" s="14">
        <v>20</v>
      </c>
      <c r="AX302" s="15">
        <v>93</v>
      </c>
      <c r="AY302" s="15">
        <v>94</v>
      </c>
      <c r="AZ302" s="16">
        <v>16</v>
      </c>
      <c r="BD302" s="1"/>
      <c r="BE302" s="1"/>
      <c r="BF302" s="1"/>
    </row>
    <row r="303" spans="1:58" x14ac:dyDescent="0.2">
      <c r="A303" s="20" t="s">
        <v>336</v>
      </c>
      <c r="B303" s="21" t="s">
        <v>42</v>
      </c>
      <c r="C303" s="22">
        <v>62</v>
      </c>
      <c r="D303" s="3">
        <v>28.51</v>
      </c>
      <c r="E303" s="1" t="str">
        <f t="shared" si="9"/>
        <v>Предожирение</v>
      </c>
      <c r="F303" s="1">
        <v>0</v>
      </c>
      <c r="G303" s="1">
        <v>0</v>
      </c>
      <c r="H303" s="1">
        <v>0</v>
      </c>
      <c r="I303" s="4" t="s">
        <v>47</v>
      </c>
      <c r="J303" s="4">
        <v>0</v>
      </c>
      <c r="K303" s="4" t="str">
        <f t="shared" si="10"/>
        <v>средняя</v>
      </c>
      <c r="L303" s="1" t="str">
        <f>IF(M303&lt;51,"1",IF(M303&lt;75,"2",IF(M303&lt;90,"3","4")))</f>
        <v>1</v>
      </c>
      <c r="M303" s="30">
        <v>44</v>
      </c>
      <c r="N303" s="28">
        <v>47</v>
      </c>
      <c r="O303" s="28">
        <v>83.75</v>
      </c>
      <c r="P303" s="25">
        <v>7.86</v>
      </c>
      <c r="Q303" s="26">
        <v>32.229999999999997</v>
      </c>
      <c r="R303" s="27">
        <v>11.45</v>
      </c>
      <c r="S303" s="28">
        <v>37.99</v>
      </c>
      <c r="T303" s="28">
        <v>4.51</v>
      </c>
      <c r="U303" s="28">
        <v>4.32</v>
      </c>
      <c r="V303" s="63"/>
      <c r="W303">
        <v>30</v>
      </c>
      <c r="X303" s="8">
        <v>8.06</v>
      </c>
      <c r="Y303" s="8">
        <v>5.0299999999999994</v>
      </c>
      <c r="Z303" s="8">
        <v>7.34</v>
      </c>
      <c r="AA303" s="8">
        <v>10.84</v>
      </c>
      <c r="AB303" s="8">
        <v>2.09</v>
      </c>
      <c r="AC303" s="8">
        <v>5.9</v>
      </c>
      <c r="AD303" s="8"/>
      <c r="AE303" s="9">
        <v>8.14</v>
      </c>
      <c r="AF303" s="9">
        <v>5.18</v>
      </c>
      <c r="AG303" s="9">
        <v>7.58</v>
      </c>
      <c r="AH303" s="9">
        <v>11.24</v>
      </c>
      <c r="AI303" s="9">
        <v>2.42</v>
      </c>
      <c r="AJ303" s="10">
        <v>6.86</v>
      </c>
      <c r="AK303" s="59"/>
      <c r="AL303" s="32">
        <v>87</v>
      </c>
      <c r="AM303" s="32">
        <v>89</v>
      </c>
      <c r="AN303" s="32">
        <v>23.75</v>
      </c>
      <c r="AR303" s="14">
        <v>80</v>
      </c>
      <c r="AS303" s="14">
        <v>89</v>
      </c>
      <c r="AT303" s="14">
        <v>33.75</v>
      </c>
      <c r="AX303" s="15">
        <v>76</v>
      </c>
      <c r="AY303" s="15">
        <v>85</v>
      </c>
      <c r="AZ303" s="16">
        <v>31.75</v>
      </c>
      <c r="BD303" s="1"/>
      <c r="BE303" s="1"/>
      <c r="BF303" s="1"/>
    </row>
    <row r="304" spans="1:58" x14ac:dyDescent="0.2">
      <c r="A304" s="20" t="s">
        <v>337</v>
      </c>
      <c r="B304" s="21" t="s">
        <v>42</v>
      </c>
      <c r="C304" s="22">
        <v>56</v>
      </c>
      <c r="D304" s="3">
        <v>20.51</v>
      </c>
      <c r="E304" s="1" t="str">
        <f t="shared" si="9"/>
        <v xml:space="preserve"> Норма</v>
      </c>
      <c r="F304" s="1">
        <v>0</v>
      </c>
      <c r="G304" s="1">
        <v>0</v>
      </c>
      <c r="H304" s="1">
        <v>1</v>
      </c>
      <c r="I304" s="4" t="s">
        <v>47</v>
      </c>
      <c r="J304" s="4">
        <v>2</v>
      </c>
      <c r="K304" s="4" t="str">
        <f t="shared" si="10"/>
        <v>средняя</v>
      </c>
      <c r="L304" s="1" t="str">
        <f>IF(M304&lt;51,"1",IF(M304&lt;75,"2",IF(M304&lt;90,"3","4")))</f>
        <v>2</v>
      </c>
      <c r="M304" s="30">
        <v>65</v>
      </c>
      <c r="N304" s="28">
        <v>39</v>
      </c>
      <c r="O304" s="28">
        <v>86.25</v>
      </c>
      <c r="P304" s="25">
        <v>14.82</v>
      </c>
      <c r="Q304" s="26">
        <v>40.18</v>
      </c>
      <c r="R304" s="27">
        <v>17.36</v>
      </c>
      <c r="S304" s="28">
        <v>28.2</v>
      </c>
      <c r="T304" s="28">
        <v>13.6</v>
      </c>
      <c r="U304" s="28">
        <v>20.3</v>
      </c>
      <c r="V304" s="63"/>
      <c r="W304">
        <v>25</v>
      </c>
      <c r="X304" s="8">
        <v>8.86</v>
      </c>
      <c r="Y304" s="8">
        <v>13.55</v>
      </c>
      <c r="Z304" s="8">
        <v>10.84</v>
      </c>
      <c r="AA304" s="8">
        <v>22.42</v>
      </c>
      <c r="AB304" s="8">
        <v>3.81</v>
      </c>
      <c r="AC304" s="8">
        <v>4.4400000000000004</v>
      </c>
      <c r="AD304" s="8"/>
      <c r="AE304" s="9">
        <v>9.1199999999999992</v>
      </c>
      <c r="AF304" s="9">
        <v>14.72</v>
      </c>
      <c r="AG304" s="9">
        <v>10.4</v>
      </c>
      <c r="AH304" s="9">
        <v>22.42</v>
      </c>
      <c r="AI304" s="9">
        <v>4.12</v>
      </c>
      <c r="AJ304" s="10">
        <v>4.5599999999999996</v>
      </c>
      <c r="AK304" s="59"/>
      <c r="AL304" s="32">
        <v>77</v>
      </c>
      <c r="AM304" s="32">
        <v>61.5</v>
      </c>
      <c r="AN304" s="32">
        <v>66.25</v>
      </c>
      <c r="AR304" s="14">
        <v>85</v>
      </c>
      <c r="AS304" s="14">
        <v>81</v>
      </c>
      <c r="AT304" s="14">
        <v>51.25</v>
      </c>
      <c r="AX304" s="15">
        <v>81</v>
      </c>
      <c r="AY304" s="15">
        <v>79</v>
      </c>
      <c r="AZ304" s="16">
        <v>45.25</v>
      </c>
      <c r="BD304" s="1"/>
      <c r="BE304" s="1"/>
      <c r="BF304" s="1"/>
    </row>
    <row r="305" spans="1:58" x14ac:dyDescent="0.2">
      <c r="A305" s="20" t="s">
        <v>338</v>
      </c>
      <c r="B305" s="21" t="s">
        <v>42</v>
      </c>
      <c r="C305" s="22">
        <v>56</v>
      </c>
      <c r="D305" s="3">
        <v>26.96</v>
      </c>
      <c r="E305" s="1" t="str">
        <f t="shared" si="9"/>
        <v>Предожирение</v>
      </c>
      <c r="F305" s="1">
        <v>1</v>
      </c>
      <c r="G305" s="1">
        <v>0</v>
      </c>
      <c r="H305" s="1">
        <v>1</v>
      </c>
      <c r="I305" s="4" t="s">
        <v>47</v>
      </c>
      <c r="J305" s="4">
        <v>1</v>
      </c>
      <c r="K305" s="4" t="str">
        <f t="shared" si="10"/>
        <v>средняя</v>
      </c>
      <c r="L305" s="1" t="str">
        <f>IF(M305&lt;51,"1",IF(M305&lt;75,"2",IF(M305&lt;90,"3","4")))</f>
        <v>1</v>
      </c>
      <c r="M305" s="30">
        <v>42</v>
      </c>
      <c r="N305" s="28">
        <v>37</v>
      </c>
      <c r="O305" s="28">
        <v>85</v>
      </c>
      <c r="P305" s="25">
        <v>14.32</v>
      </c>
      <c r="Q305" s="26">
        <v>34.15</v>
      </c>
      <c r="R305" s="27">
        <v>18.71</v>
      </c>
      <c r="S305" s="28">
        <v>32.22</v>
      </c>
      <c r="T305" s="28">
        <v>10.66</v>
      </c>
      <c r="U305" s="28">
        <v>16.36</v>
      </c>
      <c r="V305" s="63"/>
      <c r="W305">
        <v>25</v>
      </c>
      <c r="X305" s="8">
        <v>12.08</v>
      </c>
      <c r="Y305" s="8">
        <v>12.75</v>
      </c>
      <c r="Z305" s="8">
        <v>5.24</v>
      </c>
      <c r="AA305" s="8">
        <v>7.77</v>
      </c>
      <c r="AB305" s="8">
        <v>0.27</v>
      </c>
      <c r="AC305" s="8">
        <v>0.76</v>
      </c>
      <c r="AD305" s="8"/>
      <c r="AE305" s="9">
        <v>11.48</v>
      </c>
      <c r="AF305" s="9">
        <v>11.86</v>
      </c>
      <c r="AG305" s="9">
        <v>5.56</v>
      </c>
      <c r="AH305" s="9">
        <v>8.34</v>
      </c>
      <c r="AI305" s="9">
        <v>3.94</v>
      </c>
      <c r="AJ305" s="10">
        <v>1.1599999999999999</v>
      </c>
      <c r="AK305" s="59"/>
      <c r="AL305" s="32">
        <v>68</v>
      </c>
      <c r="AM305" s="32">
        <v>87</v>
      </c>
      <c r="AN305" s="32">
        <v>40</v>
      </c>
      <c r="AR305" s="14">
        <v>85</v>
      </c>
      <c r="AS305" s="14">
        <v>89.5</v>
      </c>
      <c r="AT305" s="14">
        <v>48.75</v>
      </c>
      <c r="AX305" s="15">
        <v>83</v>
      </c>
      <c r="AY305" s="15">
        <v>85.5</v>
      </c>
      <c r="AZ305" s="16">
        <v>42.75</v>
      </c>
      <c r="BD305" s="1"/>
      <c r="BE305" s="1"/>
      <c r="BF305" s="1"/>
    </row>
    <row r="306" spans="1:58" x14ac:dyDescent="0.2">
      <c r="A306" s="20" t="s">
        <v>339</v>
      </c>
      <c r="B306" s="21" t="s">
        <v>42</v>
      </c>
      <c r="C306" s="22">
        <v>63</v>
      </c>
      <c r="D306" s="3">
        <v>25.88</v>
      </c>
      <c r="E306" s="1" t="str">
        <f t="shared" si="9"/>
        <v>Предожирение</v>
      </c>
      <c r="F306" s="1">
        <v>0</v>
      </c>
      <c r="G306" s="1">
        <v>0</v>
      </c>
      <c r="H306" s="1">
        <v>1</v>
      </c>
      <c r="I306" s="4" t="s">
        <v>47</v>
      </c>
      <c r="J306" s="4">
        <v>1</v>
      </c>
      <c r="K306" s="4" t="str">
        <f t="shared" si="10"/>
        <v>легкая</v>
      </c>
      <c r="L306" s="1" t="str">
        <f>IF(M306&lt;51,"1",IF(M306&lt;75,"2",IF(M306&lt;90,"3","4")))</f>
        <v>1</v>
      </c>
      <c r="M306" s="30">
        <v>37</v>
      </c>
      <c r="N306" s="28">
        <v>59.5</v>
      </c>
      <c r="O306" s="28">
        <v>68.75</v>
      </c>
      <c r="P306" s="25">
        <v>12.46</v>
      </c>
      <c r="Q306" s="26">
        <v>15.51</v>
      </c>
      <c r="R306" s="27">
        <v>13.21</v>
      </c>
      <c r="S306" s="28">
        <v>35.200000000000003</v>
      </c>
      <c r="T306" s="28">
        <v>3.5</v>
      </c>
      <c r="U306" s="28">
        <v>9.6</v>
      </c>
      <c r="V306" s="63"/>
      <c r="W306">
        <v>30</v>
      </c>
      <c r="X306" s="8">
        <v>11.06</v>
      </c>
      <c r="Y306" s="8">
        <v>16.490000000000002</v>
      </c>
      <c r="Z306" s="8">
        <v>8.6900000000000013</v>
      </c>
      <c r="AA306" s="8">
        <v>12.75</v>
      </c>
      <c r="AB306" s="8">
        <v>2.48</v>
      </c>
      <c r="AC306" s="8">
        <v>2.56</v>
      </c>
      <c r="AD306" s="8"/>
      <c r="AE306" s="9">
        <v>11.54</v>
      </c>
      <c r="AF306" s="9">
        <v>15.14</v>
      </c>
      <c r="AG306" s="9">
        <v>9.26</v>
      </c>
      <c r="AH306" s="9">
        <v>13.92</v>
      </c>
      <c r="AI306" s="9">
        <v>2.54</v>
      </c>
      <c r="AJ306" s="10">
        <v>3.94</v>
      </c>
      <c r="AK306" s="59"/>
      <c r="AL306" s="32">
        <v>37</v>
      </c>
      <c r="AM306" s="32">
        <v>48</v>
      </c>
      <c r="AN306" s="32">
        <v>66.25</v>
      </c>
      <c r="AR306" s="14">
        <v>98</v>
      </c>
      <c r="AS306" s="14">
        <v>93</v>
      </c>
      <c r="AT306" s="14">
        <v>26.25</v>
      </c>
      <c r="AX306" s="15">
        <v>92</v>
      </c>
      <c r="AY306" s="15">
        <v>91</v>
      </c>
      <c r="AZ306" s="16">
        <v>20.25</v>
      </c>
      <c r="BD306" s="1"/>
      <c r="BE306" s="1"/>
      <c r="BF306" s="1"/>
    </row>
    <row r="307" spans="1:58" x14ac:dyDescent="0.2">
      <c r="A307" s="20" t="s">
        <v>340</v>
      </c>
      <c r="B307" s="21" t="s">
        <v>42</v>
      </c>
      <c r="C307" s="22">
        <v>67</v>
      </c>
      <c r="D307" s="3">
        <v>24.85</v>
      </c>
      <c r="E307" s="1" t="str">
        <f t="shared" si="9"/>
        <v xml:space="preserve"> Норма</v>
      </c>
      <c r="F307" s="1">
        <v>1</v>
      </c>
      <c r="G307" s="1">
        <v>0</v>
      </c>
      <c r="H307" s="1">
        <v>0</v>
      </c>
      <c r="I307" s="4" t="s">
        <v>47</v>
      </c>
      <c r="J307" s="4">
        <v>4</v>
      </c>
      <c r="K307" s="4" t="str">
        <f t="shared" si="10"/>
        <v>средняя</v>
      </c>
      <c r="L307" s="1" t="str">
        <f>IF(M307&lt;51,"1",IF(M307&lt;75,"2",IF(M307&lt;90,"3","4")))</f>
        <v>2</v>
      </c>
      <c r="M307" s="30">
        <v>52</v>
      </c>
      <c r="N307" s="28">
        <v>49.5</v>
      </c>
      <c r="O307" s="28">
        <v>76.25</v>
      </c>
      <c r="P307" s="25">
        <v>8.61</v>
      </c>
      <c r="Q307" s="26">
        <v>29.69</v>
      </c>
      <c r="R307" s="27">
        <v>16.350000000000001</v>
      </c>
      <c r="S307" s="28">
        <v>35.31</v>
      </c>
      <c r="T307" s="28">
        <v>11.34</v>
      </c>
      <c r="U307" s="28">
        <v>18.21</v>
      </c>
      <c r="V307" s="63"/>
      <c r="W307">
        <v>30</v>
      </c>
      <c r="X307" s="8">
        <v>6.1</v>
      </c>
      <c r="Y307" s="8">
        <v>6.57</v>
      </c>
      <c r="Z307" s="8">
        <v>4.66</v>
      </c>
      <c r="AA307" s="8">
        <v>12.33</v>
      </c>
      <c r="AB307" s="8">
        <v>3.93</v>
      </c>
      <c r="AC307" s="8">
        <v>5.35</v>
      </c>
      <c r="AD307" s="8"/>
      <c r="AE307" s="9">
        <v>6.74</v>
      </c>
      <c r="AF307" s="9">
        <v>7.26</v>
      </c>
      <c r="AG307" s="9">
        <v>5.34</v>
      </c>
      <c r="AH307" s="9">
        <v>12.14</v>
      </c>
      <c r="AI307" s="9">
        <v>4.96</v>
      </c>
      <c r="AJ307" s="10">
        <v>5.4</v>
      </c>
      <c r="AK307" s="59"/>
      <c r="AL307" s="32">
        <v>82</v>
      </c>
      <c r="AM307" s="32">
        <v>72</v>
      </c>
      <c r="AN307" s="32">
        <v>60</v>
      </c>
      <c r="AR307" s="14">
        <v>58</v>
      </c>
      <c r="AS307" s="14">
        <v>82.5</v>
      </c>
      <c r="AT307" s="14">
        <v>66.25</v>
      </c>
      <c r="AX307" s="15">
        <v>56</v>
      </c>
      <c r="AY307" s="15">
        <v>78.5</v>
      </c>
      <c r="AZ307" s="16">
        <v>60.25</v>
      </c>
      <c r="BD307" s="1"/>
      <c r="BE307" s="1"/>
      <c r="BF307" s="1"/>
    </row>
    <row r="308" spans="1:58" x14ac:dyDescent="0.2">
      <c r="A308" s="20" t="s">
        <v>341</v>
      </c>
      <c r="B308" s="21" t="s">
        <v>42</v>
      </c>
      <c r="C308" s="22">
        <v>36</v>
      </c>
      <c r="D308" s="3">
        <v>23.91</v>
      </c>
      <c r="E308" s="1" t="str">
        <f t="shared" si="9"/>
        <v xml:space="preserve"> Норма</v>
      </c>
      <c r="F308" s="1">
        <v>0</v>
      </c>
      <c r="G308" s="1">
        <v>0</v>
      </c>
      <c r="H308" s="1">
        <v>0</v>
      </c>
      <c r="I308" s="4" t="s">
        <v>47</v>
      </c>
      <c r="J308" s="4">
        <v>2</v>
      </c>
      <c r="K308" s="4" t="str">
        <f t="shared" si="10"/>
        <v>средняя</v>
      </c>
      <c r="L308" s="1" t="str">
        <f>IF(M308&lt;51,"1",IF(M308&lt;75,"2",IF(M308&lt;90,"3","4")))</f>
        <v>1</v>
      </c>
      <c r="M308" s="30">
        <v>35</v>
      </c>
      <c r="N308" s="28">
        <v>49.5</v>
      </c>
      <c r="O308" s="28">
        <v>85</v>
      </c>
      <c r="P308" s="25">
        <v>14.58</v>
      </c>
      <c r="Q308" s="26">
        <v>34.99</v>
      </c>
      <c r="R308" s="27">
        <v>18.399999999999999</v>
      </c>
      <c r="S308" s="28">
        <v>24.78</v>
      </c>
      <c r="T308" s="28">
        <v>12.3</v>
      </c>
      <c r="U308" s="28">
        <v>6.23</v>
      </c>
      <c r="V308" s="63"/>
      <c r="W308">
        <v>35</v>
      </c>
      <c r="X308" s="8">
        <v>6.72</v>
      </c>
      <c r="Y308" s="8">
        <v>3.23</v>
      </c>
      <c r="Z308" s="8">
        <v>7.07</v>
      </c>
      <c r="AA308" s="8">
        <v>8.3800000000000008</v>
      </c>
      <c r="AB308" s="8">
        <v>3.29</v>
      </c>
      <c r="AC308" s="8">
        <v>2.68</v>
      </c>
      <c r="AD308" s="8"/>
      <c r="AE308" s="9">
        <v>8.6199999999999992</v>
      </c>
      <c r="AF308" s="9">
        <v>3.8</v>
      </c>
      <c r="AG308" s="9">
        <v>7.86</v>
      </c>
      <c r="AH308" s="9">
        <v>8.74</v>
      </c>
      <c r="AI308" s="9">
        <v>3.8</v>
      </c>
      <c r="AJ308" s="10">
        <v>3.94</v>
      </c>
      <c r="AK308" s="59"/>
      <c r="AL308" s="32">
        <v>72</v>
      </c>
      <c r="AM308" s="32">
        <v>75.5</v>
      </c>
      <c r="AN308" s="32">
        <v>58.75</v>
      </c>
      <c r="AR308" s="14">
        <v>98</v>
      </c>
      <c r="AS308" s="14">
        <v>96</v>
      </c>
      <c r="AT308" s="14">
        <v>21.25</v>
      </c>
      <c r="AX308" s="15">
        <v>96</v>
      </c>
      <c r="AY308" s="15">
        <v>92</v>
      </c>
      <c r="AZ308" s="16">
        <v>19.25</v>
      </c>
      <c r="BD308" s="1"/>
      <c r="BE308" s="1"/>
      <c r="BF308" s="1"/>
    </row>
    <row r="309" spans="1:58" x14ac:dyDescent="0.2">
      <c r="A309" s="20" t="s">
        <v>342</v>
      </c>
      <c r="B309" s="21" t="s">
        <v>42</v>
      </c>
      <c r="C309" s="22">
        <v>55</v>
      </c>
      <c r="D309" s="3">
        <v>22.19</v>
      </c>
      <c r="E309" s="1" t="str">
        <f t="shared" si="9"/>
        <v xml:space="preserve"> Норма</v>
      </c>
      <c r="F309" s="1">
        <v>0</v>
      </c>
      <c r="G309" s="1">
        <v>0</v>
      </c>
      <c r="H309" s="1">
        <v>0</v>
      </c>
      <c r="I309" s="4" t="s">
        <v>47</v>
      </c>
      <c r="J309" s="4">
        <v>3</v>
      </c>
      <c r="K309" s="4" t="str">
        <f t="shared" si="10"/>
        <v>средняя</v>
      </c>
      <c r="L309" s="1" t="str">
        <f>IF(M309&lt;51,"1",IF(M309&lt;75,"2",IF(M309&lt;90,"3","4")))</f>
        <v>1</v>
      </c>
      <c r="M309" s="30">
        <v>44</v>
      </c>
      <c r="N309" s="28">
        <v>83.5</v>
      </c>
      <c r="O309" s="28">
        <v>68.75</v>
      </c>
      <c r="P309" s="25">
        <v>11.7</v>
      </c>
      <c r="Q309" s="26">
        <v>25.17</v>
      </c>
      <c r="R309" s="27">
        <v>19.170000000000002</v>
      </c>
      <c r="S309" s="28">
        <v>31.61</v>
      </c>
      <c r="T309" s="28">
        <v>11.91</v>
      </c>
      <c r="U309" s="28">
        <v>3.72</v>
      </c>
      <c r="V309" s="63"/>
      <c r="W309">
        <v>35</v>
      </c>
      <c r="X309" s="8">
        <v>7.77</v>
      </c>
      <c r="Y309" s="8">
        <v>4.8</v>
      </c>
      <c r="Z309" s="8">
        <v>6.88</v>
      </c>
      <c r="AA309" s="8">
        <v>11.15</v>
      </c>
      <c r="AB309" s="8">
        <v>0.01</v>
      </c>
      <c r="AC309" s="8">
        <v>3.87</v>
      </c>
      <c r="AD309" s="8"/>
      <c r="AE309" s="9">
        <v>8.56</v>
      </c>
      <c r="AF309" s="9">
        <v>5.4</v>
      </c>
      <c r="AG309" s="9">
        <v>7.76</v>
      </c>
      <c r="AH309" s="9">
        <v>11.28</v>
      </c>
      <c r="AI309" s="9">
        <v>2.98</v>
      </c>
      <c r="AJ309" s="10">
        <v>4.9000000000000004</v>
      </c>
      <c r="AK309" s="59"/>
      <c r="AL309" s="32">
        <v>86</v>
      </c>
      <c r="AM309" s="32">
        <v>69.5</v>
      </c>
      <c r="AN309" s="32">
        <v>51.25</v>
      </c>
      <c r="AR309" s="14">
        <v>85</v>
      </c>
      <c r="AS309" s="14">
        <v>88.5</v>
      </c>
      <c r="AT309" s="14">
        <v>31.25</v>
      </c>
      <c r="AX309" s="15">
        <v>81</v>
      </c>
      <c r="AY309" s="15">
        <v>86.5</v>
      </c>
      <c r="AZ309" s="16">
        <v>29.25</v>
      </c>
      <c r="BD309" s="1"/>
      <c r="BE309" s="1"/>
      <c r="BF309" s="1"/>
    </row>
    <row r="310" spans="1:58" x14ac:dyDescent="0.2">
      <c r="A310" s="20" t="s">
        <v>343</v>
      </c>
      <c r="B310" s="21" t="s">
        <v>42</v>
      </c>
      <c r="C310" s="22">
        <v>59</v>
      </c>
      <c r="D310" s="3">
        <v>21.28</v>
      </c>
      <c r="E310" s="1" t="str">
        <f t="shared" si="9"/>
        <v xml:space="preserve"> Норма</v>
      </c>
      <c r="F310" s="1">
        <v>0</v>
      </c>
      <c r="G310" s="1">
        <v>1</v>
      </c>
      <c r="H310" s="1">
        <v>1</v>
      </c>
      <c r="I310" s="4" t="s">
        <v>43</v>
      </c>
      <c r="J310" s="4">
        <v>4</v>
      </c>
      <c r="K310" s="4" t="str">
        <f t="shared" si="10"/>
        <v>средняя</v>
      </c>
      <c r="L310" s="1" t="str">
        <f>IF(M310&lt;51,"1",IF(M310&lt;75,"2",IF(M310&lt;90,"3","4")))</f>
        <v>1</v>
      </c>
      <c r="M310" s="30">
        <v>28</v>
      </c>
      <c r="N310" s="28">
        <v>71.5</v>
      </c>
      <c r="O310" s="28">
        <v>73.75</v>
      </c>
      <c r="P310" s="25">
        <v>13.97</v>
      </c>
      <c r="Q310" s="26">
        <v>31.46</v>
      </c>
      <c r="R310" s="27">
        <v>11.67</v>
      </c>
      <c r="S310" s="28">
        <v>31</v>
      </c>
      <c r="T310" s="28">
        <v>5.97</v>
      </c>
      <c r="U310" s="28">
        <v>16.54</v>
      </c>
      <c r="V310" s="63"/>
      <c r="W310">
        <v>35</v>
      </c>
      <c r="X310" s="8">
        <v>6.6</v>
      </c>
      <c r="Y310" s="8">
        <v>11.93</v>
      </c>
      <c r="Z310" s="8">
        <v>10.51</v>
      </c>
      <c r="AA310" s="8">
        <v>19.440000000000001</v>
      </c>
      <c r="AB310" s="8">
        <v>3.93</v>
      </c>
      <c r="AC310" s="8">
        <v>16.04</v>
      </c>
      <c r="AD310" s="8"/>
      <c r="AE310" s="9">
        <v>9.52</v>
      </c>
      <c r="AF310" s="9">
        <v>12.44</v>
      </c>
      <c r="AG310" s="9">
        <v>11.66</v>
      </c>
      <c r="AH310" s="9">
        <v>19.8</v>
      </c>
      <c r="AI310" s="9">
        <v>4.1399999999999997</v>
      </c>
      <c r="AJ310" s="10">
        <v>16.440000000000001</v>
      </c>
      <c r="AK310" s="59"/>
      <c r="AL310" s="32">
        <v>73</v>
      </c>
      <c r="AM310" s="32">
        <v>63.5</v>
      </c>
      <c r="AN310" s="32">
        <v>46.25</v>
      </c>
      <c r="AR310" s="14">
        <v>83</v>
      </c>
      <c r="AS310" s="14">
        <v>94.5</v>
      </c>
      <c r="AT310" s="14">
        <v>30</v>
      </c>
      <c r="AX310" s="15">
        <v>77</v>
      </c>
      <c r="AY310" s="15">
        <v>92.5</v>
      </c>
      <c r="AZ310" s="16">
        <v>28</v>
      </c>
      <c r="BD310" s="1"/>
      <c r="BE310" s="1"/>
      <c r="BF310" s="1"/>
    </row>
    <row r="311" spans="1:58" x14ac:dyDescent="0.2">
      <c r="A311" s="20" t="s">
        <v>344</v>
      </c>
      <c r="B311" s="21" t="s">
        <v>42</v>
      </c>
      <c r="C311" s="22">
        <v>49</v>
      </c>
      <c r="D311" s="3">
        <v>23.61</v>
      </c>
      <c r="E311" s="1" t="str">
        <f t="shared" si="9"/>
        <v xml:space="preserve"> Норма</v>
      </c>
      <c r="F311" s="1">
        <v>0</v>
      </c>
      <c r="G311" s="1">
        <v>0</v>
      </c>
      <c r="H311" s="1">
        <v>0</v>
      </c>
      <c r="I311" s="4" t="s">
        <v>47</v>
      </c>
      <c r="J311" s="4">
        <v>0</v>
      </c>
      <c r="K311" s="4" t="str">
        <f t="shared" si="10"/>
        <v>средняя</v>
      </c>
      <c r="L311" s="1" t="str">
        <f>IF(M311&lt;51,"1",IF(M311&lt;75,"2",IF(M311&lt;90,"3","4")))</f>
        <v>2</v>
      </c>
      <c r="M311" s="30">
        <v>65</v>
      </c>
      <c r="N311" s="28">
        <v>65.5</v>
      </c>
      <c r="O311" s="28">
        <v>66.25</v>
      </c>
      <c r="P311" s="25">
        <v>16.2</v>
      </c>
      <c r="Q311" s="26">
        <v>28.58</v>
      </c>
      <c r="R311" s="27">
        <v>17.440000000000001</v>
      </c>
      <c r="S311" s="28">
        <v>17.95</v>
      </c>
      <c r="T311" s="28">
        <v>3.72</v>
      </c>
      <c r="U311" s="28">
        <v>12.78</v>
      </c>
      <c r="V311" s="63"/>
      <c r="W311">
        <v>30</v>
      </c>
      <c r="X311" s="8">
        <v>13.35</v>
      </c>
      <c r="Y311" s="8">
        <v>4.43</v>
      </c>
      <c r="Z311" s="8">
        <v>6.9</v>
      </c>
      <c r="AA311" s="8">
        <v>10.3</v>
      </c>
      <c r="AB311" s="8">
        <v>2.64</v>
      </c>
      <c r="AC311" s="8">
        <v>3.58</v>
      </c>
      <c r="AD311" s="8"/>
      <c r="AE311" s="9">
        <v>13.24</v>
      </c>
      <c r="AF311" s="9">
        <v>4.9400000000000004</v>
      </c>
      <c r="AG311" s="9">
        <v>7.78</v>
      </c>
      <c r="AH311" s="9">
        <v>10.44</v>
      </c>
      <c r="AI311" s="9">
        <v>3.14</v>
      </c>
      <c r="AJ311" s="10">
        <v>4.66</v>
      </c>
      <c r="AK311" s="59"/>
      <c r="AL311" s="32">
        <v>78</v>
      </c>
      <c r="AM311" s="32">
        <v>85</v>
      </c>
      <c r="AN311" s="32">
        <v>61.25</v>
      </c>
      <c r="AR311" s="14">
        <v>73</v>
      </c>
      <c r="AS311" s="14">
        <v>94.5</v>
      </c>
      <c r="AT311" s="14">
        <v>36.25</v>
      </c>
      <c r="AX311" s="15">
        <v>77</v>
      </c>
      <c r="AY311" s="15">
        <v>90.5</v>
      </c>
      <c r="AZ311" s="16">
        <v>32.25</v>
      </c>
      <c r="BD311" s="1"/>
      <c r="BE311" s="1"/>
      <c r="BF311" s="1"/>
    </row>
    <row r="312" spans="1:58" x14ac:dyDescent="0.2">
      <c r="A312" s="20" t="s">
        <v>345</v>
      </c>
      <c r="B312" s="21" t="s">
        <v>42</v>
      </c>
      <c r="C312" s="22">
        <v>60</v>
      </c>
      <c r="D312" s="3">
        <v>20.92</v>
      </c>
      <c r="E312" s="1" t="str">
        <f>IF(D312&lt;25," Норма", "Предожирение")</f>
        <v xml:space="preserve"> Норма</v>
      </c>
      <c r="F312" s="1">
        <v>0</v>
      </c>
      <c r="G312" s="1">
        <v>0</v>
      </c>
      <c r="H312" s="1">
        <v>0</v>
      </c>
      <c r="I312" s="4" t="s">
        <v>47</v>
      </c>
      <c r="J312" s="4">
        <v>1</v>
      </c>
      <c r="K312" s="4" t="str">
        <f t="shared" si="10"/>
        <v>средняя</v>
      </c>
      <c r="L312" s="1" t="str">
        <f>IF(M312&lt;51,"1",IF(M312&lt;75,"2",IF(M312&lt;90,"3","4")))</f>
        <v>1</v>
      </c>
      <c r="M312" s="30">
        <v>49</v>
      </c>
      <c r="N312" s="28">
        <v>78</v>
      </c>
      <c r="O312" s="28">
        <v>76.25</v>
      </c>
      <c r="P312" s="25">
        <v>16.100000000000001</v>
      </c>
      <c r="Q312" s="26">
        <v>25.15</v>
      </c>
      <c r="R312" s="27">
        <v>13.87</v>
      </c>
      <c r="S312" s="28">
        <v>33.119999999999997</v>
      </c>
      <c r="T312" s="28">
        <v>20.86</v>
      </c>
      <c r="U312" s="28">
        <v>6.6</v>
      </c>
      <c r="V312" s="63"/>
      <c r="W312">
        <v>30</v>
      </c>
      <c r="X312" s="8">
        <v>6.62</v>
      </c>
      <c r="Y312" s="8">
        <v>4.13</v>
      </c>
      <c r="Z312" s="8">
        <v>5.83</v>
      </c>
      <c r="AA312" s="8">
        <v>8.94</v>
      </c>
      <c r="AB312" s="8">
        <v>4.5</v>
      </c>
      <c r="AC312" s="8">
        <v>8.89</v>
      </c>
      <c r="AD312" s="8"/>
      <c r="AE312" s="9">
        <v>8.76</v>
      </c>
      <c r="AF312" s="9">
        <v>5.32</v>
      </c>
      <c r="AG312" s="9">
        <v>6.94</v>
      </c>
      <c r="AH312" s="9">
        <v>9.32</v>
      </c>
      <c r="AI312" s="9">
        <v>5.46</v>
      </c>
      <c r="AJ312" s="10">
        <v>9.5399999999999991</v>
      </c>
      <c r="AK312" s="59"/>
      <c r="AL312" s="32">
        <v>85</v>
      </c>
      <c r="AM312" s="32">
        <v>88</v>
      </c>
      <c r="AN312" s="32">
        <v>37.5</v>
      </c>
      <c r="AR312" s="14">
        <v>88</v>
      </c>
      <c r="AS312" s="14">
        <v>75.5</v>
      </c>
      <c r="AT312" s="14">
        <v>37.5</v>
      </c>
      <c r="AX312" s="15">
        <v>82</v>
      </c>
      <c r="AY312" s="15">
        <v>69.5</v>
      </c>
      <c r="AZ312" s="16">
        <v>31.5</v>
      </c>
      <c r="BD312" s="1"/>
      <c r="BE312" s="1"/>
      <c r="BF312" s="1"/>
    </row>
    <row r="313" spans="1:58" x14ac:dyDescent="0.2">
      <c r="A313" s="20" t="s">
        <v>346</v>
      </c>
      <c r="B313" s="21" t="s">
        <v>42</v>
      </c>
      <c r="C313" s="22">
        <v>75</v>
      </c>
      <c r="D313" s="3">
        <v>25.69</v>
      </c>
      <c r="E313" s="1" t="str">
        <f t="shared" si="9"/>
        <v>Предожирение</v>
      </c>
      <c r="F313" s="1">
        <v>0</v>
      </c>
      <c r="G313" s="1">
        <v>0</v>
      </c>
      <c r="H313" s="1">
        <v>0</v>
      </c>
      <c r="I313" s="4" t="s">
        <v>47</v>
      </c>
      <c r="J313" s="4">
        <v>0</v>
      </c>
      <c r="K313" s="4" t="str">
        <f t="shared" si="10"/>
        <v>средняя</v>
      </c>
      <c r="L313" s="1" t="str">
        <f>IF(M313&lt;51,"1",IF(M313&lt;75,"2",IF(M313&lt;90,"3","4")))</f>
        <v>2</v>
      </c>
      <c r="M313" s="30">
        <v>52</v>
      </c>
      <c r="N313" s="28">
        <v>81</v>
      </c>
      <c r="O313" s="28">
        <v>65</v>
      </c>
      <c r="P313" s="25">
        <v>14.4</v>
      </c>
      <c r="Q313" s="26">
        <v>27.33</v>
      </c>
      <c r="R313" s="27">
        <v>14.57</v>
      </c>
      <c r="S313" s="28">
        <v>32.119999999999997</v>
      </c>
      <c r="T313" s="28">
        <v>19.989999999999998</v>
      </c>
      <c r="U313" s="28">
        <v>7.15</v>
      </c>
      <c r="V313" s="63"/>
      <c r="W313">
        <v>30</v>
      </c>
      <c r="X313" s="8">
        <v>10.38</v>
      </c>
      <c r="Y313" s="8">
        <v>3.5300000000000002</v>
      </c>
      <c r="Z313" s="8">
        <v>4.51</v>
      </c>
      <c r="AA313" s="8">
        <v>7.63</v>
      </c>
      <c r="AB313" s="8">
        <v>4.18</v>
      </c>
      <c r="AC313" s="8">
        <v>2.56</v>
      </c>
      <c r="AD313" s="8"/>
      <c r="AE313" s="9">
        <v>10.199999999999999</v>
      </c>
      <c r="AF313" s="9">
        <v>4.8</v>
      </c>
      <c r="AG313" s="9">
        <v>7.24</v>
      </c>
      <c r="AH313" s="9">
        <v>8.82</v>
      </c>
      <c r="AI313" s="9">
        <v>4.6399999999999997</v>
      </c>
      <c r="AJ313" s="10">
        <v>3.18</v>
      </c>
      <c r="AK313" s="59"/>
      <c r="AL313" s="32">
        <v>90</v>
      </c>
      <c r="AM313" s="32">
        <v>87.5</v>
      </c>
      <c r="AN313" s="32">
        <v>31.25</v>
      </c>
      <c r="AR313" s="14">
        <v>72</v>
      </c>
      <c r="AS313" s="14">
        <v>79</v>
      </c>
      <c r="AT313" s="14">
        <v>41.25</v>
      </c>
      <c r="AX313" s="15">
        <v>66</v>
      </c>
      <c r="AY313" s="15">
        <v>77</v>
      </c>
      <c r="AZ313" s="16">
        <v>39.25</v>
      </c>
      <c r="BD313" s="1"/>
      <c r="BE313" s="1"/>
      <c r="BF313" s="1"/>
    </row>
    <row r="314" spans="1:58" ht="17" thickBot="1" x14ac:dyDescent="0.25">
      <c r="A314" s="20" t="s">
        <v>347</v>
      </c>
      <c r="B314" s="21" t="s">
        <v>42</v>
      </c>
      <c r="C314" s="22">
        <v>77</v>
      </c>
      <c r="D314" s="3">
        <v>28.07</v>
      </c>
      <c r="E314" s="1" t="str">
        <f>IF(D314&lt;25," Норма", "Предожирение")</f>
        <v>Предожирение</v>
      </c>
      <c r="F314" s="1">
        <v>1</v>
      </c>
      <c r="G314" s="1">
        <v>0</v>
      </c>
      <c r="H314" s="1">
        <v>0</v>
      </c>
      <c r="I314" s="4" t="s">
        <v>47</v>
      </c>
      <c r="J314" s="4">
        <v>2</v>
      </c>
      <c r="K314" s="4" t="str">
        <f t="shared" si="10"/>
        <v>средняя</v>
      </c>
      <c r="L314" s="1" t="str">
        <f>IF(M314&lt;51,"1",IF(M314&lt;75,"2",IF(M314&lt;90,"3","4")))</f>
        <v>3</v>
      </c>
      <c r="M314" s="40">
        <v>80</v>
      </c>
      <c r="N314" s="36">
        <v>68.5</v>
      </c>
      <c r="O314" s="36">
        <v>58.75</v>
      </c>
      <c r="P314" s="33">
        <v>18.899999999999999</v>
      </c>
      <c r="Q314" s="34">
        <v>25.72</v>
      </c>
      <c r="R314" s="35">
        <v>16.3</v>
      </c>
      <c r="S314" s="36">
        <v>33.96</v>
      </c>
      <c r="T314" s="36">
        <v>12.832000000000001</v>
      </c>
      <c r="U314" s="36">
        <v>8.39</v>
      </c>
      <c r="V314" s="63"/>
      <c r="W314">
        <v>30</v>
      </c>
      <c r="X314" s="37">
        <v>5.57</v>
      </c>
      <c r="Y314" s="37">
        <v>7.55</v>
      </c>
      <c r="Z314" s="37">
        <v>7.67</v>
      </c>
      <c r="AA314" s="37">
        <v>5.48</v>
      </c>
      <c r="AB314" s="37">
        <v>3.38</v>
      </c>
      <c r="AC314" s="37">
        <v>7.01</v>
      </c>
      <c r="AD314" s="37"/>
      <c r="AE314" s="38">
        <v>7.72</v>
      </c>
      <c r="AF314" s="38">
        <v>8.8800000000000008</v>
      </c>
      <c r="AG314" s="38">
        <v>8.26</v>
      </c>
      <c r="AH314" s="38">
        <v>5.86</v>
      </c>
      <c r="AI314" s="38">
        <v>3.76</v>
      </c>
      <c r="AJ314" s="39">
        <v>7.68</v>
      </c>
      <c r="AK314" s="60"/>
      <c r="AL314" s="41">
        <v>97</v>
      </c>
      <c r="AM314" s="41">
        <v>86</v>
      </c>
      <c r="AN314" s="41">
        <v>28.75</v>
      </c>
      <c r="AR314" s="42">
        <v>85</v>
      </c>
      <c r="AS314" s="42">
        <v>88</v>
      </c>
      <c r="AT314" s="42">
        <v>51.25</v>
      </c>
      <c r="AX314" s="43">
        <v>91</v>
      </c>
      <c r="AY314" s="43">
        <v>82</v>
      </c>
      <c r="AZ314" s="44">
        <v>49.25</v>
      </c>
      <c r="BD314" s="1"/>
      <c r="BE314" s="1"/>
      <c r="BF314" s="1"/>
    </row>
  </sheetData>
  <autoFilter ref="A1:BF314" xr:uid="{54C40421-FBA3-5F46-9203-C3CA971899E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C085-02D5-2946-B399-8F5DF3FEF58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lern</vt:lpstr>
      <vt:lpstr>pob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Povaliy</dc:creator>
  <cp:lastModifiedBy>Andrey Povaliy</cp:lastModifiedBy>
  <dcterms:created xsi:type="dcterms:W3CDTF">2025-08-05T12:17:29Z</dcterms:created>
  <dcterms:modified xsi:type="dcterms:W3CDTF">2025-08-06T09:29:57Z</dcterms:modified>
</cp:coreProperties>
</file>