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15345" windowHeight="4635" tabRatio="788"/>
  </bookViews>
  <sheets>
    <sheet name="Calendrier" sheetId="14" r:id="rId1"/>
    <sheet name="Images" sheetId="15" state="veryHidden" r:id="rId2"/>
  </sheets>
  <definedNames>
    <definedName name="Calendrier10ans">Calendrier!$B$146</definedName>
    <definedName name="Calendrier10mois">Calendrier!$C$146</definedName>
    <definedName name="Calendrier11ans">Calendrier!$B$162</definedName>
    <definedName name="Calendrier11mois">Calendrier!$C$162</definedName>
    <definedName name="Calendrier12ans">Calendrier!$B$178</definedName>
    <definedName name="Calendrier12mois">Calendrier!$C$178</definedName>
    <definedName name="Calendrier1an">Calendrier!$B$2</definedName>
    <definedName name="Calendrier1mois">Calendrier!$C$2</definedName>
    <definedName name="Calendrier2ans">Calendrier!$B$18</definedName>
    <definedName name="Calendrier2mois">Calendrier!$C$18</definedName>
    <definedName name="Calendrier3ans">Calendrier!$B$34</definedName>
    <definedName name="Calendrier3mois">Calendrier!$C$34</definedName>
    <definedName name="Calendrier4ans">Calendrier!$B$50</definedName>
    <definedName name="Calendrier4mois">Calendrier!$C$50</definedName>
    <definedName name="Calendrier5ans">Calendrier!$B$66</definedName>
    <definedName name="Calendrier5mois">Calendrier!$C$66</definedName>
    <definedName name="Calendrier6ans">Calendrier!$B$82</definedName>
    <definedName name="Calendrier6mois">Calendrier!$C$82</definedName>
    <definedName name="Calendrier7ans">Calendrier!$B$98</definedName>
    <definedName name="Calendrier7mois">Calendrier!$C$98</definedName>
    <definedName name="Calendrier8ans">Calendrier!$B$114</definedName>
    <definedName name="Calendrier8mois">Calendrier!$C$114</definedName>
    <definedName name="Calendrier9ans">Calendrier!$B$130</definedName>
    <definedName name="Calendrier9mois">Calendrier!$C$130</definedName>
    <definedName name="DébutSemaine">Calendrier!$B$4</definedName>
    <definedName name="Jours">{0,1,2,3,4,5,6}</definedName>
    <definedName name="Jourssemaine">{"lundi","mardi","mercredi","jeudi","vendredi","samedi","dimanche"}</definedName>
    <definedName name="Mois">{"janvier","février","mars","avril","mai","juin","juillet","août","septembre","octobre","novembre","décembre"}</definedName>
    <definedName name="OptionCalendrier10mois">MATCH(Calendrier10mois,Mois,0)</definedName>
    <definedName name="OptionCalendrier11mois">MATCH(Calendrier11mois,Mois,0)</definedName>
    <definedName name="OptionCalendrier12mois">MATCH(Calendrier12mois,Mois,0)</definedName>
    <definedName name="OptionCalendrier1mois">MATCH(Calendrier1mois,Mois,0)</definedName>
    <definedName name="OptionCalendrier2mois">MATCH(Calendrier2mois,Mois,0)</definedName>
    <definedName name="OptionCalendrier3mois">MATCH(Calendrier3mois,Mois,0)</definedName>
    <definedName name="OptionCalendrier4mois">MATCH(Calendrier4mois,Mois,0)</definedName>
    <definedName name="OptionCalendrier5mois">MATCH(Calendrier5mois,Mois,0)</definedName>
    <definedName name="OptionCalendrier6mois">MATCH(Calendrier6mois,Mois,0)</definedName>
    <definedName name="OptionCalendrier7mois">MATCH(Calendrier7mois,Mois,0)</definedName>
    <definedName name="OptionCalendrier8mois">MATCH(Calendrier8mois,Mois,0)</definedName>
    <definedName name="OptionCalendrier9mois">MATCH(Calendrier9mois,Mois,0)</definedName>
    <definedName name="OptionJoursemaine">MATCH(DébutSemaine,Jourssemaine,0)+10</definedName>
    <definedName name="ValeurDébutsemaine">IF(DébutSemaine="Lundi",2,1)</definedName>
    <definedName name="ZoneTitreColonne1...H12.1">Calendrier!$B$4</definedName>
    <definedName name="ZoneTitreColonne10..H54.1">Calendrier!$B$52</definedName>
    <definedName name="ZoneTitreColonne11..C56.1">Calendrier!$B$52</definedName>
    <definedName name="ZoneTitreColonne12..D56.1">Calendrier!$D$63</definedName>
    <definedName name="ZoneTitreColonne13..H68.1">Calendrier!$B$68</definedName>
    <definedName name="ZoneTitreColonne14..C70.1">Calendrier!$B$68</definedName>
    <definedName name="ZoneTitreColonne15..D70.1">Calendrier!$D$79</definedName>
    <definedName name="ZoneTitreColonne16..H82.1">Calendrier!$B$84</definedName>
    <definedName name="ZoneTitreColonne17..C84.1">Calendrier!$B$84</definedName>
    <definedName name="ZoneTitreColonne18..D84.1">Calendrier!$D$95</definedName>
    <definedName name="ZoneTitreColonne19..H96.1">Calendrier!$B$100</definedName>
    <definedName name="ZoneTitreColonne2...C14.1">Calendrier!$B$4</definedName>
    <definedName name="ZoneTitreColonne20..C98.1">Calendrier!$B$100</definedName>
    <definedName name="ZoneTitreColonne21..D98.1">Calendrier!$D$111</definedName>
    <definedName name="ZoneTitreColonne22..H110.1">Calendrier!$B$116</definedName>
    <definedName name="ZoneTitreColonne23..C112.1">Calendrier!$B$116</definedName>
    <definedName name="ZoneTitreColonne24..D112.1">Calendrier!$D$127</definedName>
    <definedName name="ZoneTitreColonne25..H124.1">Calendrier!$B$132</definedName>
    <definedName name="ZoneTitreColonne26..C126.1">Calendrier!$B$132</definedName>
    <definedName name="ZoneTitreColonne27..D126.1">Calendrier!$D$143</definedName>
    <definedName name="ZoneTitreColonne28..H138.1">Calendrier!$B$148</definedName>
    <definedName name="ZoneTitreColonne29..C140.1">Calendrier!$B$148</definedName>
    <definedName name="ZoneTitreColonne3..D14.1">Calendrier!$D$15</definedName>
    <definedName name="ZoneTitreColonne30..D140.1">Calendrier!$D$159</definedName>
    <definedName name="ZoneTitreColonne31..H152.1">Calendrier!$B$164</definedName>
    <definedName name="ZoneTitreColonne32..C154.1">Calendrier!$B$164</definedName>
    <definedName name="ZoneTitreColonne33..D154.1">Calendrier!$D$175</definedName>
    <definedName name="ZoneTitreColonne34..H166.1">Calendrier!$B$180</definedName>
    <definedName name="ZoneTitreColonne35..C168.1">Calendrier!$B$180</definedName>
    <definedName name="ZoneTitreColonne36..D168.1">Calendrier!$D$191</definedName>
    <definedName name="ZoneTitreColonne4..H26.1">Calendrier!$B$20</definedName>
    <definedName name="ZoneTitreColonne5..C28.1">Calendrier!$B$20</definedName>
    <definedName name="ZoneTitreColonne6..D28.1">Calendrier!$D$31</definedName>
    <definedName name="ZoneTitreColonne7..H40.1">Calendrier!$B$36</definedName>
    <definedName name="ZoneTitreColonne8..C42.1">Calendrier!$B$36</definedName>
    <definedName name="ZoneTitreColonne9..D42.1">Calendrier!$D$47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4" l="1" a="1"/>
  <c r="D5" i="14" s="1"/>
  <c r="D4" i="14" s="1"/>
  <c r="B7" i="14" a="1"/>
  <c r="D7" i="14" s="1"/>
  <c r="B9" i="14" a="1"/>
  <c r="D9" i="14" s="1"/>
  <c r="B11" i="14" a="1"/>
  <c r="D11" i="14" s="1"/>
  <c r="B13" i="14" a="1"/>
  <c r="D13" i="14" s="1"/>
  <c r="B15" i="14" a="1"/>
  <c r="C15" i="14" s="1"/>
  <c r="C13" i="14" l="1"/>
  <c r="C11" i="14"/>
  <c r="C9" i="14"/>
  <c r="C7" i="14"/>
  <c r="C5" i="14"/>
  <c r="C4" i="14" s="1"/>
  <c r="B15" i="14"/>
  <c r="B13" i="14"/>
  <c r="B11" i="14"/>
  <c r="B9" i="14"/>
  <c r="B7" i="14"/>
  <c r="B5" i="14"/>
  <c r="H13" i="14"/>
  <c r="H11" i="14"/>
  <c r="H9" i="14"/>
  <c r="H7" i="14"/>
  <c r="H5" i="14"/>
  <c r="H4" i="14" s="1"/>
  <c r="G13" i="14"/>
  <c r="G11" i="14"/>
  <c r="G9" i="14"/>
  <c r="G7" i="14"/>
  <c r="G5" i="14"/>
  <c r="G4" i="14" s="1"/>
  <c r="F13" i="14"/>
  <c r="F11" i="14"/>
  <c r="F9" i="14"/>
  <c r="F7" i="14"/>
  <c r="F5" i="14"/>
  <c r="F4" i="14" s="1"/>
  <c r="E13" i="14"/>
  <c r="E11" i="14"/>
  <c r="E9" i="14"/>
  <c r="E7" i="14"/>
  <c r="E5" i="14"/>
  <c r="E4" i="14" s="1"/>
  <c r="B18" i="14"/>
  <c r="C18" i="14"/>
  <c r="B21" i="14" l="1" a="1"/>
  <c r="C21" i="14" s="1"/>
  <c r="C20" i="14" s="1"/>
  <c r="B23" i="14" a="1"/>
  <c r="G23" i="14" s="1"/>
  <c r="B25" i="14" a="1"/>
  <c r="B25" i="14" s="1"/>
  <c r="B29" i="14" a="1"/>
  <c r="B29" i="14" s="1"/>
  <c r="C34" i="14"/>
  <c r="B34" i="14"/>
  <c r="B27" i="14" a="1"/>
  <c r="H27" i="14" s="1"/>
  <c r="B31" i="14" a="1"/>
  <c r="B21" i="14" l="1"/>
  <c r="B20" i="14" s="1"/>
  <c r="F21" i="14"/>
  <c r="F20" i="14" s="1"/>
  <c r="D21" i="14"/>
  <c r="D20" i="14" s="1"/>
  <c r="B37" i="14" a="1"/>
  <c r="G37" i="14" s="1"/>
  <c r="G36" i="14" s="1"/>
  <c r="G21" i="14"/>
  <c r="G20" i="14" s="1"/>
  <c r="E21" i="14"/>
  <c r="E20" i="14" s="1"/>
  <c r="H21" i="14"/>
  <c r="H20" i="14" s="1"/>
  <c r="H25" i="14"/>
  <c r="C23" i="14"/>
  <c r="F23" i="14"/>
  <c r="E23" i="14"/>
  <c r="C27" i="14"/>
  <c r="G25" i="14"/>
  <c r="B23" i="14"/>
  <c r="C50" i="14"/>
  <c r="H29" i="14"/>
  <c r="D23" i="14"/>
  <c r="H23" i="14"/>
  <c r="C29" i="14"/>
  <c r="C25" i="14"/>
  <c r="D29" i="14"/>
  <c r="B43" i="14" a="1"/>
  <c r="G43" i="14" s="1"/>
  <c r="E25" i="14"/>
  <c r="F25" i="14"/>
  <c r="D25" i="14"/>
  <c r="E29" i="14"/>
  <c r="G29" i="14"/>
  <c r="F29" i="14"/>
  <c r="F27" i="14"/>
  <c r="D27" i="14"/>
  <c r="B27" i="14"/>
  <c r="E27" i="14"/>
  <c r="G27" i="14"/>
  <c r="B39" i="14" a="1"/>
  <c r="B45" i="14" a="1"/>
  <c r="B41" i="14" a="1"/>
  <c r="B47" i="14" a="1"/>
  <c r="B50" i="14"/>
  <c r="C31" i="14"/>
  <c r="B31" i="14"/>
  <c r="H37" i="14" l="1"/>
  <c r="H36" i="14" s="1"/>
  <c r="C37" i="14"/>
  <c r="C36" i="14" s="1"/>
  <c r="D37" i="14"/>
  <c r="D36" i="14" s="1"/>
  <c r="E37" i="14"/>
  <c r="E36" i="14" s="1"/>
  <c r="B37" i="14"/>
  <c r="B36" i="14" s="1"/>
  <c r="F37" i="14"/>
  <c r="F36" i="14" s="1"/>
  <c r="F43" i="14"/>
  <c r="B61" i="14" a="1"/>
  <c r="G61" i="14" s="1"/>
  <c r="B66" i="14"/>
  <c r="C43" i="14"/>
  <c r="B43" i="14"/>
  <c r="H43" i="14"/>
  <c r="E43" i="14"/>
  <c r="D43" i="14"/>
  <c r="B59" i="14" a="1"/>
  <c r="D59" i="14" s="1"/>
  <c r="B57" i="14" a="1"/>
  <c r="D57" i="14" s="1"/>
  <c r="B53" i="14" a="1"/>
  <c r="G53" i="14" s="1"/>
  <c r="G52" i="14" s="1"/>
  <c r="C66" i="14"/>
  <c r="C41" i="14"/>
  <c r="D41" i="14"/>
  <c r="B41" i="14"/>
  <c r="F41" i="14"/>
  <c r="E41" i="14"/>
  <c r="G41" i="14"/>
  <c r="H41" i="14"/>
  <c r="B55" i="14" a="1"/>
  <c r="B63" i="14" a="1"/>
  <c r="F39" i="14"/>
  <c r="B39" i="14"/>
  <c r="D39" i="14"/>
  <c r="H39" i="14"/>
  <c r="G39" i="14"/>
  <c r="C39" i="14"/>
  <c r="E39" i="14"/>
  <c r="C45" i="14"/>
  <c r="E45" i="14"/>
  <c r="G45" i="14"/>
  <c r="F45" i="14"/>
  <c r="B45" i="14"/>
  <c r="D45" i="14"/>
  <c r="H45" i="14"/>
  <c r="B47" i="14"/>
  <c r="C47" i="14"/>
  <c r="D61" i="14" l="1"/>
  <c r="C61" i="14"/>
  <c r="E61" i="14"/>
  <c r="B61" i="14"/>
  <c r="H61" i="14"/>
  <c r="F61" i="14"/>
  <c r="B73" i="14" a="1"/>
  <c r="G73" i="14" s="1"/>
  <c r="C82" i="14"/>
  <c r="B71" i="14" a="1"/>
  <c r="H71" i="14" s="1"/>
  <c r="H57" i="14"/>
  <c r="C57" i="14"/>
  <c r="E57" i="14"/>
  <c r="F57" i="14"/>
  <c r="G57" i="14"/>
  <c r="B59" i="14"/>
  <c r="H59" i="14"/>
  <c r="G59" i="14"/>
  <c r="F59" i="14"/>
  <c r="C59" i="14"/>
  <c r="E59" i="14"/>
  <c r="B53" i="14"/>
  <c r="B52" i="14" s="1"/>
  <c r="B57" i="14"/>
  <c r="C53" i="14"/>
  <c r="C52" i="14" s="1"/>
  <c r="F53" i="14"/>
  <c r="F52" i="14" s="1"/>
  <c r="H53" i="14"/>
  <c r="H52" i="14" s="1"/>
  <c r="B79" i="14" a="1"/>
  <c r="C79" i="14" s="1"/>
  <c r="B77" i="14" a="1"/>
  <c r="E77" i="14" s="1"/>
  <c r="E53" i="14"/>
  <c r="E52" i="14" s="1"/>
  <c r="B82" i="14"/>
  <c r="B75" i="14" a="1"/>
  <c r="D75" i="14" s="1"/>
  <c r="D53" i="14"/>
  <c r="D52" i="14" s="1"/>
  <c r="B69" i="14" a="1"/>
  <c r="B69" i="14" s="1"/>
  <c r="B68" i="14" s="1"/>
  <c r="C55" i="14"/>
  <c r="H55" i="14"/>
  <c r="B55" i="14"/>
  <c r="G55" i="14"/>
  <c r="F55" i="14"/>
  <c r="D55" i="14"/>
  <c r="E55" i="14"/>
  <c r="B63" i="14"/>
  <c r="C63" i="14"/>
  <c r="C73" i="14" l="1"/>
  <c r="E73" i="14"/>
  <c r="F73" i="14"/>
  <c r="H73" i="14"/>
  <c r="B73" i="14"/>
  <c r="D73" i="14"/>
  <c r="C98" i="14"/>
  <c r="G71" i="14"/>
  <c r="D71" i="14"/>
  <c r="E71" i="14"/>
  <c r="B71" i="14"/>
  <c r="F71" i="14"/>
  <c r="C71" i="14"/>
  <c r="G77" i="14"/>
  <c r="B95" i="14" a="1"/>
  <c r="C95" i="14" s="1"/>
  <c r="B98" i="14"/>
  <c r="B87" i="14" a="1"/>
  <c r="C87" i="14" s="1"/>
  <c r="B91" i="14" a="1"/>
  <c r="C91" i="14" s="1"/>
  <c r="B89" i="14" a="1"/>
  <c r="D89" i="14" s="1"/>
  <c r="B93" i="14" a="1"/>
  <c r="D93" i="14" s="1"/>
  <c r="B85" i="14" a="1"/>
  <c r="F85" i="14" s="1"/>
  <c r="F84" i="14" s="1"/>
  <c r="C75" i="14"/>
  <c r="H77" i="14"/>
  <c r="B79" i="14"/>
  <c r="F75" i="14"/>
  <c r="F69" i="14"/>
  <c r="F68" i="14" s="1"/>
  <c r="H69" i="14"/>
  <c r="H68" i="14" s="1"/>
  <c r="G69" i="14"/>
  <c r="G68" i="14" s="1"/>
  <c r="H75" i="14"/>
  <c r="E75" i="14"/>
  <c r="F77" i="14"/>
  <c r="C69" i="14"/>
  <c r="C68" i="14" s="1"/>
  <c r="E69" i="14"/>
  <c r="E68" i="14" s="1"/>
  <c r="D77" i="14"/>
  <c r="B77" i="14"/>
  <c r="B75" i="14"/>
  <c r="G75" i="14"/>
  <c r="C77" i="14"/>
  <c r="D69" i="14"/>
  <c r="D68" i="14" s="1"/>
  <c r="B111" i="14" l="1" a="1"/>
  <c r="C111" i="14" s="1"/>
  <c r="E89" i="14"/>
  <c r="B101" i="14" a="1"/>
  <c r="G101" i="14" s="1"/>
  <c r="G100" i="14" s="1"/>
  <c r="F89" i="14"/>
  <c r="B95" i="14"/>
  <c r="C89" i="14"/>
  <c r="B89" i="14"/>
  <c r="E87" i="14"/>
  <c r="C93" i="14"/>
  <c r="B107" i="14" a="1"/>
  <c r="C107" i="14" s="1"/>
  <c r="B109" i="14" a="1"/>
  <c r="D109" i="14" s="1"/>
  <c r="H93" i="14"/>
  <c r="B103" i="14" a="1"/>
  <c r="D103" i="14" s="1"/>
  <c r="B105" i="14" a="1"/>
  <c r="E105" i="14" s="1"/>
  <c r="G89" i="14"/>
  <c r="C85" i="14"/>
  <c r="C84" i="14" s="1"/>
  <c r="G87" i="14"/>
  <c r="H89" i="14"/>
  <c r="H91" i="14"/>
  <c r="D91" i="14"/>
  <c r="E91" i="14"/>
  <c r="B91" i="14"/>
  <c r="G91" i="14"/>
  <c r="F91" i="14"/>
  <c r="B93" i="14"/>
  <c r="G93" i="14"/>
  <c r="D87" i="14"/>
  <c r="F93" i="14"/>
  <c r="E93" i="14"/>
  <c r="H87" i="14"/>
  <c r="B87" i="14"/>
  <c r="B85" i="14"/>
  <c r="B84" i="14" s="1"/>
  <c r="E85" i="14"/>
  <c r="E84" i="14" s="1"/>
  <c r="G85" i="14"/>
  <c r="G84" i="14" s="1"/>
  <c r="H85" i="14"/>
  <c r="H84" i="14" s="1"/>
  <c r="D85" i="14"/>
  <c r="D84" i="14" s="1"/>
  <c r="F87" i="14"/>
  <c r="F107" i="14" l="1"/>
  <c r="B111" i="14"/>
  <c r="D107" i="14"/>
  <c r="B109" i="14"/>
  <c r="B107" i="14"/>
  <c r="F105" i="14"/>
  <c r="H101" i="14"/>
  <c r="H100" i="14" s="1"/>
  <c r="D101" i="14"/>
  <c r="D100" i="14" s="1"/>
  <c r="F101" i="14"/>
  <c r="F100" i="14" s="1"/>
  <c r="E103" i="14"/>
  <c r="C101" i="14"/>
  <c r="C100" i="14" s="1"/>
  <c r="E101" i="14"/>
  <c r="E100" i="14" s="1"/>
  <c r="B101" i="14"/>
  <c r="B100" i="14" s="1"/>
  <c r="F103" i="14"/>
  <c r="G107" i="14"/>
  <c r="E107" i="14"/>
  <c r="G103" i="14"/>
  <c r="B103" i="14"/>
  <c r="G109" i="14"/>
  <c r="H109" i="14"/>
  <c r="G105" i="14"/>
  <c r="H103" i="14"/>
  <c r="C103" i="14"/>
  <c r="C109" i="14"/>
  <c r="F109" i="14"/>
  <c r="E109" i="14"/>
  <c r="B105" i="14"/>
  <c r="C105" i="14"/>
  <c r="H105" i="14"/>
  <c r="D105" i="14"/>
  <c r="H107" i="14"/>
</calcChain>
</file>

<file path=xl/sharedStrings.xml><?xml version="1.0" encoding="utf-8"?>
<sst xmlns="http://schemas.openxmlformats.org/spreadsheetml/2006/main" count="30" uniqueCount="15">
  <si>
    <t>Notes :</t>
  </si>
  <si>
    <t xml:space="preserve"> </t>
  </si>
  <si>
    <t>lundi</t>
  </si>
  <si>
    <t>novembre</t>
  </si>
  <si>
    <t>Remise projet final</t>
  </si>
  <si>
    <t>Remise intermédiaire 1</t>
  </si>
  <si>
    <t>Remise intermédiaire 2</t>
  </si>
  <si>
    <t xml:space="preserve">Afficher le score final </t>
  </si>
  <si>
    <t>Redaction compte rendue</t>
  </si>
  <si>
    <t>Vérification des réponses des utilisateurs + incrémenter le score</t>
  </si>
  <si>
    <t>Stocker les questions et les réponses dans un fichier CSV</t>
  </si>
  <si>
    <t xml:space="preserve">Extraire des données contenues dans le fichier CSV </t>
  </si>
  <si>
    <t>Production de question aléatoires à partir des données extrait</t>
  </si>
  <si>
    <t xml:space="preserve">Extraire des données contenues dans le fichier CSV  </t>
  </si>
  <si>
    <t>Importer les modules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</si>
</sst>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"/>
  </numFmts>
  <fonts count="27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8"/>
      <name val="Arial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Franklin Gothic Medium Cond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Franklin Gothic Medium Cond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Franklin Gothic Medium Cond"/>
      <family val="2"/>
      <scheme val="major"/>
    </font>
    <font>
      <sz val="11"/>
      <name val="Trebuchet MS"/>
      <family val="2"/>
      <scheme val="minor"/>
    </font>
    <font>
      <sz val="11"/>
      <color theme="1"/>
      <name val="Franklin Gothic Medium Cond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i/>
      <sz val="11"/>
      <color theme="3" tint="-0.24994659260841701"/>
      <name val="Trebuchet MS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Trebuchet MS"/>
      <family val="2"/>
      <scheme val="minor"/>
    </font>
    <font>
      <sz val="10"/>
      <color theme="1" tint="0.14999847407452621"/>
      <name val="Trebuchet MS"/>
      <family val="2"/>
      <scheme val="minor"/>
    </font>
    <font>
      <sz val="11"/>
      <color theme="1" tint="0.14999847407452621"/>
      <name val="Trebuchet MS"/>
      <family val="2"/>
      <scheme val="minor"/>
    </font>
    <font>
      <sz val="12"/>
      <color theme="1" tint="0.14999847407452621"/>
      <name val="Trebuchet MS"/>
      <family val="2"/>
      <scheme val="minor"/>
    </font>
    <font>
      <sz val="14"/>
      <color theme="1" tint="0.14999847407452621"/>
      <name val="Trebuchet MS"/>
      <family val="2"/>
      <scheme val="minor"/>
    </font>
    <font>
      <sz val="36"/>
      <color theme="1" tint="0.14999847407452621"/>
      <name val="Trebuchet MS"/>
      <family val="2"/>
      <scheme val="minor"/>
    </font>
    <font>
      <sz val="42"/>
      <color theme="8" tint="-0.499984740745262"/>
      <name val="Franklin Gothic Medium Cond"/>
      <family val="2"/>
      <scheme val="major"/>
    </font>
    <font>
      <b/>
      <sz val="12"/>
      <color theme="8" tint="-0.499984740745262"/>
      <name val="Trebuchet MS"/>
      <family val="2"/>
      <scheme val="minor"/>
    </font>
    <font>
      <sz val="26"/>
      <color theme="8" tint="-0.499984740745262"/>
      <name val="Franklin Gothic Medium Cond"/>
      <family val="2"/>
      <scheme val="major"/>
    </font>
    <font>
      <sz val="24"/>
      <color theme="8" tint="-0.499984740745262"/>
      <name val="Franklin Gothic Medium Cond"/>
      <family val="2"/>
      <scheme val="major"/>
    </font>
    <font>
      <sz val="20"/>
      <color theme="8" tint="-0.499984740745262"/>
      <name val="Franklin Gothic Medium Cond"/>
      <family val="2"/>
      <scheme val="major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9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/>
      <right/>
      <top/>
      <bottom style="thin">
        <color theme="8" tint="0.79995117038483843"/>
      </bottom>
      <diagonal/>
    </border>
    <border>
      <left/>
      <right/>
      <top style="thin">
        <color theme="8" tint="0.79995117038483843"/>
      </top>
      <bottom/>
      <diagonal/>
    </border>
    <border>
      <left/>
      <right/>
      <top/>
      <bottom style="thin">
        <color theme="8" tint="0.79992065187536243"/>
      </bottom>
      <diagonal/>
    </border>
    <border>
      <left/>
      <right/>
      <top style="thin">
        <color theme="8" tint="0.79992065187536243"/>
      </top>
      <bottom/>
      <diagonal/>
    </border>
    <border>
      <left/>
      <right/>
      <top/>
      <bottom style="thin">
        <color theme="8" tint="0.79989013336588644"/>
      </bottom>
      <diagonal/>
    </border>
    <border>
      <left/>
      <right/>
      <top style="thin">
        <color theme="8" tint="0.79989013336588644"/>
      </top>
      <bottom/>
      <diagonal/>
    </border>
    <border>
      <left/>
      <right/>
      <top/>
      <bottom style="thin">
        <color theme="8" tint="0.79985961485641044"/>
      </bottom>
      <diagonal/>
    </border>
    <border>
      <left/>
      <right style="thin">
        <color theme="8" tint="0.79998168889431442"/>
      </right>
      <top/>
      <bottom/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/>
      <right style="thin">
        <color theme="8" tint="0.79998168889431442"/>
      </right>
      <top/>
      <bottom style="thin">
        <color theme="8" tint="0.79995117038483843"/>
      </bottom>
      <diagonal/>
    </border>
    <border>
      <left/>
      <right style="thin">
        <color theme="8" tint="0.79998168889431442"/>
      </right>
      <top style="thin">
        <color theme="8" tint="0.79995117038483843"/>
      </top>
      <bottom/>
      <diagonal/>
    </border>
    <border>
      <left/>
      <right style="thin">
        <color theme="8" tint="0.79998168889431442"/>
      </right>
      <top/>
      <bottom style="thin">
        <color theme="8" tint="0.79992065187536243"/>
      </bottom>
      <diagonal/>
    </border>
    <border>
      <left/>
      <right style="thin">
        <color theme="8" tint="0.79998168889431442"/>
      </right>
      <top style="thin">
        <color theme="8" tint="0.79992065187536243"/>
      </top>
      <bottom/>
      <diagonal/>
    </border>
    <border>
      <left/>
      <right style="thin">
        <color theme="8" tint="0.79998168889431442"/>
      </right>
      <top/>
      <bottom style="thin">
        <color theme="8" tint="0.79989013336588644"/>
      </bottom>
      <diagonal/>
    </border>
    <border>
      <left/>
      <right style="thin">
        <color theme="8" tint="0.79998168889431442"/>
      </right>
      <top style="thin">
        <color theme="8" tint="0.79989013336588644"/>
      </top>
      <bottom/>
      <diagonal/>
    </border>
    <border>
      <left/>
      <right style="thin">
        <color theme="8" tint="0.79998168889431442"/>
      </right>
      <top/>
      <bottom style="thin">
        <color theme="8" tint="0.79985961485641044"/>
      </bottom>
      <diagonal/>
    </border>
    <border>
      <left style="thin">
        <color theme="8" tint="0.79998168889431442"/>
      </left>
      <right style="thin">
        <color theme="8" tint="0.79995117038483843"/>
      </right>
      <top/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51170384838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51170384838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20651875362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20651875362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9013336588644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8168889431442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8168889431442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51170384838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51170384838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20651875362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20651875362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9013336588644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89013336588644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5961485641044"/>
      </bottom>
      <diagonal/>
    </border>
    <border>
      <left style="thin">
        <color theme="8" tint="0.79992065187536243"/>
      </left>
      <right style="thin">
        <color theme="8" tint="0.79989013336588644"/>
      </right>
      <top/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8168889431442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8168889431442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51170384838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51170384838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20651875362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20651875362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9013336588644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89013336588644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5961485641044"/>
      </bottom>
      <diagonal/>
    </border>
    <border>
      <left style="thin">
        <color theme="8" tint="0.79989013336588644"/>
      </left>
      <right style="thin">
        <color theme="8" tint="0.79985961485641044"/>
      </right>
      <top/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8168889431442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8168889431442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51170384838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51170384838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20651875362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20651875362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9013336588644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89013336588644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5961485641044"/>
      </bottom>
      <diagonal/>
    </border>
    <border>
      <left style="thin">
        <color theme="8" tint="0.79985961485641044"/>
      </left>
      <right style="thin">
        <color theme="8" tint="0.79982909634693444"/>
      </right>
      <top/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8168889431442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8168889431442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51170384838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51170384838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20651875362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20651875362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9013336588644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0"/>
      </left>
      <right/>
      <top/>
      <bottom/>
      <diagonal/>
    </border>
    <border>
      <left style="thin">
        <color rgb="FFB4C6E7"/>
      </left>
      <right/>
      <top style="thin">
        <color rgb="FFB4C6E7"/>
      </top>
      <bottom style="thin">
        <color rgb="FFB4C6E7"/>
      </bottom>
      <diagonal/>
    </border>
    <border>
      <left/>
      <right/>
      <top style="thin">
        <color rgb="FFB4C6E7"/>
      </top>
      <bottom style="thin">
        <color rgb="FFB4C6E7"/>
      </bottom>
      <diagonal/>
    </border>
    <border>
      <left/>
      <right style="thin">
        <color rgb="FFB4C6E7"/>
      </right>
      <top style="thin">
        <color rgb="FFB4C6E7"/>
      </top>
      <bottom style="thin">
        <color rgb="FFB4C6E7"/>
      </bottom>
      <diagonal/>
    </border>
    <border>
      <left style="thin">
        <color theme="8" tint="0.79995117038483843"/>
      </left>
      <right/>
      <top/>
      <bottom/>
      <diagonal/>
    </border>
    <border>
      <left style="thin">
        <color theme="8" tint="0.79995117038483843"/>
      </left>
      <right/>
      <top style="thin">
        <color theme="8" tint="0.79985961485641044"/>
      </top>
      <bottom/>
      <diagonal/>
    </border>
    <border>
      <left/>
      <right/>
      <top style="thin">
        <color theme="8" tint="0.79985961485641044"/>
      </top>
      <bottom/>
      <diagonal/>
    </border>
  </borders>
  <cellStyleXfs count="16">
    <xf numFmtId="0" fontId="0" fillId="0" borderId="0" applyFill="0" applyBorder="0" applyProtection="0"/>
    <xf numFmtId="0" fontId="12" fillId="3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4" borderId="1" applyNumberFormat="0" applyAlignment="0" applyProtection="0"/>
    <xf numFmtId="0" fontId="4" fillId="5" borderId="2" applyNumberFormat="0" applyProtection="0">
      <alignment vertical="center"/>
    </xf>
    <xf numFmtId="164" fontId="8" fillId="0" borderId="9" applyFill="0" applyProtection="0">
      <alignment horizontal="left" vertical="center" wrapText="1" indent="1"/>
    </xf>
    <xf numFmtId="0" fontId="11" fillId="0" borderId="6" applyFill="0" applyProtection="0">
      <alignment horizontal="left" vertical="top" wrapText="1" indent="1"/>
    </xf>
    <xf numFmtId="0" fontId="1" fillId="0" borderId="0" applyNumberFormat="0" applyFill="0" applyProtection="0">
      <alignment horizontal="left" vertical="top" wrapText="1" indent="1"/>
    </xf>
    <xf numFmtId="0" fontId="10" fillId="0" borderId="8" applyNumberFormat="0" applyFill="0" applyProtection="0">
      <alignment horizontal="left" vertical="center" wrapText="1" indent="1"/>
    </xf>
    <xf numFmtId="0" fontId="5" fillId="6" borderId="0" applyNumberFormat="0" applyBorder="0" applyProtection="0">
      <alignment horizontal="center"/>
    </xf>
    <xf numFmtId="0" fontId="9" fillId="7" borderId="3" applyNumberFormat="0" applyProtection="0">
      <alignment horizontal="left" vertical="center" indent="1"/>
    </xf>
    <xf numFmtId="0" fontId="9" fillId="6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8" borderId="10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11" applyNumberFormat="0" applyFill="0" applyAlignment="0" applyProtection="0"/>
  </cellStyleXfs>
  <cellXfs count="147">
    <xf numFmtId="0" fontId="0" fillId="0" borderId="0" xfId="0"/>
    <xf numFmtId="0" fontId="15" fillId="0" borderId="0" xfId="6" applyFont="1" applyBorder="1">
      <alignment horizontal="left" vertical="top" wrapText="1" indent="1"/>
    </xf>
    <xf numFmtId="0" fontId="15" fillId="0" borderId="0" xfId="7" applyFont="1">
      <alignment horizontal="left" vertical="top" wrapText="1" indent="1"/>
    </xf>
    <xf numFmtId="0" fontId="17" fillId="0" borderId="0" xfId="6" applyFont="1" applyBorder="1">
      <alignment horizontal="left" vertical="top" wrapText="1" indent="1"/>
    </xf>
    <xf numFmtId="164" fontId="16" fillId="0" borderId="0" xfId="5" applyFont="1" applyBorder="1" applyAlignment="1">
      <alignment horizontal="left" wrapText="1" indent="1"/>
    </xf>
    <xf numFmtId="0" fontId="18" fillId="0" borderId="0" xfId="0" applyFont="1"/>
    <xf numFmtId="0" fontId="18" fillId="2" borderId="0" xfId="0" applyFont="1" applyFill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7" fillId="0" borderId="15" xfId="6" applyFont="1" applyBorder="1">
      <alignment horizontal="left" vertical="top" wrapText="1" indent="1"/>
    </xf>
    <xf numFmtId="164" fontId="16" fillId="0" borderId="16" xfId="5" applyFont="1" applyBorder="1" applyAlignment="1">
      <alignment horizontal="left" wrapText="1" indent="1"/>
    </xf>
    <xf numFmtId="0" fontId="17" fillId="0" borderId="17" xfId="6" applyFont="1" applyBorder="1">
      <alignment horizontal="left" vertical="top" wrapText="1" indent="1"/>
    </xf>
    <xf numFmtId="164" fontId="16" fillId="0" borderId="18" xfId="5" applyFont="1" applyBorder="1" applyAlignment="1">
      <alignment horizontal="left" wrapText="1" indent="1"/>
    </xf>
    <xf numFmtId="0" fontId="17" fillId="0" borderId="19" xfId="6" applyFont="1" applyBorder="1">
      <alignment horizontal="left" vertical="top" wrapText="1" indent="1"/>
    </xf>
    <xf numFmtId="164" fontId="16" fillId="0" borderId="20" xfId="5" applyFont="1" applyBorder="1" applyAlignment="1">
      <alignment horizontal="left" wrapText="1" indent="1"/>
    </xf>
    <xf numFmtId="0" fontId="17" fillId="0" borderId="21" xfId="6" applyFont="1" applyBorder="1">
      <alignment horizontal="left" vertical="top" wrapText="1" indent="1"/>
    </xf>
    <xf numFmtId="164" fontId="16" fillId="0" borderId="22" xfId="5" applyFont="1" applyBorder="1" applyAlignment="1">
      <alignment horizontal="left" wrapText="1" indent="1"/>
    </xf>
    <xf numFmtId="0" fontId="17" fillId="0" borderId="23" xfId="6" applyFont="1" applyBorder="1">
      <alignment horizontal="left" vertical="top" wrapText="1" indent="1"/>
    </xf>
    <xf numFmtId="164" fontId="16" fillId="0" borderId="24" xfId="5" applyFont="1" applyBorder="1" applyAlignment="1">
      <alignment horizontal="left" wrapText="1" indent="1"/>
    </xf>
    <xf numFmtId="0" fontId="17" fillId="0" borderId="25" xfId="6" applyFont="1" applyBorder="1">
      <alignment horizontal="left" vertical="top" wrapText="1" indent="1"/>
    </xf>
    <xf numFmtId="164" fontId="16" fillId="0" borderId="26" xfId="5" applyFont="1" applyBorder="1" applyAlignment="1">
      <alignment horizontal="left" wrapText="1" indent="1"/>
    </xf>
    <xf numFmtId="0" fontId="17" fillId="0" borderId="27" xfId="6" applyFont="1" applyBorder="1">
      <alignment horizontal="left" vertical="top" wrapText="1" indent="1"/>
    </xf>
    <xf numFmtId="164" fontId="16" fillId="0" borderId="28" xfId="5" applyFont="1" applyBorder="1" applyAlignment="1">
      <alignment horizontal="left" wrapText="1" indent="1"/>
    </xf>
    <xf numFmtId="0" fontId="17" fillId="0" borderId="29" xfId="6" applyFont="1" applyBorder="1">
      <alignment horizontal="left" vertical="top" wrapText="1" indent="1"/>
    </xf>
    <xf numFmtId="164" fontId="16" fillId="0" borderId="30" xfId="5" applyFont="1" applyBorder="1" applyAlignment="1">
      <alignment horizontal="left" wrapText="1" indent="1"/>
    </xf>
    <xf numFmtId="0" fontId="17" fillId="0" borderId="31" xfId="6" applyFont="1" applyBorder="1">
      <alignment horizontal="left" vertical="top" wrapText="1" indent="1"/>
    </xf>
    <xf numFmtId="164" fontId="16" fillId="0" borderId="32" xfId="5" applyFont="1" applyBorder="1" applyAlignment="1">
      <alignment horizontal="left" wrapText="1" indent="1"/>
    </xf>
    <xf numFmtId="0" fontId="17" fillId="0" borderId="33" xfId="6" applyFont="1" applyBorder="1">
      <alignment horizontal="left" vertical="top" wrapText="1" indent="1"/>
    </xf>
    <xf numFmtId="0" fontId="17" fillId="0" borderId="24" xfId="6" applyFont="1" applyBorder="1">
      <alignment horizontal="left" vertical="top" wrapText="1" indent="1"/>
    </xf>
    <xf numFmtId="164" fontId="16" fillId="0" borderId="34" xfId="5" applyFont="1" applyBorder="1" applyAlignment="1">
      <alignment horizontal="left" wrapText="1" indent="1"/>
    </xf>
    <xf numFmtId="0" fontId="17" fillId="0" borderId="35" xfId="6" applyFont="1" applyBorder="1">
      <alignment horizontal="left" vertical="top" wrapText="1" indent="1"/>
    </xf>
    <xf numFmtId="164" fontId="16" fillId="0" borderId="36" xfId="5" applyFont="1" applyBorder="1" applyAlignment="1">
      <alignment horizontal="left" wrapText="1" indent="1"/>
    </xf>
    <xf numFmtId="0" fontId="17" fillId="0" borderId="37" xfId="6" applyFont="1" applyBorder="1">
      <alignment horizontal="left" vertical="top" wrapText="1" indent="1"/>
    </xf>
    <xf numFmtId="164" fontId="16" fillId="0" borderId="38" xfId="5" applyFont="1" applyBorder="1" applyAlignment="1">
      <alignment horizontal="left" wrapText="1" indent="1"/>
    </xf>
    <xf numFmtId="0" fontId="17" fillId="0" borderId="39" xfId="6" applyFont="1" applyBorder="1">
      <alignment horizontal="left" vertical="top" wrapText="1" indent="1"/>
    </xf>
    <xf numFmtId="164" fontId="16" fillId="0" borderId="40" xfId="5" applyFont="1" applyBorder="1" applyAlignment="1">
      <alignment horizontal="left" wrapText="1" indent="1"/>
    </xf>
    <xf numFmtId="0" fontId="17" fillId="0" borderId="41" xfId="6" applyFont="1" applyBorder="1">
      <alignment horizontal="left" vertical="top" wrapText="1" indent="1"/>
    </xf>
    <xf numFmtId="164" fontId="16" fillId="0" borderId="42" xfId="5" applyFont="1" applyBorder="1" applyAlignment="1">
      <alignment horizontal="left" wrapText="1" indent="1"/>
    </xf>
    <xf numFmtId="0" fontId="17" fillId="0" borderId="43" xfId="6" applyFont="1" applyBorder="1">
      <alignment horizontal="left" vertical="top" wrapText="1" indent="1"/>
    </xf>
    <xf numFmtId="0" fontId="17" fillId="0" borderId="34" xfId="6" applyFont="1" applyBorder="1">
      <alignment horizontal="left" vertical="top" wrapText="1" indent="1"/>
    </xf>
    <xf numFmtId="164" fontId="16" fillId="0" borderId="45" xfId="5" applyFont="1" applyBorder="1" applyAlignment="1">
      <alignment horizontal="left" wrapText="1" indent="1"/>
    </xf>
    <xf numFmtId="0" fontId="17" fillId="0" borderId="46" xfId="6" applyFont="1" applyBorder="1">
      <alignment horizontal="left" vertical="top" wrapText="1" indent="1"/>
    </xf>
    <xf numFmtId="164" fontId="16" fillId="0" borderId="47" xfId="5" applyFont="1" applyBorder="1" applyAlignment="1">
      <alignment horizontal="left" wrapText="1" indent="1"/>
    </xf>
    <xf numFmtId="0" fontId="17" fillId="0" borderId="48" xfId="6" applyFont="1" applyBorder="1">
      <alignment horizontal="left" vertical="top" wrapText="1" indent="1"/>
    </xf>
    <xf numFmtId="164" fontId="16" fillId="0" borderId="49" xfId="5" applyFont="1" applyBorder="1" applyAlignment="1">
      <alignment horizontal="left" wrapText="1" indent="1"/>
    </xf>
    <xf numFmtId="0" fontId="17" fillId="0" borderId="50" xfId="6" applyFont="1" applyBorder="1">
      <alignment horizontal="left" vertical="top" wrapText="1" indent="1"/>
    </xf>
    <xf numFmtId="164" fontId="16" fillId="0" borderId="51" xfId="5" applyFont="1" applyBorder="1" applyAlignment="1">
      <alignment horizontal="left" wrapText="1" indent="1"/>
    </xf>
    <xf numFmtId="0" fontId="17" fillId="0" borderId="52" xfId="6" applyFont="1" applyBorder="1">
      <alignment horizontal="left" vertical="top" wrapText="1" indent="1"/>
    </xf>
    <xf numFmtId="164" fontId="16" fillId="0" borderId="53" xfId="5" applyFont="1" applyBorder="1" applyAlignment="1">
      <alignment horizontal="left" wrapText="1" indent="1"/>
    </xf>
    <xf numFmtId="0" fontId="17" fillId="0" borderId="44" xfId="6" applyFont="1" applyBorder="1">
      <alignment horizontal="left" vertical="top" wrapText="1" indent="1"/>
    </xf>
    <xf numFmtId="164" fontId="16" fillId="0" borderId="55" xfId="5" applyFont="1" applyBorder="1" applyAlignment="1">
      <alignment horizontal="left" wrapText="1" indent="1"/>
    </xf>
    <xf numFmtId="0" fontId="17" fillId="0" borderId="56" xfId="6" applyFont="1" applyBorder="1">
      <alignment horizontal="left" vertical="top" wrapText="1" indent="1"/>
    </xf>
    <xf numFmtId="164" fontId="16" fillId="0" borderId="57" xfId="5" applyFont="1" applyBorder="1" applyAlignment="1">
      <alignment horizontal="left" wrapText="1" indent="1"/>
    </xf>
    <xf numFmtId="0" fontId="17" fillId="0" borderId="58" xfId="6" applyFont="1" applyBorder="1">
      <alignment horizontal="left" vertical="top" wrapText="1" indent="1"/>
    </xf>
    <xf numFmtId="164" fontId="16" fillId="0" borderId="59" xfId="5" applyFont="1" applyBorder="1" applyAlignment="1">
      <alignment horizontal="left" wrapText="1" indent="1"/>
    </xf>
    <xf numFmtId="0" fontId="17" fillId="0" borderId="60" xfId="6" applyFont="1" applyBorder="1">
      <alignment horizontal="left" vertical="top" wrapText="1" indent="1"/>
    </xf>
    <xf numFmtId="164" fontId="16" fillId="0" borderId="61" xfId="5" applyFont="1" applyBorder="1" applyAlignment="1">
      <alignment horizontal="left" wrapText="1" indent="1"/>
    </xf>
    <xf numFmtId="0" fontId="17" fillId="0" borderId="62" xfId="6" applyFont="1" applyBorder="1">
      <alignment horizontal="left" vertical="top" wrapText="1" indent="1"/>
    </xf>
    <xf numFmtId="164" fontId="16" fillId="0" borderId="63" xfId="5" applyFont="1" applyBorder="1" applyAlignment="1">
      <alignment horizontal="left" wrapText="1" indent="1"/>
    </xf>
    <xf numFmtId="0" fontId="17" fillId="0" borderId="54" xfId="6" applyFont="1" applyBorder="1">
      <alignment horizontal="left" vertical="top" wrapText="1" indent="1"/>
    </xf>
    <xf numFmtId="164" fontId="16" fillId="0" borderId="65" xfId="5" applyFont="1" applyBorder="1" applyAlignment="1">
      <alignment horizontal="left" wrapText="1" indent="1"/>
    </xf>
    <xf numFmtId="0" fontId="17" fillId="0" borderId="66" xfId="6" applyFont="1" applyBorder="1">
      <alignment horizontal="left" vertical="top" wrapText="1" indent="1"/>
    </xf>
    <xf numFmtId="164" fontId="16" fillId="0" borderId="67" xfId="5" applyFont="1" applyBorder="1" applyAlignment="1">
      <alignment horizontal="left" wrapText="1" indent="1"/>
    </xf>
    <xf numFmtId="0" fontId="17" fillId="0" borderId="68" xfId="6" applyFont="1" applyBorder="1">
      <alignment horizontal="left" vertical="top" wrapText="1" indent="1"/>
    </xf>
    <xf numFmtId="164" fontId="16" fillId="0" borderId="69" xfId="5" applyFont="1" applyBorder="1" applyAlignment="1">
      <alignment horizontal="left" wrapText="1" indent="1"/>
    </xf>
    <xf numFmtId="0" fontId="17" fillId="0" borderId="70" xfId="6" applyFont="1" applyBorder="1">
      <alignment horizontal="left" vertical="top" wrapText="1" indent="1"/>
    </xf>
    <xf numFmtId="164" fontId="16" fillId="0" borderId="71" xfId="5" applyFont="1" applyBorder="1" applyAlignment="1">
      <alignment horizontal="left" wrapText="1" indent="1"/>
    </xf>
    <xf numFmtId="0" fontId="17" fillId="0" borderId="72" xfId="6" applyFont="1" applyBorder="1">
      <alignment horizontal="left" vertical="top" wrapText="1" indent="1"/>
    </xf>
    <xf numFmtId="164" fontId="16" fillId="0" borderId="73" xfId="5" applyFont="1" applyBorder="1" applyAlignment="1">
      <alignment horizontal="left" wrapText="1" indent="1"/>
    </xf>
    <xf numFmtId="0" fontId="17" fillId="0" borderId="64" xfId="6" applyFont="1" applyBorder="1">
      <alignment horizontal="left" vertical="top" wrapText="1" indent="1"/>
    </xf>
    <xf numFmtId="164" fontId="16" fillId="0" borderId="75" xfId="5" applyFont="1" applyBorder="1" applyAlignment="1">
      <alignment horizontal="left" wrapText="1" indent="1"/>
    </xf>
    <xf numFmtId="0" fontId="17" fillId="0" borderId="76" xfId="6" applyFont="1" applyBorder="1">
      <alignment horizontal="left" vertical="top" wrapText="1" indent="1"/>
    </xf>
    <xf numFmtId="164" fontId="16" fillId="0" borderId="77" xfId="5" applyFont="1" applyBorder="1" applyAlignment="1">
      <alignment horizontal="left" wrapText="1" indent="1"/>
    </xf>
    <xf numFmtId="0" fontId="17" fillId="0" borderId="78" xfId="6" applyFont="1" applyBorder="1">
      <alignment horizontal="left" vertical="top" wrapText="1" indent="1"/>
    </xf>
    <xf numFmtId="164" fontId="16" fillId="0" borderId="79" xfId="5" applyFont="1" applyBorder="1" applyAlignment="1">
      <alignment horizontal="left" wrapText="1" indent="1"/>
    </xf>
    <xf numFmtId="0" fontId="17" fillId="0" borderId="80" xfId="6" applyFont="1" applyBorder="1">
      <alignment horizontal="left" vertical="top" wrapText="1" indent="1"/>
    </xf>
    <xf numFmtId="164" fontId="16" fillId="0" borderId="81" xfId="5" applyFont="1" applyBorder="1" applyAlignment="1">
      <alignment horizontal="left" wrapText="1" indent="1"/>
    </xf>
    <xf numFmtId="0" fontId="17" fillId="0" borderId="82" xfId="6" applyFont="1" applyBorder="1">
      <alignment horizontal="left" vertical="top" wrapText="1" indent="1"/>
    </xf>
    <xf numFmtId="164" fontId="16" fillId="0" borderId="83" xfId="5" applyFont="1" applyBorder="1" applyAlignment="1">
      <alignment horizontal="left" wrapText="1" indent="1"/>
    </xf>
    <xf numFmtId="0" fontId="17" fillId="0" borderId="74" xfId="6" applyFont="1" applyBorder="1">
      <alignment horizontal="left" vertical="top" wrapText="1" indent="1"/>
    </xf>
    <xf numFmtId="164" fontId="16" fillId="0" borderId="84" xfId="5" applyFont="1" applyBorder="1" applyAlignment="1">
      <alignment horizontal="left" wrapText="1" indent="1"/>
    </xf>
    <xf numFmtId="0" fontId="17" fillId="0" borderId="84" xfId="6" applyFont="1" applyBorder="1">
      <alignment horizontal="left" vertical="top" wrapText="1" indent="1"/>
    </xf>
    <xf numFmtId="164" fontId="16" fillId="0" borderId="85" xfId="5" applyFont="1" applyBorder="1" applyAlignment="1">
      <alignment horizontal="left" wrapText="1" indent="1"/>
    </xf>
    <xf numFmtId="0" fontId="17" fillId="0" borderId="86" xfId="6" applyFont="1" applyBorder="1">
      <alignment horizontal="left" vertical="top" wrapText="1" indent="1"/>
    </xf>
    <xf numFmtId="0" fontId="23" fillId="9" borderId="12" xfId="10" applyFont="1" applyFill="1" applyBorder="1" applyAlignment="1">
      <alignment horizontal="center" vertical="center"/>
    </xf>
    <xf numFmtId="0" fontId="23" fillId="10" borderId="13" xfId="11" applyFont="1" applyFill="1" applyBorder="1" applyAlignment="1">
      <alignment horizontal="center" vertical="center"/>
    </xf>
    <xf numFmtId="0" fontId="23" fillId="9" borderId="13" xfId="10" applyFont="1" applyFill="1" applyBorder="1" applyAlignment="1">
      <alignment horizontal="center" vertical="center"/>
    </xf>
    <xf numFmtId="0" fontId="23" fillId="9" borderId="87" xfId="10" applyFont="1" applyFill="1" applyBorder="1" applyAlignment="1">
      <alignment horizontal="center" vertical="center"/>
    </xf>
    <xf numFmtId="0" fontId="21" fillId="9" borderId="89" xfId="2" applyFont="1" applyFill="1" applyBorder="1" applyAlignment="1"/>
    <xf numFmtId="0" fontId="18" fillId="9" borderId="89" xfId="0" applyFont="1" applyFill="1" applyBorder="1"/>
    <xf numFmtId="0" fontId="18" fillId="9" borderId="90" xfId="0" applyFont="1" applyFill="1" applyBorder="1"/>
    <xf numFmtId="0" fontId="24" fillId="9" borderId="88" xfId="9" applyFont="1" applyFill="1" applyBorder="1">
      <alignment horizontal="center"/>
    </xf>
    <xf numFmtId="0" fontId="25" fillId="9" borderId="88" xfId="9" applyFont="1" applyFill="1" applyBorder="1">
      <alignment horizontal="center"/>
    </xf>
    <xf numFmtId="0" fontId="26" fillId="9" borderId="88" xfId="9" applyFont="1" applyFill="1" applyBorder="1">
      <alignment horizontal="center"/>
    </xf>
    <xf numFmtId="0" fontId="22" fillId="0" borderId="88" xfId="9" applyFont="1" applyFill="1" applyBorder="1">
      <alignment horizontal="center"/>
    </xf>
    <xf numFmtId="0" fontId="21" fillId="0" borderId="89" xfId="2" applyFont="1" applyFill="1" applyBorder="1" applyAlignment="1"/>
    <xf numFmtId="0" fontId="18" fillId="0" borderId="89" xfId="0" applyFont="1" applyFill="1" applyBorder="1"/>
    <xf numFmtId="0" fontId="18" fillId="0" borderId="90" xfId="0" applyFont="1" applyFill="1" applyBorder="1"/>
    <xf numFmtId="0" fontId="18" fillId="0" borderId="0" xfId="0" applyFont="1" applyFill="1"/>
    <xf numFmtId="0" fontId="23" fillId="0" borderId="12" xfId="10" applyFont="1" applyFill="1" applyBorder="1" applyAlignment="1">
      <alignment horizontal="center" vertical="center"/>
    </xf>
    <xf numFmtId="0" fontId="23" fillId="0" borderId="13" xfId="11" applyFont="1" applyFill="1" applyBorder="1" applyAlignment="1">
      <alignment horizontal="center" vertical="center"/>
    </xf>
    <xf numFmtId="0" fontId="23" fillId="0" borderId="13" xfId="10" applyFont="1" applyFill="1" applyBorder="1" applyAlignment="1">
      <alignment horizontal="center" vertical="center"/>
    </xf>
    <xf numFmtId="0" fontId="23" fillId="0" borderId="87" xfId="10" applyFont="1" applyFill="1" applyBorder="1" applyAlignment="1">
      <alignment horizontal="center" vertical="center"/>
    </xf>
    <xf numFmtId="164" fontId="16" fillId="0" borderId="14" xfId="5" applyFont="1" applyFill="1" applyBorder="1" applyAlignment="1">
      <alignment horizontal="left" wrapText="1" indent="1"/>
    </xf>
    <xf numFmtId="164" fontId="16" fillId="0" borderId="5" xfId="5" applyFont="1" applyFill="1" applyBorder="1" applyAlignment="1">
      <alignment horizontal="left" wrapText="1" indent="1"/>
    </xf>
    <xf numFmtId="0" fontId="17" fillId="0" borderId="6" xfId="6" applyFont="1" applyFill="1">
      <alignment horizontal="left" vertical="top" wrapText="1" indent="1"/>
    </xf>
    <xf numFmtId="0" fontId="17" fillId="0" borderId="5" xfId="6" applyFont="1" applyFill="1" applyBorder="1">
      <alignment horizontal="left" vertical="top" wrapText="1" indent="1"/>
    </xf>
    <xf numFmtId="164" fontId="16" fillId="0" borderId="9" xfId="5" applyFont="1" applyFill="1" applyAlignment="1">
      <alignment horizontal="left" wrapText="1" indent="1"/>
    </xf>
    <xf numFmtId="164" fontId="16" fillId="0" borderId="4" xfId="5" applyFont="1" applyFill="1" applyBorder="1" applyAlignment="1">
      <alignment horizontal="left" wrapText="1" indent="1"/>
    </xf>
    <xf numFmtId="0" fontId="17" fillId="0" borderId="7" xfId="6" applyFont="1" applyFill="1" applyBorder="1">
      <alignment horizontal="left" vertical="top" wrapText="1" indent="1"/>
    </xf>
    <xf numFmtId="0" fontId="15" fillId="0" borderId="0" xfId="6" applyFont="1" applyFill="1" applyBorder="1">
      <alignment horizontal="left" vertical="top" wrapText="1" indent="1"/>
    </xf>
    <xf numFmtId="0" fontId="15" fillId="0" borderId="0" xfId="7" applyFont="1" applyFill="1">
      <alignment horizontal="left" vertical="top" wrapText="1" indent="1"/>
    </xf>
    <xf numFmtId="164" fontId="16" fillId="0" borderId="0" xfId="5" applyFont="1" applyFill="1" applyBorder="1" applyAlignment="1">
      <alignment horizontal="left" wrapText="1" indent="1"/>
    </xf>
    <xf numFmtId="164" fontId="16" fillId="0" borderId="84" xfId="5" applyFont="1" applyFill="1" applyBorder="1" applyAlignment="1">
      <alignment horizontal="left" wrapText="1" indent="1"/>
    </xf>
    <xf numFmtId="0" fontId="17" fillId="0" borderId="0" xfId="6" applyFont="1" applyFill="1" applyBorder="1">
      <alignment horizontal="left" vertical="top" wrapText="1" indent="1"/>
    </xf>
    <xf numFmtId="0" fontId="17" fillId="0" borderId="84" xfId="6" applyFont="1" applyFill="1" applyBorder="1">
      <alignment horizontal="left" vertical="top" wrapText="1" indent="1"/>
    </xf>
    <xf numFmtId="164" fontId="16" fillId="0" borderId="16" xfId="5" applyFont="1" applyFill="1" applyBorder="1" applyAlignment="1">
      <alignment horizontal="left" wrapText="1" indent="1"/>
    </xf>
    <xf numFmtId="164" fontId="16" fillId="0" borderId="85" xfId="5" applyFont="1" applyFill="1" applyBorder="1" applyAlignment="1">
      <alignment horizontal="left" wrapText="1" indent="1"/>
    </xf>
    <xf numFmtId="0" fontId="17" fillId="0" borderId="15" xfId="6" applyFont="1" applyFill="1" applyBorder="1">
      <alignment horizontal="left" vertical="top" wrapText="1" indent="1"/>
    </xf>
    <xf numFmtId="0" fontId="17" fillId="0" borderId="86" xfId="6" applyFont="1" applyFill="1" applyBorder="1">
      <alignment horizontal="left" vertical="top" wrapText="1" indent="1"/>
    </xf>
    <xf numFmtId="164" fontId="16" fillId="12" borderId="85" xfId="5" applyFont="1" applyFill="1" applyBorder="1" applyAlignment="1">
      <alignment horizontal="left" wrapText="1" indent="1"/>
    </xf>
    <xf numFmtId="0" fontId="17" fillId="12" borderId="86" xfId="6" applyFont="1" applyFill="1" applyBorder="1">
      <alignment horizontal="left" vertical="top" wrapText="1" indent="1"/>
    </xf>
    <xf numFmtId="164" fontId="16" fillId="11" borderId="85" xfId="5" applyFont="1" applyFill="1" applyBorder="1" applyAlignment="1">
      <alignment horizontal="left" wrapText="1" indent="1"/>
    </xf>
    <xf numFmtId="0" fontId="17" fillId="11" borderId="86" xfId="6" applyFont="1" applyFill="1" applyBorder="1">
      <alignment horizontal="left" vertical="top" wrapText="1" indent="1"/>
    </xf>
    <xf numFmtId="0" fontId="17" fillId="11" borderId="15" xfId="6" applyFont="1" applyFill="1" applyBorder="1">
      <alignment horizontal="left" vertical="top" wrapText="1" indent="1"/>
    </xf>
    <xf numFmtId="164" fontId="16" fillId="11" borderId="0" xfId="5" applyFont="1" applyFill="1" applyBorder="1" applyAlignment="1">
      <alignment horizontal="left" wrapText="1" indent="1"/>
    </xf>
    <xf numFmtId="164" fontId="16" fillId="13" borderId="85" xfId="5" applyFont="1" applyFill="1" applyBorder="1" applyAlignment="1">
      <alignment horizontal="left" wrapText="1" indent="1"/>
    </xf>
    <xf numFmtId="0" fontId="17" fillId="13" borderId="86" xfId="6" applyFont="1" applyFill="1" applyBorder="1">
      <alignment horizontal="left" vertical="top" wrapText="1" indent="1"/>
    </xf>
    <xf numFmtId="164" fontId="16" fillId="13" borderId="84" xfId="5" applyFont="1" applyFill="1" applyBorder="1" applyAlignment="1">
      <alignment horizontal="left" wrapText="1" indent="1"/>
    </xf>
    <xf numFmtId="164" fontId="16" fillId="13" borderId="16" xfId="5" applyFont="1" applyFill="1" applyBorder="1" applyAlignment="1">
      <alignment horizontal="left" wrapText="1" indent="1"/>
    </xf>
    <xf numFmtId="0" fontId="17" fillId="13" borderId="15" xfId="6" applyFont="1" applyFill="1" applyBorder="1">
      <alignment horizontal="left" vertical="top" wrapText="1" indent="1"/>
    </xf>
    <xf numFmtId="0" fontId="22" fillId="11" borderId="89" xfId="2" applyFont="1" applyFill="1" applyBorder="1" applyAlignment="1">
      <alignment horizontal="left"/>
    </xf>
    <xf numFmtId="0" fontId="20" fillId="0" borderId="8" xfId="8" applyFont="1" applyFill="1" applyAlignment="1">
      <alignment horizontal="left" wrapText="1" indent="1"/>
    </xf>
    <xf numFmtId="0" fontId="20" fillId="0" borderId="92" xfId="8" applyFont="1" applyBorder="1" applyAlignment="1">
      <alignment horizontal="left" wrapText="1" indent="1"/>
    </xf>
    <xf numFmtId="0" fontId="20" fillId="0" borderId="93" xfId="8" applyFont="1" applyBorder="1" applyAlignment="1">
      <alignment horizontal="left" wrapText="1" indent="1"/>
    </xf>
    <xf numFmtId="0" fontId="17" fillId="0" borderId="91" xfId="7" applyFont="1" applyBorder="1">
      <alignment horizontal="left" vertical="top" wrapText="1" indent="1"/>
    </xf>
    <xf numFmtId="0" fontId="17" fillId="0" borderId="0" xfId="7" applyFont="1">
      <alignment horizontal="left" vertical="top" wrapText="1" indent="1"/>
    </xf>
    <xf numFmtId="0" fontId="20" fillId="0" borderId="0" xfId="8" applyFont="1" applyBorder="1" applyAlignment="1">
      <alignment horizontal="left" wrapText="1" indent="1"/>
    </xf>
    <xf numFmtId="0" fontId="20" fillId="0" borderId="5" xfId="8" applyFont="1" applyBorder="1" applyAlignment="1">
      <alignment horizontal="left" wrapText="1" indent="1"/>
    </xf>
    <xf numFmtId="0" fontId="20" fillId="0" borderId="0" xfId="8" applyFont="1" applyFill="1" applyBorder="1" applyAlignment="1">
      <alignment horizontal="left" wrapText="1" indent="1"/>
    </xf>
    <xf numFmtId="0" fontId="20" fillId="0" borderId="5" xfId="8" applyFont="1" applyFill="1" applyBorder="1" applyAlignment="1">
      <alignment horizontal="left" wrapText="1" indent="1"/>
    </xf>
    <xf numFmtId="0" fontId="17" fillId="0" borderId="0" xfId="7" applyFont="1" applyFill="1">
      <alignment horizontal="left" vertical="top" wrapText="1" indent="1"/>
    </xf>
    <xf numFmtId="0" fontId="22" fillId="0" borderId="89" xfId="2" applyFont="1" applyFill="1" applyBorder="1" applyAlignment="1">
      <alignment horizontal="left"/>
    </xf>
    <xf numFmtId="0" fontId="16" fillId="0" borderId="0" xfId="8" applyFont="1" applyFill="1" applyBorder="1" applyAlignment="1">
      <alignment horizontal="left" wrapText="1" indent="1"/>
    </xf>
    <xf numFmtId="0" fontId="16" fillId="0" borderId="5" xfId="8" applyFont="1" applyFill="1" applyBorder="1" applyAlignment="1">
      <alignment horizontal="left" wrapText="1" indent="1"/>
    </xf>
  </cellXfs>
  <cellStyles count="16">
    <cellStyle name="40 % - Accent1" xfId="1" builtinId="31" customBuiltin="1"/>
    <cellStyle name="Accent1" xfId="3" builtinId="29" customBuiltin="1"/>
    <cellStyle name="Accent5" xfId="4" builtinId="45" customBuiltin="1"/>
    <cellStyle name="Commentaire" xfId="13" builtinId="10" customBuiltin="1"/>
    <cellStyle name="Détail jour" xfId="6"/>
    <cellStyle name="En-tête de notes" xfId="8"/>
    <cellStyle name="Jour" xfId="5"/>
    <cellStyle name="Normal" xfId="0" builtinId="0" customBuiltin="1"/>
    <cellStyle name="Notes" xfId="7"/>
    <cellStyle name="Texte explicatif" xfId="14" builtinId="53" customBuiltin="1"/>
    <cellStyle name="Titre" xfId="9" builtinId="15" customBuiltin="1"/>
    <cellStyle name="Titre 1" xfId="2" builtinId="16" customBuiltin="1"/>
    <cellStyle name="Titre 2" xfId="10" builtinId="17" customBuiltin="1"/>
    <cellStyle name="Titre 3" xfId="11" builtinId="18" customBuiltin="1"/>
    <cellStyle name="Titre 4" xfId="12" builtinId="19" customBuiltin="1"/>
    <cellStyle name="Total" xfId="15" builtinId="25" customBuiltin="1"/>
  </cellStyles>
  <dxfs count="12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0</xdr:row>
      <xdr:rowOff>114299</xdr:rowOff>
    </xdr:from>
    <xdr:to>
      <xdr:col>1</xdr:col>
      <xdr:colOff>4334636</xdr:colOff>
      <xdr:row>1</xdr:row>
      <xdr:rowOff>1216151</xdr:rowOff>
    </xdr:to>
    <xdr:pic>
      <xdr:nvPicPr>
        <xdr:cNvPr id="2" name="Image_1" descr="Photo d’une fille en train d’écrire" title="Banner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42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</xdr:row>
      <xdr:rowOff>1304924</xdr:rowOff>
    </xdr:from>
    <xdr:to>
      <xdr:col>1</xdr:col>
      <xdr:colOff>4334636</xdr:colOff>
      <xdr:row>2</xdr:row>
      <xdr:rowOff>1216151</xdr:rowOff>
    </xdr:to>
    <xdr:pic>
      <xdr:nvPicPr>
        <xdr:cNvPr id="3" name="Image_2" descr="Photo d’étudiants en train de discuter" title="Banner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02"/>
        <a:stretch/>
      </xdr:blipFill>
      <xdr:spPr>
        <a:xfrm>
          <a:off x="133349" y="14192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</xdr:row>
      <xdr:rowOff>1304924</xdr:rowOff>
    </xdr:from>
    <xdr:to>
      <xdr:col>1</xdr:col>
      <xdr:colOff>4334636</xdr:colOff>
      <xdr:row>3</xdr:row>
      <xdr:rowOff>1216151</xdr:rowOff>
    </xdr:to>
    <xdr:pic>
      <xdr:nvPicPr>
        <xdr:cNvPr id="4" name="Image_3" descr="Photo d’un homme traversant la rue" title="Banner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27241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3</xdr:row>
      <xdr:rowOff>1304924</xdr:rowOff>
    </xdr:from>
    <xdr:to>
      <xdr:col>1</xdr:col>
      <xdr:colOff>4334636</xdr:colOff>
      <xdr:row>4</xdr:row>
      <xdr:rowOff>1216151</xdr:rowOff>
    </xdr:to>
    <xdr:pic>
      <xdr:nvPicPr>
        <xdr:cNvPr id="5" name="Image_4" descr="Photo d’étudiants levant leurs mains" title="Banner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40290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4</xdr:row>
      <xdr:rowOff>1304924</xdr:rowOff>
    </xdr:from>
    <xdr:to>
      <xdr:col>1</xdr:col>
      <xdr:colOff>4334636</xdr:colOff>
      <xdr:row>5</xdr:row>
      <xdr:rowOff>1216151</xdr:rowOff>
    </xdr:to>
    <xdr:pic>
      <xdr:nvPicPr>
        <xdr:cNvPr id="6" name="Image_5" descr="Photo d’étudiant en cours" title="Banner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53339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</xdr:row>
      <xdr:rowOff>1304924</xdr:rowOff>
    </xdr:from>
    <xdr:to>
      <xdr:col>1</xdr:col>
      <xdr:colOff>4334636</xdr:colOff>
      <xdr:row>6</xdr:row>
      <xdr:rowOff>1216151</xdr:rowOff>
    </xdr:to>
    <xdr:pic>
      <xdr:nvPicPr>
        <xdr:cNvPr id="7" name="Image_6" descr="Photo de délivrance de diplôme" title="Banner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66389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</xdr:row>
      <xdr:rowOff>1304924</xdr:rowOff>
    </xdr:from>
    <xdr:to>
      <xdr:col>1</xdr:col>
      <xdr:colOff>4334636</xdr:colOff>
      <xdr:row>7</xdr:row>
      <xdr:rowOff>1216151</xdr:rowOff>
    </xdr:to>
    <xdr:pic>
      <xdr:nvPicPr>
        <xdr:cNvPr id="8" name="Image_7" descr="Photo d’étudiants en train de jouer" title="Banner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79438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1304924</xdr:rowOff>
    </xdr:from>
    <xdr:to>
      <xdr:col>1</xdr:col>
      <xdr:colOff>4334636</xdr:colOff>
      <xdr:row>8</xdr:row>
      <xdr:rowOff>1216151</xdr:rowOff>
    </xdr:to>
    <xdr:pic>
      <xdr:nvPicPr>
        <xdr:cNvPr id="9" name="Image_8" descr="Photo d’une fille utilisant son bloc-notes" title="Banner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92487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8</xdr:row>
      <xdr:rowOff>1304924</xdr:rowOff>
    </xdr:from>
    <xdr:to>
      <xdr:col>1</xdr:col>
      <xdr:colOff>4334636</xdr:colOff>
      <xdr:row>9</xdr:row>
      <xdr:rowOff>1216151</xdr:rowOff>
    </xdr:to>
    <xdr:pic>
      <xdr:nvPicPr>
        <xdr:cNvPr id="10" name="Image_9" descr="Photo d’une équipe de football" title="Banner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05536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</xdr:row>
      <xdr:rowOff>1304924</xdr:rowOff>
    </xdr:from>
    <xdr:to>
      <xdr:col>1</xdr:col>
      <xdr:colOff>4334636</xdr:colOff>
      <xdr:row>10</xdr:row>
      <xdr:rowOff>1216151</xdr:rowOff>
    </xdr:to>
    <xdr:pic>
      <xdr:nvPicPr>
        <xdr:cNvPr id="11" name="Image_10" descr="Photo d’un rassemblement de basketball" title="Banner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8586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10</xdr:row>
      <xdr:rowOff>1304924</xdr:rowOff>
    </xdr:from>
    <xdr:to>
      <xdr:col>1</xdr:col>
      <xdr:colOff>4334636</xdr:colOff>
      <xdr:row>11</xdr:row>
      <xdr:rowOff>1216151</xdr:rowOff>
    </xdr:to>
    <xdr:pic>
      <xdr:nvPicPr>
        <xdr:cNvPr id="12" name="Image_11" descr="Photo d’étudiants dans un labo" title="Banner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31635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</xdr:row>
      <xdr:rowOff>1304924</xdr:rowOff>
    </xdr:from>
    <xdr:to>
      <xdr:col>1</xdr:col>
      <xdr:colOff>4334636</xdr:colOff>
      <xdr:row>12</xdr:row>
      <xdr:rowOff>1216151</xdr:rowOff>
    </xdr:to>
    <xdr:pic>
      <xdr:nvPicPr>
        <xdr:cNvPr id="13" name="Image_12" descr="Photo d’une fille portant des cadeaux" title="Banner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4468474"/>
          <a:ext cx="4325112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Franklin Gothic Medium Cond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I198"/>
  <sheetViews>
    <sheetView showGridLines="0" showRowColHeaders="0" tabSelected="1" topLeftCell="A81" zoomScaleNormal="100" workbookViewId="0">
      <selection activeCell="H90" sqref="H90"/>
    </sheetView>
  </sheetViews>
  <sheetFormatPr baseColWidth="10" defaultColWidth="8.75" defaultRowHeight="16.5" x14ac:dyDescent="0.3"/>
  <cols>
    <col min="1" max="1" width="1.625" style="5" customWidth="1"/>
    <col min="2" max="8" width="18.875" style="5" customWidth="1"/>
    <col min="9" max="9" width="1.625" style="5" customWidth="1"/>
    <col min="10" max="13" width="8.75" style="5"/>
    <col min="14" max="14" width="6.75" style="5" customWidth="1"/>
    <col min="15" max="16384" width="8.75" style="5"/>
  </cols>
  <sheetData>
    <row r="1" spans="1:9" ht="9" customHeight="1" x14ac:dyDescent="0.3">
      <c r="A1" s="6"/>
      <c r="I1" s="5" t="s">
        <v>1</v>
      </c>
    </row>
    <row r="2" spans="1:9" ht="95.25" customHeight="1" x14ac:dyDescent="0.9">
      <c r="B2" s="93">
        <v>2021</v>
      </c>
      <c r="C2" s="133" t="s">
        <v>3</v>
      </c>
      <c r="D2" s="133"/>
      <c r="E2" s="90"/>
      <c r="F2" s="91"/>
      <c r="G2" s="91"/>
      <c r="H2" s="92"/>
    </row>
    <row r="3" spans="1:9" ht="9" customHeight="1" x14ac:dyDescent="0.3"/>
    <row r="4" spans="1:9" ht="24" customHeight="1" x14ac:dyDescent="0.35">
      <c r="A4" s="7"/>
      <c r="B4" s="86" t="s">
        <v>2</v>
      </c>
      <c r="C4" s="87" t="str">
        <f>(TEXT(C5,"jjjj"))</f>
        <v>mardi</v>
      </c>
      <c r="D4" s="88" t="str">
        <f>TEXT(D5,"jjjj")</f>
        <v>mercredi</v>
      </c>
      <c r="E4" s="87" t="str">
        <f>TEXT(E5,"jjjj")</f>
        <v>jeudi</v>
      </c>
      <c r="F4" s="88" t="str">
        <f>TEXT(F5,"jjjj")</f>
        <v>vendredi</v>
      </c>
      <c r="G4" s="87" t="str">
        <f>TEXT(G5,"jjjj")</f>
        <v>samedi</v>
      </c>
      <c r="H4" s="89" t="str">
        <f>(TEXT(H5,"jjjj"))</f>
        <v>dimanche</v>
      </c>
      <c r="I4" s="7"/>
    </row>
    <row r="5" spans="1:9" ht="24" customHeight="1" x14ac:dyDescent="0.35">
      <c r="A5" s="8"/>
      <c r="B5" s="20">
        <f t="array" ref="B5:H5">Jours+1+DATE(Calendrier1an,OptionCalendrier1mois,1)-WEEKDAY(DATE(Calendrier1an,OptionCalendrier1mois,1),OptionJoursemaine)</f>
        <v>44501</v>
      </c>
      <c r="C5" s="31">
        <v>44502</v>
      </c>
      <c r="D5" s="42">
        <v>44503</v>
      </c>
      <c r="E5" s="52">
        <v>44504</v>
      </c>
      <c r="F5" s="62">
        <v>44505</v>
      </c>
      <c r="G5" s="72">
        <v>44506</v>
      </c>
      <c r="H5" s="4">
        <v>44507</v>
      </c>
      <c r="I5" s="8"/>
    </row>
    <row r="6" spans="1:9" ht="51" customHeight="1" x14ac:dyDescent="0.3">
      <c r="A6" s="9"/>
      <c r="B6" s="21"/>
      <c r="C6" s="32"/>
      <c r="D6" s="43"/>
      <c r="E6" s="53"/>
      <c r="F6" s="63"/>
      <c r="G6" s="73"/>
      <c r="H6" s="11"/>
      <c r="I6" s="9"/>
    </row>
    <row r="7" spans="1:9" ht="24" customHeight="1" x14ac:dyDescent="0.35">
      <c r="A7" s="8"/>
      <c r="B7" s="22">
        <f t="array" ref="B7:H7">Jours+8+DATE(Calendrier1an,OptionCalendrier1mois,1)-WEEKDAY(DATE(Calendrier1an,OptionCalendrier1mois,1),OptionJoursemaine)</f>
        <v>44508</v>
      </c>
      <c r="C7" s="33">
        <v>44509</v>
      </c>
      <c r="D7" s="44">
        <v>44510</v>
      </c>
      <c r="E7" s="54">
        <v>44511</v>
      </c>
      <c r="F7" s="64">
        <v>44512</v>
      </c>
      <c r="G7" s="74">
        <v>44513</v>
      </c>
      <c r="H7" s="12">
        <v>44514</v>
      </c>
      <c r="I7" s="8"/>
    </row>
    <row r="8" spans="1:9" ht="51" customHeight="1" x14ac:dyDescent="0.3">
      <c r="A8" s="9"/>
      <c r="B8" s="23"/>
      <c r="C8" s="34"/>
      <c r="D8" s="45"/>
      <c r="E8" s="55"/>
      <c r="F8" s="65"/>
      <c r="G8" s="75"/>
      <c r="H8" s="13"/>
      <c r="I8" s="9"/>
    </row>
    <row r="9" spans="1:9" ht="24" customHeight="1" x14ac:dyDescent="0.35">
      <c r="A9" s="8"/>
      <c r="B9" s="24">
        <f t="array" ref="B9:H9">Jours+15+DATE(Calendrier1an,OptionCalendrier1mois,1)-WEEKDAY(DATE(Calendrier1an,OptionCalendrier1mois,1),OptionJoursemaine)</f>
        <v>44515</v>
      </c>
      <c r="C9" s="35">
        <v>44516</v>
      </c>
      <c r="D9" s="46">
        <v>44517</v>
      </c>
      <c r="E9" s="56">
        <v>44518</v>
      </c>
      <c r="F9" s="66">
        <v>44519</v>
      </c>
      <c r="G9" s="76">
        <v>44520</v>
      </c>
      <c r="H9" s="14">
        <v>44521</v>
      </c>
      <c r="I9" s="8"/>
    </row>
    <row r="10" spans="1:9" ht="51" customHeight="1" x14ac:dyDescent="0.3">
      <c r="A10" s="9"/>
      <c r="B10" s="25"/>
      <c r="C10" s="36"/>
      <c r="D10" s="47"/>
      <c r="E10" s="57"/>
      <c r="F10" s="67"/>
      <c r="G10" s="77"/>
      <c r="H10" s="15"/>
      <c r="I10" s="9"/>
    </row>
    <row r="11" spans="1:9" ht="24" customHeight="1" x14ac:dyDescent="0.35">
      <c r="A11" s="8"/>
      <c r="B11" s="26">
        <f t="array" ref="B11:H11">Jours+22+DATE(Calendrier1an,OptionCalendrier1mois,1)-WEEKDAY(DATE(Calendrier1an,OptionCalendrier1mois,1),OptionJoursemaine)</f>
        <v>44522</v>
      </c>
      <c r="C11" s="37">
        <v>44523</v>
      </c>
      <c r="D11" s="48">
        <v>44524</v>
      </c>
      <c r="E11" s="58">
        <v>44525</v>
      </c>
      <c r="F11" s="68">
        <v>44526</v>
      </c>
      <c r="G11" s="78">
        <v>44527</v>
      </c>
      <c r="H11" s="16">
        <v>44528</v>
      </c>
      <c r="I11" s="8"/>
    </row>
    <row r="12" spans="1:9" ht="51" customHeight="1" x14ac:dyDescent="0.3">
      <c r="A12" s="9"/>
      <c r="B12" s="27"/>
      <c r="C12" s="38"/>
      <c r="D12" s="49"/>
      <c r="E12" s="59"/>
      <c r="F12" s="69"/>
      <c r="G12" s="79"/>
      <c r="H12" s="17"/>
      <c r="I12" s="9"/>
    </row>
    <row r="13" spans="1:9" ht="24" customHeight="1" x14ac:dyDescent="0.35">
      <c r="A13" s="8"/>
      <c r="B13" s="28">
        <f t="array" ref="B13:H13">Jours+29+DATE(Calendrier1an,OptionCalendrier1mois,1)-WEEKDAY(DATE(Calendrier1an,OptionCalendrier1mois,1),OptionJoursemaine)</f>
        <v>44529</v>
      </c>
      <c r="C13" s="39">
        <v>44530</v>
      </c>
      <c r="D13" s="50">
        <v>44531</v>
      </c>
      <c r="E13" s="60">
        <v>44532</v>
      </c>
      <c r="F13" s="70">
        <v>44533</v>
      </c>
      <c r="G13" s="80">
        <v>44534</v>
      </c>
      <c r="H13" s="18">
        <v>44535</v>
      </c>
      <c r="I13" s="8"/>
    </row>
    <row r="14" spans="1:9" ht="51" customHeight="1" x14ac:dyDescent="0.3">
      <c r="A14" s="9"/>
      <c r="B14" s="29"/>
      <c r="C14" s="40"/>
      <c r="D14" s="51"/>
      <c r="E14" s="61"/>
      <c r="F14" s="71"/>
      <c r="G14" s="81"/>
      <c r="H14" s="19"/>
      <c r="I14" s="9"/>
    </row>
    <row r="15" spans="1:9" ht="24" customHeight="1" x14ac:dyDescent="0.35">
      <c r="A15" s="10"/>
      <c r="B15" s="20">
        <f t="array" ref="B15:C15">Jours+36+DATE(Calendrier1an,OptionCalendrier1mois,1)-WEEKDAY(DATE(Calendrier1an,OptionCalendrier1mois,1),OptionJoursemaine)</f>
        <v>44536</v>
      </c>
      <c r="C15" s="31">
        <v>44537</v>
      </c>
      <c r="D15" s="135" t="s">
        <v>0</v>
      </c>
      <c r="E15" s="136"/>
      <c r="F15" s="136"/>
      <c r="G15" s="136"/>
      <c r="H15" s="136"/>
      <c r="I15" s="10"/>
    </row>
    <row r="16" spans="1:9" ht="51" customHeight="1" x14ac:dyDescent="0.3">
      <c r="A16" s="9"/>
      <c r="B16" s="30"/>
      <c r="C16" s="41"/>
      <c r="D16" s="137"/>
      <c r="E16" s="138"/>
      <c r="F16" s="138"/>
      <c r="G16" s="138"/>
      <c r="H16" s="138"/>
      <c r="I16" s="9"/>
    </row>
    <row r="17" spans="1:9" ht="9" customHeight="1" x14ac:dyDescent="0.3">
      <c r="B17" s="1"/>
      <c r="C17" s="1"/>
      <c r="D17" s="2"/>
      <c r="E17" s="2"/>
      <c r="F17" s="2"/>
      <c r="G17" s="2"/>
      <c r="H17" s="2"/>
    </row>
    <row r="18" spans="1:9" ht="95.25" customHeight="1" x14ac:dyDescent="0.9">
      <c r="B18" s="94">
        <f>YEAR(DATE(Calendrier1an,OptionCalendrier1mois+1,1))</f>
        <v>2021</v>
      </c>
      <c r="C18" s="133" t="str">
        <f>TEXT(DATE(Calendrier1an,OptionCalendrier1mois+1,1),"mmmm")</f>
        <v>décembre</v>
      </c>
      <c r="D18" s="133"/>
      <c r="E18" s="90"/>
      <c r="F18" s="91"/>
      <c r="G18" s="91"/>
      <c r="H18" s="92"/>
    </row>
    <row r="19" spans="1:9" ht="9" customHeight="1" x14ac:dyDescent="0.3"/>
    <row r="20" spans="1:9" ht="24" customHeight="1" x14ac:dyDescent="0.35">
      <c r="A20" s="7"/>
      <c r="B20" s="86" t="str">
        <f t="shared" ref="B20:H20" si="0">TEXT(B21,"jjjj")</f>
        <v>lundi</v>
      </c>
      <c r="C20" s="87" t="str">
        <f t="shared" si="0"/>
        <v>mardi</v>
      </c>
      <c r="D20" s="88" t="str">
        <f t="shared" si="0"/>
        <v>mercredi</v>
      </c>
      <c r="E20" s="87" t="str">
        <f t="shared" si="0"/>
        <v>jeudi</v>
      </c>
      <c r="F20" s="88" t="str">
        <f t="shared" si="0"/>
        <v>vendredi</v>
      </c>
      <c r="G20" s="87" t="str">
        <f t="shared" si="0"/>
        <v>samedi</v>
      </c>
      <c r="H20" s="89" t="str">
        <f t="shared" si="0"/>
        <v>dimanche</v>
      </c>
      <c r="I20" s="7"/>
    </row>
    <row r="21" spans="1:9" ht="24" customHeight="1" x14ac:dyDescent="0.35">
      <c r="A21" s="10"/>
      <c r="B21" s="4">
        <f t="array" ref="B21:H21">Jours+1+DATE(Calendrier2ans,OptionCalendrier2mois,1)-WEEKDAY(DATE(Calendrier2ans,OptionCalendrier2mois,1),OptionJoursemaine)</f>
        <v>44529</v>
      </c>
      <c r="C21" s="82">
        <v>44530</v>
      </c>
      <c r="D21" s="82">
        <v>44531</v>
      </c>
      <c r="E21" s="82">
        <v>44532</v>
      </c>
      <c r="F21" s="82">
        <v>44533</v>
      </c>
      <c r="G21" s="82">
        <v>44534</v>
      </c>
      <c r="H21" s="4">
        <v>44535</v>
      </c>
      <c r="I21" s="10"/>
    </row>
    <row r="22" spans="1:9" ht="51" customHeight="1" x14ac:dyDescent="0.3">
      <c r="A22" s="9"/>
      <c r="B22" s="3"/>
      <c r="C22" s="83"/>
      <c r="D22" s="83"/>
      <c r="E22" s="83"/>
      <c r="F22" s="83"/>
      <c r="G22" s="83"/>
      <c r="H22" s="3"/>
      <c r="I22" s="9"/>
    </row>
    <row r="23" spans="1:9" ht="24" customHeight="1" x14ac:dyDescent="0.35">
      <c r="A23" s="10"/>
      <c r="B23" s="12">
        <f t="array" ref="B23:H23">Jours+8+DATE(Calendrier2ans,OptionCalendrier2mois,1)-WEEKDAY(DATE(Calendrier2ans,OptionCalendrier2mois,1),OptionJoursemaine)</f>
        <v>44536</v>
      </c>
      <c r="C23" s="84">
        <v>44537</v>
      </c>
      <c r="D23" s="84">
        <v>44538</v>
      </c>
      <c r="E23" s="84">
        <v>44539</v>
      </c>
      <c r="F23" s="84">
        <v>44540</v>
      </c>
      <c r="G23" s="84">
        <v>44541</v>
      </c>
      <c r="H23" s="12">
        <v>44542</v>
      </c>
      <c r="I23" s="10"/>
    </row>
    <row r="24" spans="1:9" ht="51" customHeight="1" x14ac:dyDescent="0.3">
      <c r="A24" s="9"/>
      <c r="B24" s="11"/>
      <c r="C24" s="85"/>
      <c r="D24" s="85"/>
      <c r="E24" s="85"/>
      <c r="F24" s="85"/>
      <c r="G24" s="85"/>
      <c r="H24" s="11"/>
      <c r="I24" s="9"/>
    </row>
    <row r="25" spans="1:9" ht="24" customHeight="1" x14ac:dyDescent="0.35">
      <c r="A25" s="10"/>
      <c r="B25" s="12">
        <f t="array" ref="B25:H25">Jours+15+DATE(Calendrier2ans,OptionCalendrier2mois,1)-WEEKDAY(DATE(Calendrier2ans,OptionCalendrier2mois,1),OptionJoursemaine)</f>
        <v>44543</v>
      </c>
      <c r="C25" s="84">
        <v>44544</v>
      </c>
      <c r="D25" s="84">
        <v>44545</v>
      </c>
      <c r="E25" s="84">
        <v>44546</v>
      </c>
      <c r="F25" s="84">
        <v>44547</v>
      </c>
      <c r="G25" s="84">
        <v>44548</v>
      </c>
      <c r="H25" s="12">
        <v>44549</v>
      </c>
      <c r="I25" s="10"/>
    </row>
    <row r="26" spans="1:9" ht="51" customHeight="1" x14ac:dyDescent="0.3">
      <c r="A26" s="9"/>
      <c r="B26" s="11"/>
      <c r="C26" s="85"/>
      <c r="D26" s="85"/>
      <c r="E26" s="85"/>
      <c r="F26" s="85"/>
      <c r="G26" s="85"/>
      <c r="H26" s="11"/>
      <c r="I26" s="9"/>
    </row>
    <row r="27" spans="1:9" ht="24" customHeight="1" x14ac:dyDescent="0.35">
      <c r="A27" s="10"/>
      <c r="B27" s="12">
        <f t="array" ref="B27:H27">Jours+22+DATE(Calendrier2ans,OptionCalendrier2mois,1)-WEEKDAY(DATE(Calendrier2ans,OptionCalendrier2mois,1),OptionJoursemaine)</f>
        <v>44550</v>
      </c>
      <c r="C27" s="84">
        <v>44551</v>
      </c>
      <c r="D27" s="84">
        <v>44552</v>
      </c>
      <c r="E27" s="84">
        <v>44553</v>
      </c>
      <c r="F27" s="84">
        <v>44554</v>
      </c>
      <c r="G27" s="84">
        <v>44555</v>
      </c>
      <c r="H27" s="12">
        <v>44556</v>
      </c>
      <c r="I27" s="10"/>
    </row>
    <row r="28" spans="1:9" ht="51" customHeight="1" x14ac:dyDescent="0.3">
      <c r="A28" s="9"/>
      <c r="B28" s="11"/>
      <c r="C28" s="85"/>
      <c r="D28" s="85"/>
      <c r="E28" s="85"/>
      <c r="F28" s="85"/>
      <c r="G28" s="85"/>
      <c r="H28" s="11"/>
      <c r="I28" s="9"/>
    </row>
    <row r="29" spans="1:9" ht="24" customHeight="1" x14ac:dyDescent="0.35">
      <c r="A29" s="10"/>
      <c r="B29" s="12">
        <f t="array" ref="B29:H29">Jours+29+DATE(Calendrier2ans,OptionCalendrier2mois,1)-WEEKDAY(DATE(Calendrier2ans,OptionCalendrier2mois,1),OptionJoursemaine)</f>
        <v>44557</v>
      </c>
      <c r="C29" s="84">
        <v>44558</v>
      </c>
      <c r="D29" s="84">
        <v>44559</v>
      </c>
      <c r="E29" s="84">
        <v>44560</v>
      </c>
      <c r="F29" s="84">
        <v>44561</v>
      </c>
      <c r="G29" s="84">
        <v>44562</v>
      </c>
      <c r="H29" s="12">
        <v>44563</v>
      </c>
      <c r="I29" s="10"/>
    </row>
    <row r="30" spans="1:9" ht="51" customHeight="1" x14ac:dyDescent="0.3">
      <c r="A30" s="9"/>
      <c r="B30" s="11"/>
      <c r="C30" s="85"/>
      <c r="D30" s="85"/>
      <c r="E30" s="85"/>
      <c r="F30" s="85"/>
      <c r="G30" s="85"/>
      <c r="H30" s="11"/>
      <c r="I30" s="9"/>
    </row>
    <row r="31" spans="1:9" ht="24" customHeight="1" x14ac:dyDescent="0.35">
      <c r="A31" s="10"/>
      <c r="B31" s="4">
        <f t="array" ref="B31:C31">Jours+36+DATE(Calendrier2ans,OptionCalendrier2mois,1)-WEEKDAY(DATE(Calendrier2ans,OptionCalendrier2mois,1),OptionJoursemaine)</f>
        <v>44564</v>
      </c>
      <c r="C31" s="82">
        <v>44565</v>
      </c>
      <c r="D31" s="139" t="s">
        <v>0</v>
      </c>
      <c r="E31" s="139"/>
      <c r="F31" s="139"/>
      <c r="G31" s="139"/>
      <c r="H31" s="139"/>
      <c r="I31" s="10"/>
    </row>
    <row r="32" spans="1:9" ht="51" customHeight="1" x14ac:dyDescent="0.3">
      <c r="A32" s="9"/>
      <c r="B32" s="3"/>
      <c r="C32" s="83"/>
      <c r="D32" s="138"/>
      <c r="E32" s="138"/>
      <c r="F32" s="138"/>
      <c r="G32" s="138"/>
      <c r="H32" s="138"/>
      <c r="I32" s="9"/>
    </row>
    <row r="33" spans="1:9" ht="9" customHeight="1" x14ac:dyDescent="0.3">
      <c r="B33" s="1"/>
      <c r="C33" s="1"/>
      <c r="D33" s="2"/>
      <c r="E33" s="2"/>
      <c r="F33" s="2"/>
      <c r="G33" s="2"/>
      <c r="H33" s="2"/>
    </row>
    <row r="34" spans="1:9" ht="95.25" customHeight="1" x14ac:dyDescent="0.9">
      <c r="B34" s="94">
        <f>YEAR(DATE(Calendrier2ans,OptionCalendrier2mois+1,1))</f>
        <v>2022</v>
      </c>
      <c r="C34" s="133" t="str">
        <f>TEXT(DATE(Calendrier2ans,OptionCalendrier2mois+1,1),"mmmm")</f>
        <v>janvier</v>
      </c>
      <c r="D34" s="133"/>
      <c r="E34" s="90"/>
      <c r="F34" s="91"/>
      <c r="G34" s="91"/>
      <c r="H34" s="92"/>
    </row>
    <row r="35" spans="1:9" ht="9" customHeight="1" x14ac:dyDescent="0.3"/>
    <row r="36" spans="1:9" ht="24" customHeight="1" x14ac:dyDescent="0.35">
      <c r="A36" s="7"/>
      <c r="B36" s="86" t="str">
        <f t="shared" ref="B36:H36" si="1">TEXT(B37,"jjjj")</f>
        <v>lundi</v>
      </c>
      <c r="C36" s="87" t="str">
        <f t="shared" si="1"/>
        <v>mardi</v>
      </c>
      <c r="D36" s="88" t="str">
        <f t="shared" si="1"/>
        <v>mercredi</v>
      </c>
      <c r="E36" s="87" t="str">
        <f t="shared" si="1"/>
        <v>jeudi</v>
      </c>
      <c r="F36" s="88" t="str">
        <f t="shared" si="1"/>
        <v>vendredi</v>
      </c>
      <c r="G36" s="87" t="str">
        <f t="shared" si="1"/>
        <v>samedi</v>
      </c>
      <c r="H36" s="89" t="str">
        <f t="shared" si="1"/>
        <v>dimanche</v>
      </c>
      <c r="I36" s="7"/>
    </row>
    <row r="37" spans="1:9" ht="24" customHeight="1" x14ac:dyDescent="0.35">
      <c r="A37" s="8"/>
      <c r="B37" s="4">
        <f t="array" ref="B37:H37">Jours+1+DATE(Calendrier3ans,OptionCalendrier3mois,1)-WEEKDAY(DATE(Calendrier3ans,OptionCalendrier3mois,1),OptionJoursemaine)</f>
        <v>44557</v>
      </c>
      <c r="C37" s="82">
        <v>44558</v>
      </c>
      <c r="D37" s="82">
        <v>44559</v>
      </c>
      <c r="E37" s="82">
        <v>44560</v>
      </c>
      <c r="F37" s="82">
        <v>44561</v>
      </c>
      <c r="G37" s="115">
        <v>44562</v>
      </c>
      <c r="H37" s="4">
        <v>44563</v>
      </c>
      <c r="I37" s="8"/>
    </row>
    <row r="38" spans="1:9" ht="51" customHeight="1" x14ac:dyDescent="0.3">
      <c r="A38" s="9"/>
      <c r="B38" s="11"/>
      <c r="C38" s="85"/>
      <c r="D38" s="85"/>
      <c r="E38" s="85"/>
      <c r="F38" s="85"/>
      <c r="H38" s="11"/>
      <c r="I38" s="9"/>
    </row>
    <row r="39" spans="1:9" ht="24" customHeight="1" x14ac:dyDescent="0.35">
      <c r="A39" s="8"/>
      <c r="B39" s="12">
        <f t="array" ref="B39:H39">Jours+8+DATE(Calendrier3ans,OptionCalendrier3mois,1)-WEEKDAY(DATE(Calendrier3ans,OptionCalendrier3mois,1),OptionJoursemaine)</f>
        <v>44564</v>
      </c>
      <c r="C39" s="84">
        <v>44565</v>
      </c>
      <c r="D39" s="84">
        <v>44566</v>
      </c>
      <c r="E39" s="84">
        <v>44567</v>
      </c>
      <c r="F39" s="84">
        <v>44568</v>
      </c>
      <c r="G39" s="84">
        <v>44569</v>
      </c>
      <c r="H39" s="12">
        <v>44570</v>
      </c>
      <c r="I39" s="8"/>
    </row>
    <row r="40" spans="1:9" ht="51" customHeight="1" x14ac:dyDescent="0.3">
      <c r="A40" s="9"/>
      <c r="B40" s="11"/>
      <c r="C40" s="85"/>
      <c r="D40" s="85"/>
      <c r="E40" s="85"/>
      <c r="F40" s="85"/>
      <c r="G40" s="85"/>
      <c r="H40" s="11"/>
      <c r="I40" s="9"/>
    </row>
    <row r="41" spans="1:9" ht="24" customHeight="1" x14ac:dyDescent="0.35">
      <c r="A41" s="8"/>
      <c r="B41" s="12">
        <f t="array" ref="B41:H41">Jours+15+DATE(Calendrier3ans,OptionCalendrier3mois,1)-WEEKDAY(DATE(Calendrier3ans,OptionCalendrier3mois,1),OptionJoursemaine)</f>
        <v>44571</v>
      </c>
      <c r="C41" s="84">
        <v>44572</v>
      </c>
      <c r="D41" s="119">
        <v>44573</v>
      </c>
      <c r="E41" s="84">
        <v>44574</v>
      </c>
      <c r="F41" s="84">
        <v>44575</v>
      </c>
      <c r="G41" s="119">
        <v>44576</v>
      </c>
      <c r="H41" s="12">
        <v>44577</v>
      </c>
      <c r="I41" s="8"/>
    </row>
    <row r="42" spans="1:9" ht="51" customHeight="1" x14ac:dyDescent="0.3">
      <c r="A42" s="9"/>
      <c r="B42" s="11"/>
      <c r="C42" s="85"/>
      <c r="D42" s="121"/>
      <c r="E42" s="85"/>
      <c r="F42" s="85"/>
      <c r="G42" s="121"/>
      <c r="H42" s="11"/>
      <c r="I42" s="9"/>
    </row>
    <row r="43" spans="1:9" ht="24" customHeight="1" x14ac:dyDescent="0.35">
      <c r="A43" s="8"/>
      <c r="B43" s="12">
        <f t="array" ref="B43:H43">Jours+22+DATE(Calendrier3ans,OptionCalendrier3mois,1)-WEEKDAY(DATE(Calendrier3ans,OptionCalendrier3mois,1),OptionJoursemaine)</f>
        <v>44578</v>
      </c>
      <c r="C43" s="84">
        <v>44579</v>
      </c>
      <c r="D43" s="84">
        <v>44580</v>
      </c>
      <c r="E43" s="84">
        <v>44581</v>
      </c>
      <c r="F43" s="84">
        <v>44582</v>
      </c>
      <c r="G43" s="84">
        <v>44583</v>
      </c>
      <c r="H43" s="12">
        <v>44584</v>
      </c>
      <c r="I43" s="8"/>
    </row>
    <row r="44" spans="1:9" ht="51" customHeight="1" x14ac:dyDescent="0.3">
      <c r="A44" s="9"/>
      <c r="B44" s="11"/>
      <c r="C44" s="85"/>
      <c r="D44" s="85"/>
      <c r="E44" s="85"/>
      <c r="F44" s="85"/>
      <c r="G44" s="85"/>
      <c r="H44" s="11"/>
      <c r="I44" s="9"/>
    </row>
    <row r="45" spans="1:9" ht="24" customHeight="1" x14ac:dyDescent="0.35">
      <c r="A45" s="8"/>
      <c r="B45" s="12">
        <f t="array" ref="B45:H45">Jours+29+DATE(Calendrier3ans,OptionCalendrier3mois,1)-WEEKDAY(DATE(Calendrier3ans,OptionCalendrier3mois,1),OptionJoursemaine)</f>
        <v>44585</v>
      </c>
      <c r="C45" s="84">
        <v>44586</v>
      </c>
      <c r="D45" s="84">
        <v>44587</v>
      </c>
      <c r="E45" s="84">
        <v>44588</v>
      </c>
      <c r="F45" s="84">
        <v>44589</v>
      </c>
      <c r="G45" s="84">
        <v>44590</v>
      </c>
      <c r="H45" s="12">
        <v>44591</v>
      </c>
      <c r="I45" s="8"/>
    </row>
    <row r="46" spans="1:9" ht="51" customHeight="1" x14ac:dyDescent="0.3">
      <c r="A46" s="9"/>
      <c r="B46" s="11"/>
      <c r="C46" s="85"/>
      <c r="D46" s="85"/>
      <c r="E46" s="85"/>
      <c r="F46" s="85"/>
      <c r="G46" s="85"/>
      <c r="H46" s="11"/>
      <c r="I46" s="9"/>
    </row>
    <row r="47" spans="1:9" ht="24" customHeight="1" x14ac:dyDescent="0.35">
      <c r="A47" s="8"/>
      <c r="B47" s="4">
        <f t="array" ref="B47:C47">Jours+36+DATE(Calendrier3ans,OptionCalendrier3mois,1)-WEEKDAY(DATE(Calendrier3ans,OptionCalendrier3mois,1),OptionJoursemaine)</f>
        <v>44592</v>
      </c>
      <c r="C47" s="82">
        <v>44593</v>
      </c>
      <c r="D47" s="139" t="s">
        <v>0</v>
      </c>
      <c r="E47" s="140"/>
      <c r="F47" s="140"/>
      <c r="G47" s="140"/>
      <c r="H47" s="140"/>
      <c r="I47" s="8"/>
    </row>
    <row r="48" spans="1:9" ht="51" customHeight="1" x14ac:dyDescent="0.3">
      <c r="A48" s="9"/>
      <c r="B48" s="3"/>
      <c r="C48" s="83"/>
      <c r="D48" s="138"/>
      <c r="E48" s="138"/>
      <c r="F48" s="138"/>
      <c r="G48" s="138"/>
      <c r="H48" s="138"/>
      <c r="I48" s="9"/>
    </row>
    <row r="49" spans="1:9" ht="9" customHeight="1" x14ac:dyDescent="0.3">
      <c r="B49" s="1"/>
      <c r="C49" s="1"/>
      <c r="D49" s="2"/>
      <c r="E49" s="2"/>
      <c r="F49" s="2"/>
      <c r="G49" s="2"/>
      <c r="H49" s="2"/>
    </row>
    <row r="50" spans="1:9" ht="95.25" customHeight="1" x14ac:dyDescent="0.9">
      <c r="B50" s="95">
        <f>YEAR(DATE(Calendrier3ans,OptionCalendrier3mois+1,1))</f>
        <v>2022</v>
      </c>
      <c r="C50" s="133" t="str">
        <f>TEXT(DATE(Calendrier3ans,OptionCalendrier3mois+1,1),"mmmm")</f>
        <v>février</v>
      </c>
      <c r="D50" s="133"/>
      <c r="E50" s="90"/>
      <c r="F50" s="91"/>
      <c r="G50" s="91"/>
      <c r="H50" s="92"/>
    </row>
    <row r="51" spans="1:9" ht="9" customHeight="1" x14ac:dyDescent="0.3"/>
    <row r="52" spans="1:9" ht="24" customHeight="1" x14ac:dyDescent="0.35">
      <c r="A52" s="7"/>
      <c r="B52" s="86" t="str">
        <f t="shared" ref="B52:H52" si="2">TEXT(B53,"jjjj")</f>
        <v>lundi</v>
      </c>
      <c r="C52" s="87" t="str">
        <f t="shared" si="2"/>
        <v>mardi</v>
      </c>
      <c r="D52" s="88" t="str">
        <f t="shared" si="2"/>
        <v>mercredi</v>
      </c>
      <c r="E52" s="87" t="str">
        <f t="shared" si="2"/>
        <v>jeudi</v>
      </c>
      <c r="F52" s="88" t="str">
        <f t="shared" si="2"/>
        <v>vendredi</v>
      </c>
      <c r="G52" s="87" t="str">
        <f t="shared" si="2"/>
        <v>samedi</v>
      </c>
      <c r="H52" s="89" t="str">
        <f t="shared" si="2"/>
        <v>dimanche</v>
      </c>
      <c r="I52" s="7"/>
    </row>
    <row r="53" spans="1:9" ht="24" customHeight="1" x14ac:dyDescent="0.35">
      <c r="A53" s="10"/>
      <c r="B53" s="4">
        <f t="array" ref="B53:H53">Jours+1+DATE(Calendrier4ans,OptionCalendrier4mois,1)-WEEKDAY(DATE(Calendrier4ans,OptionCalendrier4mois,1),OptionJoursemaine)</f>
        <v>44592</v>
      </c>
      <c r="C53" s="82">
        <v>44593</v>
      </c>
      <c r="D53" s="82">
        <v>44594</v>
      </c>
      <c r="E53" s="82">
        <v>44595</v>
      </c>
      <c r="F53" s="82">
        <v>44596</v>
      </c>
      <c r="G53" s="82">
        <v>44597</v>
      </c>
      <c r="H53" s="4">
        <v>44598</v>
      </c>
      <c r="I53" s="10"/>
    </row>
    <row r="54" spans="1:9" ht="51" customHeight="1" x14ac:dyDescent="0.3">
      <c r="A54" s="9"/>
      <c r="B54" s="11"/>
      <c r="C54" s="85"/>
      <c r="D54" s="85"/>
      <c r="E54" s="85"/>
      <c r="F54" s="85"/>
      <c r="G54" s="85"/>
      <c r="H54" s="11"/>
      <c r="I54" s="9"/>
    </row>
    <row r="55" spans="1:9" ht="24" customHeight="1" x14ac:dyDescent="0.35">
      <c r="A55" s="10"/>
      <c r="B55" s="12">
        <f t="array" ref="B55:H55">Jours+8+DATE(Calendrier4ans,OptionCalendrier4mois,1)-WEEKDAY(DATE(Calendrier4ans,OptionCalendrier4mois,1),OptionJoursemaine)</f>
        <v>44599</v>
      </c>
      <c r="C55" s="84">
        <v>44600</v>
      </c>
      <c r="D55" s="84">
        <v>44601</v>
      </c>
      <c r="E55" s="84">
        <v>44602</v>
      </c>
      <c r="F55" s="84">
        <v>44603</v>
      </c>
      <c r="G55" s="84">
        <v>44604</v>
      </c>
      <c r="H55" s="12">
        <v>44605</v>
      </c>
      <c r="I55" s="10"/>
    </row>
    <row r="56" spans="1:9" ht="51" customHeight="1" x14ac:dyDescent="0.3">
      <c r="A56" s="9"/>
      <c r="B56" s="11"/>
      <c r="C56" s="85"/>
      <c r="D56" s="85"/>
      <c r="E56" s="85"/>
      <c r="F56" s="85"/>
      <c r="G56" s="85"/>
      <c r="H56" s="11"/>
      <c r="I56" s="9"/>
    </row>
    <row r="57" spans="1:9" ht="24" customHeight="1" x14ac:dyDescent="0.35">
      <c r="A57" s="10"/>
      <c r="B57" s="12">
        <f t="array" ref="B57:H57">Jours+15+DATE(Calendrier4ans,OptionCalendrier4mois,1)-WEEKDAY(DATE(Calendrier4ans,OptionCalendrier4mois,1),OptionJoursemaine)</f>
        <v>44606</v>
      </c>
      <c r="C57" s="84">
        <v>44607</v>
      </c>
      <c r="D57" s="128">
        <v>44608</v>
      </c>
      <c r="E57" s="84">
        <v>44609</v>
      </c>
      <c r="F57" s="84">
        <v>44610</v>
      </c>
      <c r="G57" s="119">
        <v>44611</v>
      </c>
      <c r="H57" s="131">
        <v>44612</v>
      </c>
      <c r="I57" s="10"/>
    </row>
    <row r="58" spans="1:9" ht="51" customHeight="1" x14ac:dyDescent="0.3">
      <c r="A58" s="9"/>
      <c r="B58" s="11"/>
      <c r="C58" s="85"/>
      <c r="D58" s="129" t="s">
        <v>10</v>
      </c>
      <c r="E58" s="85"/>
      <c r="F58" s="85"/>
      <c r="G58" s="121"/>
      <c r="H58" s="132" t="s">
        <v>10</v>
      </c>
      <c r="I58" s="9"/>
    </row>
    <row r="59" spans="1:9" ht="24" customHeight="1" x14ac:dyDescent="0.35">
      <c r="A59" s="10"/>
      <c r="B59" s="12">
        <f t="array" ref="B59:H59">Jours+22+DATE(Calendrier4ans,OptionCalendrier4mois,1)-WEEKDAY(DATE(Calendrier4ans,OptionCalendrier4mois,1),OptionJoursemaine)</f>
        <v>44613</v>
      </c>
      <c r="C59" s="122">
        <v>44614</v>
      </c>
      <c r="D59" s="84">
        <v>44615</v>
      </c>
      <c r="E59" s="84">
        <v>44616</v>
      </c>
      <c r="F59" s="84">
        <v>44617</v>
      </c>
      <c r="G59" s="128">
        <v>44618</v>
      </c>
      <c r="H59" s="12">
        <v>44619</v>
      </c>
      <c r="I59" s="10"/>
    </row>
    <row r="60" spans="1:9" ht="51" customHeight="1" x14ac:dyDescent="0.3">
      <c r="A60" s="9"/>
      <c r="B60" s="11"/>
      <c r="C60" s="123" t="s">
        <v>5</v>
      </c>
      <c r="D60" s="85"/>
      <c r="E60" s="85"/>
      <c r="F60" s="85"/>
      <c r="G60" s="129" t="s">
        <v>10</v>
      </c>
      <c r="H60" s="11"/>
      <c r="I60" s="9"/>
    </row>
    <row r="61" spans="1:9" ht="24" customHeight="1" x14ac:dyDescent="0.35">
      <c r="A61" s="10"/>
      <c r="B61" s="12">
        <f t="array" ref="B61:H61">Jours+29+DATE(Calendrier4ans,OptionCalendrier4mois,1)-WEEKDAY(DATE(Calendrier4ans,OptionCalendrier4mois,1),OptionJoursemaine)</f>
        <v>44620</v>
      </c>
      <c r="C61" s="84">
        <v>44621</v>
      </c>
      <c r="D61" s="84">
        <v>44622</v>
      </c>
      <c r="E61" s="84">
        <v>44623</v>
      </c>
      <c r="F61" s="84">
        <v>44624</v>
      </c>
      <c r="G61" s="84">
        <v>44625</v>
      </c>
      <c r="H61" s="12">
        <v>44626</v>
      </c>
      <c r="I61" s="10"/>
    </row>
    <row r="62" spans="1:9" ht="51" customHeight="1" x14ac:dyDescent="0.3">
      <c r="A62" s="9"/>
      <c r="B62" s="11"/>
      <c r="C62" s="85"/>
      <c r="D62" s="85"/>
      <c r="E62" s="85"/>
      <c r="F62" s="85"/>
      <c r="G62" s="85"/>
      <c r="H62" s="11"/>
      <c r="I62" s="9"/>
    </row>
    <row r="63" spans="1:9" ht="24" customHeight="1" x14ac:dyDescent="0.35">
      <c r="A63" s="10"/>
      <c r="B63" s="4">
        <f t="array" ref="B63:C63">Jours+36+DATE(Calendrier4ans,OptionCalendrier4mois,1)-WEEKDAY(DATE(Calendrier4ans,OptionCalendrier4mois,1),OptionJoursemaine)</f>
        <v>44627</v>
      </c>
      <c r="C63" s="82">
        <v>44628</v>
      </c>
      <c r="D63" s="139" t="s">
        <v>0</v>
      </c>
      <c r="E63" s="140"/>
      <c r="F63" s="140"/>
      <c r="G63" s="140"/>
      <c r="H63" s="140"/>
      <c r="I63" s="10"/>
    </row>
    <row r="64" spans="1:9" ht="51" customHeight="1" x14ac:dyDescent="0.3">
      <c r="A64" s="9"/>
      <c r="B64" s="3"/>
      <c r="C64" s="83"/>
      <c r="D64" s="138"/>
      <c r="E64" s="138"/>
      <c r="F64" s="138"/>
      <c r="G64" s="138"/>
      <c r="H64" s="138"/>
      <c r="I64" s="9"/>
    </row>
    <row r="65" spans="1:9" ht="9" customHeight="1" x14ac:dyDescent="0.3">
      <c r="B65" s="1"/>
      <c r="C65" s="1"/>
      <c r="D65" s="2"/>
      <c r="E65" s="2"/>
      <c r="F65" s="2"/>
      <c r="G65" s="2"/>
      <c r="H65" s="2"/>
    </row>
    <row r="66" spans="1:9" ht="95.25" customHeight="1" x14ac:dyDescent="0.9">
      <c r="B66" s="94">
        <f>YEAR(DATE(Calendrier4ans,OptionCalendrier4mois+1,1))</f>
        <v>2022</v>
      </c>
      <c r="C66" s="133" t="str">
        <f>TEXT(DATE(Calendrier4ans,OptionCalendrier4mois+1,1),"mmmm")</f>
        <v>mars</v>
      </c>
      <c r="D66" s="133"/>
      <c r="E66" s="90"/>
      <c r="F66" s="91"/>
      <c r="G66" s="91"/>
      <c r="H66" s="92"/>
    </row>
    <row r="67" spans="1:9" ht="9" customHeight="1" x14ac:dyDescent="0.3"/>
    <row r="68" spans="1:9" ht="24" customHeight="1" x14ac:dyDescent="0.35">
      <c r="A68" s="7"/>
      <c r="B68" s="86" t="str">
        <f t="shared" ref="B68:H68" si="3">TEXT(B69,"jjjj")</f>
        <v>lundi</v>
      </c>
      <c r="C68" s="87" t="str">
        <f t="shared" si="3"/>
        <v>mardi</v>
      </c>
      <c r="D68" s="88" t="str">
        <f t="shared" si="3"/>
        <v>mercredi</v>
      </c>
      <c r="E68" s="87" t="str">
        <f t="shared" si="3"/>
        <v>jeudi</v>
      </c>
      <c r="F68" s="88" t="str">
        <f t="shared" si="3"/>
        <v>vendredi</v>
      </c>
      <c r="G68" s="87" t="str">
        <f t="shared" si="3"/>
        <v>samedi</v>
      </c>
      <c r="H68" s="89" t="str">
        <f t="shared" si="3"/>
        <v>dimanche</v>
      </c>
      <c r="I68" s="7"/>
    </row>
    <row r="69" spans="1:9" ht="24" customHeight="1" x14ac:dyDescent="0.35">
      <c r="A69" s="10"/>
      <c r="B69" s="4">
        <f t="array" ref="B69:H69">Jours+1+DATE(Calendrier5ans,OptionCalendrier5mois,1)-WEEKDAY(DATE(Calendrier5ans,OptionCalendrier5mois,1),OptionJoursemaine)</f>
        <v>44620</v>
      </c>
      <c r="C69" s="115">
        <v>44621</v>
      </c>
      <c r="D69" s="115">
        <v>44622</v>
      </c>
      <c r="E69" s="82">
        <v>44623</v>
      </c>
      <c r="F69" s="82">
        <v>44624</v>
      </c>
      <c r="G69" s="130">
        <v>44625</v>
      </c>
      <c r="H69" s="4">
        <v>44626</v>
      </c>
      <c r="I69" s="10"/>
    </row>
    <row r="70" spans="1:9" ht="51" customHeight="1" x14ac:dyDescent="0.3">
      <c r="A70" s="9"/>
      <c r="B70" s="11"/>
      <c r="C70" s="120"/>
      <c r="D70" s="121"/>
      <c r="E70" s="85"/>
      <c r="F70" s="85"/>
      <c r="G70" s="129" t="s">
        <v>14</v>
      </c>
      <c r="H70" s="11"/>
      <c r="I70" s="9"/>
    </row>
    <row r="71" spans="1:9" ht="24" customHeight="1" x14ac:dyDescent="0.35">
      <c r="A71" s="10"/>
      <c r="B71" s="12">
        <f t="array" ref="B71:H71">Jours+8+DATE(Calendrier5ans,OptionCalendrier5mois,1)-WEEKDAY(DATE(Calendrier5ans,OptionCalendrier5mois,1),OptionJoursemaine)</f>
        <v>44627</v>
      </c>
      <c r="C71" s="128">
        <v>44628</v>
      </c>
      <c r="D71" s="84">
        <v>44629</v>
      </c>
      <c r="E71" s="84">
        <v>44630</v>
      </c>
      <c r="F71" s="84">
        <v>44631</v>
      </c>
      <c r="G71" s="84">
        <v>44632</v>
      </c>
      <c r="H71" s="131">
        <v>44633</v>
      </c>
      <c r="I71" s="10"/>
    </row>
    <row r="72" spans="1:9" ht="51" customHeight="1" x14ac:dyDescent="0.3">
      <c r="A72" s="9"/>
      <c r="B72" s="11"/>
      <c r="C72" s="129" t="s">
        <v>11</v>
      </c>
      <c r="D72" s="85"/>
      <c r="E72" s="85"/>
      <c r="F72" s="85"/>
      <c r="G72" s="85"/>
      <c r="H72" s="132" t="s">
        <v>13</v>
      </c>
      <c r="I72" s="9"/>
    </row>
    <row r="73" spans="1:9" ht="24" customHeight="1" x14ac:dyDescent="0.35">
      <c r="A73" s="10"/>
      <c r="B73" s="12">
        <f t="array" ref="B73:H73">Jours+15+DATE(Calendrier5ans,OptionCalendrier5mois,1)-WEEKDAY(DATE(Calendrier5ans,OptionCalendrier5mois,1),OptionJoursemaine)</f>
        <v>44634</v>
      </c>
      <c r="C73" s="84">
        <v>44635</v>
      </c>
      <c r="D73" s="128">
        <v>44636</v>
      </c>
      <c r="E73" s="84">
        <v>44637</v>
      </c>
      <c r="F73" s="84">
        <v>44638</v>
      </c>
      <c r="G73" s="128">
        <v>44639</v>
      </c>
      <c r="H73" s="118">
        <v>44640</v>
      </c>
      <c r="I73" s="10"/>
    </row>
    <row r="74" spans="1:9" ht="51" customHeight="1" x14ac:dyDescent="0.3">
      <c r="A74" s="9"/>
      <c r="B74" s="11"/>
      <c r="C74" s="85"/>
      <c r="D74" s="129" t="s">
        <v>12</v>
      </c>
      <c r="E74" s="85"/>
      <c r="F74" s="85"/>
      <c r="G74" s="129" t="s">
        <v>12</v>
      </c>
      <c r="H74" s="120"/>
      <c r="I74" s="9"/>
    </row>
    <row r="75" spans="1:9" ht="24" customHeight="1" x14ac:dyDescent="0.35">
      <c r="A75" s="10"/>
      <c r="B75" s="118">
        <f t="array" ref="B75:H75">Jours+22+DATE(Calendrier5ans,OptionCalendrier5mois,1)-WEEKDAY(DATE(Calendrier5ans,OptionCalendrier5mois,1),OptionJoursemaine)</f>
        <v>44641</v>
      </c>
      <c r="C75" s="84">
        <v>44642</v>
      </c>
      <c r="D75" s="128">
        <v>44643</v>
      </c>
      <c r="E75" s="84">
        <v>44644</v>
      </c>
      <c r="F75" s="119">
        <v>44645</v>
      </c>
      <c r="G75" s="128">
        <v>44646</v>
      </c>
      <c r="H75" s="12">
        <v>44647</v>
      </c>
      <c r="I75" s="10"/>
    </row>
    <row r="76" spans="1:9" ht="51" customHeight="1" x14ac:dyDescent="0.3">
      <c r="A76" s="9"/>
      <c r="B76" s="120"/>
      <c r="C76" s="85"/>
      <c r="D76" s="129" t="s">
        <v>12</v>
      </c>
      <c r="E76" s="85"/>
      <c r="F76" s="121"/>
      <c r="G76" s="129" t="s">
        <v>9</v>
      </c>
      <c r="H76" s="11"/>
      <c r="I76" s="9"/>
    </row>
    <row r="77" spans="1:9" ht="24" customHeight="1" x14ac:dyDescent="0.35">
      <c r="A77" s="10"/>
      <c r="B77" s="12">
        <f t="array" ref="B77:H77">Jours+29+DATE(Calendrier5ans,OptionCalendrier5mois,1)-WEEKDAY(DATE(Calendrier5ans,OptionCalendrier5mois,1),OptionJoursemaine)</f>
        <v>44648</v>
      </c>
      <c r="C77" s="128">
        <v>44649</v>
      </c>
      <c r="D77" s="119">
        <v>44650</v>
      </c>
      <c r="E77" s="84">
        <v>44651</v>
      </c>
      <c r="F77" s="119">
        <v>44652</v>
      </c>
      <c r="G77" s="84">
        <v>44653</v>
      </c>
      <c r="H77" s="118">
        <v>44654</v>
      </c>
      <c r="I77" s="10"/>
    </row>
    <row r="78" spans="1:9" ht="51" customHeight="1" x14ac:dyDescent="0.3">
      <c r="A78" s="9"/>
      <c r="B78" s="11"/>
      <c r="C78" s="129" t="s">
        <v>7</v>
      </c>
      <c r="D78" s="121"/>
      <c r="E78" s="85"/>
      <c r="F78" s="121"/>
      <c r="G78" s="85"/>
      <c r="H78" s="120"/>
      <c r="I78" s="9"/>
    </row>
    <row r="79" spans="1:9" ht="24" customHeight="1" x14ac:dyDescent="0.35">
      <c r="A79" s="10"/>
      <c r="B79" s="4">
        <f t="array" ref="B79:C79">Jours+36+DATE(Calendrier5ans,OptionCalendrier5mois,1)-WEEKDAY(DATE(Calendrier5ans,OptionCalendrier5mois,1),OptionJoursemaine)</f>
        <v>44655</v>
      </c>
      <c r="C79" s="82">
        <v>44656</v>
      </c>
      <c r="D79" s="139" t="s">
        <v>0</v>
      </c>
      <c r="E79" s="140"/>
      <c r="F79" s="140"/>
      <c r="G79" s="140"/>
      <c r="H79" s="140"/>
      <c r="I79" s="10"/>
    </row>
    <row r="80" spans="1:9" ht="51" customHeight="1" x14ac:dyDescent="0.3">
      <c r="A80" s="9"/>
      <c r="B80" s="3"/>
      <c r="C80" s="83"/>
      <c r="D80" s="138"/>
      <c r="E80" s="138"/>
      <c r="F80" s="138"/>
      <c r="G80" s="138"/>
      <c r="H80" s="138"/>
      <c r="I80" s="9"/>
    </row>
    <row r="81" spans="1:9" ht="9" customHeight="1" x14ac:dyDescent="0.3">
      <c r="B81" s="1"/>
      <c r="C81" s="1"/>
      <c r="D81" s="2"/>
      <c r="E81" s="2"/>
      <c r="F81" s="2"/>
      <c r="G81" s="2"/>
      <c r="H81" s="2"/>
    </row>
    <row r="82" spans="1:9" ht="95.25" customHeight="1" x14ac:dyDescent="0.9">
      <c r="B82" s="94">
        <f>YEAR(DATE(Calendrier5ans,OptionCalendrier5mois+1,1))</f>
        <v>2022</v>
      </c>
      <c r="C82" s="133" t="str">
        <f>TEXT(DATE(Calendrier5ans,OptionCalendrier5mois+1,1),"mmmm")</f>
        <v>avril</v>
      </c>
      <c r="D82" s="133"/>
      <c r="E82" s="90"/>
      <c r="F82" s="91"/>
      <c r="G82" s="91"/>
      <c r="H82" s="92"/>
    </row>
    <row r="83" spans="1:9" ht="9" customHeight="1" x14ac:dyDescent="0.3"/>
    <row r="84" spans="1:9" ht="24" customHeight="1" x14ac:dyDescent="0.35">
      <c r="A84" s="7"/>
      <c r="B84" s="86" t="str">
        <f t="shared" ref="B84:H84" si="4">TEXT(B85,"jjjj")</f>
        <v>lundi</v>
      </c>
      <c r="C84" s="87" t="str">
        <f t="shared" si="4"/>
        <v>mardi</v>
      </c>
      <c r="D84" s="88" t="str">
        <f t="shared" si="4"/>
        <v>mercredi</v>
      </c>
      <c r="E84" s="87" t="str">
        <f t="shared" si="4"/>
        <v>jeudi</v>
      </c>
      <c r="F84" s="88" t="str">
        <f t="shared" si="4"/>
        <v>vendredi</v>
      </c>
      <c r="G84" s="87" t="str">
        <f t="shared" si="4"/>
        <v>samedi</v>
      </c>
      <c r="H84" s="89" t="str">
        <f t="shared" si="4"/>
        <v>dimanche</v>
      </c>
      <c r="I84" s="7"/>
    </row>
    <row r="85" spans="1:9" ht="24" customHeight="1" x14ac:dyDescent="0.35">
      <c r="A85" s="10"/>
      <c r="B85" s="4">
        <f t="array" ref="B85:H85">Jours+1+DATE(Calendrier6ans,OptionCalendrier6mois,1)-WEEKDAY(DATE(Calendrier6ans,OptionCalendrier6mois,1),OptionJoursemaine)</f>
        <v>44648</v>
      </c>
      <c r="C85" s="82">
        <v>44649</v>
      </c>
      <c r="D85" s="82">
        <v>44650</v>
      </c>
      <c r="E85" s="82">
        <v>44651</v>
      </c>
      <c r="F85" s="115">
        <v>44652</v>
      </c>
      <c r="G85" s="130">
        <v>44653</v>
      </c>
      <c r="H85" s="127">
        <v>44654</v>
      </c>
      <c r="I85" s="10"/>
    </row>
    <row r="86" spans="1:9" ht="51" customHeight="1" x14ac:dyDescent="0.3">
      <c r="A86" s="9"/>
      <c r="B86" s="11"/>
      <c r="C86" s="85" t="s">
        <v>1</v>
      </c>
      <c r="D86" s="85"/>
      <c r="E86" s="85"/>
      <c r="F86" s="121"/>
      <c r="G86" s="129" t="s">
        <v>8</v>
      </c>
      <c r="H86" s="126" t="s">
        <v>6</v>
      </c>
      <c r="I86" s="9"/>
    </row>
    <row r="87" spans="1:9" ht="24" customHeight="1" x14ac:dyDescent="0.35">
      <c r="A87" s="10"/>
      <c r="B87" s="12">
        <f t="array" ref="B87:H87">Jours+8+DATE(Calendrier6ans,OptionCalendrier6mois,1)-WEEKDAY(DATE(Calendrier6ans,OptionCalendrier6mois,1),OptionJoursemaine)</f>
        <v>44655</v>
      </c>
      <c r="C87" s="128">
        <v>44656</v>
      </c>
      <c r="D87" s="84">
        <v>44657</v>
      </c>
      <c r="E87" s="119">
        <v>44658</v>
      </c>
      <c r="F87" s="84">
        <v>44659</v>
      </c>
      <c r="G87" s="128">
        <v>44660</v>
      </c>
      <c r="H87" s="131">
        <v>44661</v>
      </c>
      <c r="I87" s="10"/>
    </row>
    <row r="88" spans="1:9" ht="51" customHeight="1" x14ac:dyDescent="0.3">
      <c r="A88" s="9"/>
      <c r="B88" s="11"/>
      <c r="C88" s="129" t="s">
        <v>8</v>
      </c>
      <c r="D88" s="85"/>
      <c r="E88" s="121"/>
      <c r="F88" s="85"/>
      <c r="G88" s="129" t="s">
        <v>8</v>
      </c>
      <c r="H88" s="132" t="s">
        <v>8</v>
      </c>
      <c r="I88" s="9"/>
    </row>
    <row r="89" spans="1:9" ht="24" customHeight="1" x14ac:dyDescent="0.35">
      <c r="A89" s="10"/>
      <c r="B89" s="12">
        <f t="array" ref="B89:H89">Jours+15+DATE(Calendrier6ans,OptionCalendrier6mois,1)-WEEKDAY(DATE(Calendrier6ans,OptionCalendrier6mois,1),OptionJoursemaine)</f>
        <v>44662</v>
      </c>
      <c r="C89" s="128">
        <v>44663</v>
      </c>
      <c r="D89" s="84">
        <v>44664</v>
      </c>
      <c r="E89" s="84">
        <v>44665</v>
      </c>
      <c r="F89" s="124">
        <v>44666</v>
      </c>
      <c r="G89" s="84">
        <v>44667</v>
      </c>
      <c r="H89" s="12">
        <v>44668</v>
      </c>
      <c r="I89" s="10"/>
    </row>
    <row r="90" spans="1:9" ht="51" customHeight="1" x14ac:dyDescent="0.3">
      <c r="A90" s="9"/>
      <c r="B90" s="11"/>
      <c r="C90" s="129" t="s">
        <v>8</v>
      </c>
      <c r="D90" s="85"/>
      <c r="E90" s="85"/>
      <c r="F90" s="125" t="s">
        <v>4</v>
      </c>
      <c r="G90" s="85"/>
      <c r="H90" s="11"/>
      <c r="I90" s="9"/>
    </row>
    <row r="91" spans="1:9" ht="24" customHeight="1" x14ac:dyDescent="0.35">
      <c r="A91" s="10"/>
      <c r="B91" s="12">
        <f t="array" ref="B91:H91">Jours+22+DATE(Calendrier6ans,OptionCalendrier6mois,1)-WEEKDAY(DATE(Calendrier6ans,OptionCalendrier6mois,1),OptionJoursemaine)</f>
        <v>44669</v>
      </c>
      <c r="C91" s="84">
        <v>44670</v>
      </c>
      <c r="D91" s="84">
        <v>44671</v>
      </c>
      <c r="E91" s="84">
        <v>44672</v>
      </c>
      <c r="F91" s="119">
        <v>44673</v>
      </c>
      <c r="G91" s="84">
        <v>44674</v>
      </c>
      <c r="H91" s="12">
        <v>44675</v>
      </c>
      <c r="I91" s="10"/>
    </row>
    <row r="92" spans="1:9" ht="51" customHeight="1" x14ac:dyDescent="0.3">
      <c r="A92" s="9"/>
      <c r="B92" s="11"/>
      <c r="C92" s="85"/>
      <c r="D92" s="85"/>
      <c r="E92" s="85"/>
      <c r="F92" s="121"/>
      <c r="G92" s="85"/>
      <c r="H92" s="11"/>
      <c r="I92" s="9"/>
    </row>
    <row r="93" spans="1:9" ht="24" customHeight="1" x14ac:dyDescent="0.35">
      <c r="A93" s="10"/>
      <c r="B93" s="12">
        <f t="array" ref="B93:H93">Jours+29+DATE(Calendrier6ans,OptionCalendrier6mois,1)-WEEKDAY(DATE(Calendrier6ans,OptionCalendrier6mois,1),OptionJoursemaine)</f>
        <v>44676</v>
      </c>
      <c r="C93" s="84">
        <v>44677</v>
      </c>
      <c r="D93" s="84">
        <v>44678</v>
      </c>
      <c r="E93" s="84">
        <v>44679</v>
      </c>
      <c r="F93" s="84">
        <v>44680</v>
      </c>
      <c r="G93" s="84">
        <v>44681</v>
      </c>
      <c r="H93" s="12">
        <v>44682</v>
      </c>
      <c r="I93" s="10"/>
    </row>
    <row r="94" spans="1:9" ht="51" customHeight="1" x14ac:dyDescent="0.3">
      <c r="A94" s="9"/>
      <c r="B94" s="11"/>
      <c r="C94" s="85"/>
      <c r="D94" s="85"/>
      <c r="E94" s="85"/>
      <c r="F94" s="85"/>
      <c r="G94" s="85"/>
      <c r="H94" s="11"/>
      <c r="I94" s="9"/>
    </row>
    <row r="95" spans="1:9" ht="24" customHeight="1" x14ac:dyDescent="0.35">
      <c r="A95" s="10"/>
      <c r="B95" s="4">
        <f t="array" ref="B95:C95">Jours+36+DATE(Calendrier6ans,OptionCalendrier6mois,1)-WEEKDAY(DATE(Calendrier6ans,OptionCalendrier6mois,1),OptionJoursemaine)</f>
        <v>44683</v>
      </c>
      <c r="C95" s="82">
        <v>44684</v>
      </c>
      <c r="D95" s="139" t="s">
        <v>0</v>
      </c>
      <c r="E95" s="140"/>
      <c r="F95" s="140"/>
      <c r="G95" s="140"/>
      <c r="H95" s="140"/>
      <c r="I95" s="10"/>
    </row>
    <row r="96" spans="1:9" ht="51" customHeight="1" x14ac:dyDescent="0.3">
      <c r="A96" s="9"/>
      <c r="B96" s="3"/>
      <c r="C96" s="83"/>
      <c r="D96" s="138"/>
      <c r="E96" s="138"/>
      <c r="F96" s="138"/>
      <c r="G96" s="138"/>
      <c r="H96" s="138"/>
      <c r="I96" s="9"/>
    </row>
    <row r="97" spans="1:9" ht="9" customHeight="1" x14ac:dyDescent="0.3">
      <c r="B97" s="1"/>
      <c r="C97" s="1"/>
      <c r="D97" s="2"/>
      <c r="E97" s="2"/>
      <c r="F97" s="2"/>
      <c r="G97" s="2"/>
      <c r="H97" s="2"/>
    </row>
    <row r="98" spans="1:9" ht="95.25" customHeight="1" x14ac:dyDescent="0.9">
      <c r="B98" s="94">
        <f>YEAR(DATE(Calendrier6ans,OptionCalendrier6mois+1,1))</f>
        <v>2022</v>
      </c>
      <c r="C98" s="133" t="str">
        <f>TEXT(DATE(Calendrier6ans,OptionCalendrier6mois+1,1),"mmmm")</f>
        <v>mai</v>
      </c>
      <c r="D98" s="133"/>
      <c r="E98" s="90"/>
      <c r="F98" s="91"/>
      <c r="G98" s="91"/>
      <c r="H98" s="92"/>
    </row>
    <row r="99" spans="1:9" ht="9" customHeight="1" x14ac:dyDescent="0.3"/>
    <row r="100" spans="1:9" ht="24" customHeight="1" x14ac:dyDescent="0.35">
      <c r="A100" s="7"/>
      <c r="B100" s="86" t="str">
        <f t="shared" ref="B100:H100" si="5">TEXT(B101,"jjjj")</f>
        <v>lundi</v>
      </c>
      <c r="C100" s="87" t="str">
        <f t="shared" si="5"/>
        <v>mardi</v>
      </c>
      <c r="D100" s="88" t="str">
        <f t="shared" si="5"/>
        <v>mercredi</v>
      </c>
      <c r="E100" s="87" t="str">
        <f t="shared" si="5"/>
        <v>jeudi</v>
      </c>
      <c r="F100" s="88" t="str">
        <f t="shared" si="5"/>
        <v>vendredi</v>
      </c>
      <c r="G100" s="87" t="str">
        <f t="shared" si="5"/>
        <v>samedi</v>
      </c>
      <c r="H100" s="89" t="str">
        <f t="shared" si="5"/>
        <v>dimanche</v>
      </c>
      <c r="I100" s="7"/>
    </row>
    <row r="101" spans="1:9" ht="24" customHeight="1" x14ac:dyDescent="0.35">
      <c r="A101" s="10"/>
      <c r="B101" s="4">
        <f t="array" ref="B101:H101">Jours+1+DATE(Calendrier7ans,OptionCalendrier7mois,1)-WEEKDAY(DATE(Calendrier7ans,OptionCalendrier7mois,1),OptionJoursemaine)</f>
        <v>44676</v>
      </c>
      <c r="C101" s="82">
        <v>44677</v>
      </c>
      <c r="D101" s="82">
        <v>44678</v>
      </c>
      <c r="E101" s="82">
        <v>44679</v>
      </c>
      <c r="F101" s="82">
        <v>44680</v>
      </c>
      <c r="G101" s="82">
        <v>44681</v>
      </c>
      <c r="H101" s="4">
        <v>44682</v>
      </c>
      <c r="I101" s="10"/>
    </row>
    <row r="102" spans="1:9" ht="51" customHeight="1" x14ac:dyDescent="0.3">
      <c r="A102" s="9"/>
      <c r="B102" s="3"/>
      <c r="C102" s="83"/>
      <c r="D102" s="83"/>
      <c r="E102" s="83"/>
      <c r="F102" s="83"/>
      <c r="G102" s="83"/>
      <c r="H102" s="3"/>
      <c r="I102" s="9"/>
    </row>
    <row r="103" spans="1:9" ht="24" customHeight="1" x14ac:dyDescent="0.35">
      <c r="A103" s="10"/>
      <c r="B103" s="12">
        <f t="array" ref="B103:H103">Jours+8+DATE(Calendrier7ans,OptionCalendrier7mois,1)-WEEKDAY(DATE(Calendrier7ans,OptionCalendrier7mois,1),OptionJoursemaine)</f>
        <v>44683</v>
      </c>
      <c r="C103" s="84">
        <v>44684</v>
      </c>
      <c r="D103" s="84">
        <v>44685</v>
      </c>
      <c r="E103" s="119">
        <v>44686</v>
      </c>
      <c r="F103" s="119">
        <v>44687</v>
      </c>
      <c r="G103" s="84">
        <v>44688</v>
      </c>
      <c r="H103" s="12">
        <v>44689</v>
      </c>
      <c r="I103" s="10"/>
    </row>
    <row r="104" spans="1:9" ht="51" customHeight="1" x14ac:dyDescent="0.3">
      <c r="A104" s="9"/>
      <c r="B104" s="11"/>
      <c r="C104" s="85"/>
      <c r="D104" s="85"/>
      <c r="F104" s="121"/>
      <c r="G104" s="85"/>
      <c r="H104" s="11"/>
      <c r="I104" s="9"/>
    </row>
    <row r="105" spans="1:9" ht="24" customHeight="1" x14ac:dyDescent="0.35">
      <c r="A105" s="10"/>
      <c r="B105" s="12">
        <f t="array" ref="B105:H105">Jours+15+DATE(Calendrier7ans,OptionCalendrier7mois,1)-WEEKDAY(DATE(Calendrier7ans,OptionCalendrier7mois,1),OptionJoursemaine)</f>
        <v>44690</v>
      </c>
      <c r="C105" s="84">
        <v>44691</v>
      </c>
      <c r="D105" s="84">
        <v>44692</v>
      </c>
      <c r="E105" s="84">
        <v>44693</v>
      </c>
      <c r="F105" s="84">
        <v>44694</v>
      </c>
      <c r="G105" s="84">
        <v>44695</v>
      </c>
      <c r="H105" s="12">
        <v>44696</v>
      </c>
      <c r="I105" s="10"/>
    </row>
    <row r="106" spans="1:9" ht="51" customHeight="1" x14ac:dyDescent="0.3">
      <c r="A106" s="9"/>
      <c r="B106" s="11"/>
      <c r="C106" s="85"/>
      <c r="D106" s="85"/>
      <c r="E106" s="85"/>
      <c r="F106" s="85"/>
      <c r="G106" s="85"/>
      <c r="H106" s="11"/>
      <c r="I106" s="9"/>
    </row>
    <row r="107" spans="1:9" ht="24" customHeight="1" x14ac:dyDescent="0.35">
      <c r="A107" s="10"/>
      <c r="B107" s="12">
        <f t="array" ref="B107:H107">Jours+22+DATE(Calendrier7ans,OptionCalendrier7mois,1)-WEEKDAY(DATE(Calendrier7ans,OptionCalendrier7mois,1),OptionJoursemaine)</f>
        <v>44697</v>
      </c>
      <c r="C107" s="84">
        <v>44698</v>
      </c>
      <c r="D107" s="84">
        <v>44699</v>
      </c>
      <c r="E107" s="84">
        <v>44700</v>
      </c>
      <c r="F107" s="84">
        <v>44701</v>
      </c>
      <c r="G107" s="84">
        <v>44702</v>
      </c>
      <c r="H107" s="12">
        <v>44703</v>
      </c>
      <c r="I107" s="10"/>
    </row>
    <row r="108" spans="1:9" ht="51" customHeight="1" x14ac:dyDescent="0.3">
      <c r="A108" s="9"/>
      <c r="B108" s="11"/>
      <c r="C108" s="85"/>
      <c r="D108" s="85"/>
      <c r="E108" s="85"/>
      <c r="F108" s="85"/>
      <c r="G108" s="85"/>
      <c r="H108" s="11"/>
      <c r="I108" s="9"/>
    </row>
    <row r="109" spans="1:9" ht="24" customHeight="1" x14ac:dyDescent="0.35">
      <c r="A109" s="10"/>
      <c r="B109" s="12">
        <f t="array" ref="B109:H109">Jours+29+DATE(Calendrier7ans,OptionCalendrier7mois,1)-WEEKDAY(DATE(Calendrier7ans,OptionCalendrier7mois,1),OptionJoursemaine)</f>
        <v>44704</v>
      </c>
      <c r="C109" s="84">
        <v>44705</v>
      </c>
      <c r="D109" s="84">
        <v>44706</v>
      </c>
      <c r="E109" s="84">
        <v>44707</v>
      </c>
      <c r="F109" s="84">
        <v>44708</v>
      </c>
      <c r="G109" s="84">
        <v>44709</v>
      </c>
      <c r="H109" s="12">
        <v>44710</v>
      </c>
      <c r="I109" s="10"/>
    </row>
    <row r="110" spans="1:9" ht="51" customHeight="1" x14ac:dyDescent="0.3">
      <c r="A110" s="9"/>
      <c r="B110" s="11"/>
      <c r="C110" s="85"/>
      <c r="D110" s="85"/>
      <c r="E110" s="85"/>
      <c r="F110" s="85"/>
      <c r="G110" s="85"/>
      <c r="H110" s="11"/>
      <c r="I110" s="9"/>
    </row>
    <row r="111" spans="1:9" ht="24" customHeight="1" x14ac:dyDescent="0.35">
      <c r="A111" s="10"/>
      <c r="B111" s="4">
        <f t="array" ref="B111:C111">Jours+36+DATE(Calendrier7ans,OptionCalendrier7mois,1)-WEEKDAY(DATE(Calendrier7ans,OptionCalendrier7mois,1),OptionJoursemaine)</f>
        <v>44711</v>
      </c>
      <c r="C111" s="82">
        <v>44712</v>
      </c>
      <c r="D111" s="139" t="s">
        <v>0</v>
      </c>
      <c r="E111" s="140"/>
      <c r="F111" s="140"/>
      <c r="G111" s="140"/>
      <c r="H111" s="140"/>
      <c r="I111" s="10"/>
    </row>
    <row r="112" spans="1:9" ht="51" customHeight="1" x14ac:dyDescent="0.3">
      <c r="A112" s="9"/>
      <c r="B112" s="3"/>
      <c r="C112" s="83"/>
      <c r="D112" s="138"/>
      <c r="E112" s="138"/>
      <c r="F112" s="138"/>
      <c r="G112" s="138"/>
      <c r="H112" s="138"/>
      <c r="I112" s="9"/>
    </row>
    <row r="113" spans="1:9" ht="9" customHeight="1" x14ac:dyDescent="0.3">
      <c r="B113" s="1"/>
      <c r="C113" s="1"/>
      <c r="D113" s="2"/>
      <c r="E113" s="2"/>
      <c r="F113" s="2"/>
      <c r="G113" s="2"/>
      <c r="H113" s="2"/>
    </row>
    <row r="114" spans="1:9" ht="95.25" customHeight="1" x14ac:dyDescent="0.9">
      <c r="B114" s="96"/>
      <c r="C114" s="144"/>
      <c r="D114" s="144"/>
      <c r="E114" s="97"/>
      <c r="F114" s="98"/>
      <c r="G114" s="98"/>
      <c r="H114" s="99"/>
    </row>
    <row r="115" spans="1:9" ht="9" customHeight="1" x14ac:dyDescent="0.3">
      <c r="B115" s="100"/>
      <c r="C115" s="100"/>
      <c r="D115" s="100"/>
      <c r="E115" s="100"/>
      <c r="F115" s="100"/>
      <c r="G115" s="100"/>
      <c r="H115" s="100"/>
    </row>
    <row r="116" spans="1:9" ht="24" customHeight="1" x14ac:dyDescent="0.35">
      <c r="A116" s="7"/>
      <c r="B116" s="101"/>
      <c r="C116" s="102"/>
      <c r="D116" s="103"/>
      <c r="E116" s="102"/>
      <c r="F116" s="103"/>
      <c r="G116" s="102"/>
      <c r="H116" s="104"/>
      <c r="I116" s="7"/>
    </row>
    <row r="117" spans="1:9" ht="24" customHeight="1" x14ac:dyDescent="0.35">
      <c r="A117" s="10"/>
      <c r="B117" s="105"/>
      <c r="C117" s="105"/>
      <c r="D117" s="105"/>
      <c r="E117" s="105"/>
      <c r="F117" s="105"/>
      <c r="G117" s="105"/>
      <c r="H117" s="106"/>
      <c r="I117" s="10"/>
    </row>
    <row r="118" spans="1:9" ht="51" customHeight="1" x14ac:dyDescent="0.3">
      <c r="A118" s="9"/>
      <c r="B118" s="107"/>
      <c r="C118" s="107"/>
      <c r="D118" s="107"/>
      <c r="E118" s="107"/>
      <c r="F118" s="107"/>
      <c r="G118" s="107"/>
      <c r="H118" s="108"/>
      <c r="I118" s="9"/>
    </row>
    <row r="119" spans="1:9" ht="24" customHeight="1" x14ac:dyDescent="0.35">
      <c r="A119" s="10"/>
      <c r="B119" s="109"/>
      <c r="C119" s="109"/>
      <c r="D119" s="109"/>
      <c r="E119" s="109"/>
      <c r="F119" s="109"/>
      <c r="G119" s="109"/>
      <c r="H119" s="110"/>
      <c r="I119" s="10"/>
    </row>
    <row r="120" spans="1:9" ht="51" customHeight="1" x14ac:dyDescent="0.3">
      <c r="A120" s="9"/>
      <c r="B120" s="107"/>
      <c r="C120" s="107"/>
      <c r="D120" s="107"/>
      <c r="E120" s="107"/>
      <c r="F120" s="107"/>
      <c r="G120" s="107"/>
      <c r="H120" s="108"/>
      <c r="I120" s="9"/>
    </row>
    <row r="121" spans="1:9" ht="24" customHeight="1" x14ac:dyDescent="0.35">
      <c r="A121" s="10"/>
      <c r="B121" s="109"/>
      <c r="C121" s="109"/>
      <c r="D121" s="109"/>
      <c r="E121" s="109"/>
      <c r="F121" s="109"/>
      <c r="G121" s="109"/>
      <c r="H121" s="110"/>
      <c r="I121" s="10"/>
    </row>
    <row r="122" spans="1:9" ht="51" customHeight="1" x14ac:dyDescent="0.3">
      <c r="A122" s="9"/>
      <c r="B122" s="107"/>
      <c r="C122" s="107"/>
      <c r="D122" s="107"/>
      <c r="E122" s="107"/>
      <c r="F122" s="107"/>
      <c r="G122" s="107"/>
      <c r="H122" s="108"/>
      <c r="I122" s="9"/>
    </row>
    <row r="123" spans="1:9" ht="24" customHeight="1" x14ac:dyDescent="0.35">
      <c r="A123" s="10"/>
      <c r="B123" s="109"/>
      <c r="C123" s="109"/>
      <c r="D123" s="109"/>
      <c r="E123" s="109"/>
      <c r="F123" s="109"/>
      <c r="G123" s="109"/>
      <c r="H123" s="110"/>
      <c r="I123" s="10"/>
    </row>
    <row r="124" spans="1:9" ht="51" customHeight="1" x14ac:dyDescent="0.3">
      <c r="A124" s="9"/>
      <c r="B124" s="107"/>
      <c r="C124" s="107"/>
      <c r="D124" s="107"/>
      <c r="E124" s="107"/>
      <c r="F124" s="107"/>
      <c r="G124" s="107"/>
      <c r="H124" s="108"/>
      <c r="I124" s="9"/>
    </row>
    <row r="125" spans="1:9" ht="24" customHeight="1" x14ac:dyDescent="0.35">
      <c r="A125" s="10"/>
      <c r="B125" s="109"/>
      <c r="C125" s="109"/>
      <c r="D125" s="109"/>
      <c r="E125" s="109"/>
      <c r="F125" s="109"/>
      <c r="G125" s="109"/>
      <c r="H125" s="110"/>
      <c r="I125" s="10"/>
    </row>
    <row r="126" spans="1:9" ht="51" customHeight="1" x14ac:dyDescent="0.3">
      <c r="A126" s="9"/>
      <c r="B126" s="107"/>
      <c r="C126" s="107"/>
      <c r="D126" s="107"/>
      <c r="E126" s="107"/>
      <c r="F126" s="107"/>
      <c r="G126" s="107"/>
      <c r="H126" s="111"/>
      <c r="I126" s="9"/>
    </row>
    <row r="127" spans="1:9" ht="24" customHeight="1" x14ac:dyDescent="0.35">
      <c r="A127" s="10"/>
      <c r="B127" s="109"/>
      <c r="C127" s="109"/>
      <c r="D127" s="134"/>
      <c r="E127" s="134"/>
      <c r="F127" s="134"/>
      <c r="G127" s="134"/>
      <c r="H127" s="134"/>
      <c r="I127" s="10"/>
    </row>
    <row r="128" spans="1:9" ht="51" customHeight="1" x14ac:dyDescent="0.3">
      <c r="A128" s="9"/>
      <c r="B128" s="107"/>
      <c r="C128" s="107"/>
      <c r="D128" s="143"/>
      <c r="E128" s="143"/>
      <c r="F128" s="143"/>
      <c r="G128" s="143"/>
      <c r="H128" s="143"/>
      <c r="I128" s="9"/>
    </row>
    <row r="129" spans="1:9" ht="9" customHeight="1" x14ac:dyDescent="0.3">
      <c r="B129" s="112"/>
      <c r="C129" s="112"/>
      <c r="D129" s="113"/>
      <c r="E129" s="113"/>
      <c r="F129" s="113"/>
      <c r="G129" s="113"/>
      <c r="H129" s="113"/>
    </row>
    <row r="130" spans="1:9" ht="95.25" customHeight="1" x14ac:dyDescent="0.9">
      <c r="B130" s="96"/>
      <c r="C130" s="144"/>
      <c r="D130" s="144"/>
      <c r="E130" s="97"/>
      <c r="F130" s="98"/>
      <c r="G130" s="98"/>
      <c r="H130" s="99"/>
    </row>
    <row r="131" spans="1:9" ht="9" customHeight="1" x14ac:dyDescent="0.3">
      <c r="B131" s="100"/>
      <c r="C131" s="100"/>
      <c r="D131" s="100"/>
      <c r="E131" s="100"/>
      <c r="F131" s="100"/>
      <c r="G131" s="100"/>
      <c r="H131" s="100"/>
    </row>
    <row r="132" spans="1:9" ht="24" customHeight="1" x14ac:dyDescent="0.35">
      <c r="A132" s="7"/>
      <c r="B132" s="101"/>
      <c r="C132" s="102"/>
      <c r="D132" s="103"/>
      <c r="E132" s="102"/>
      <c r="F132" s="103"/>
      <c r="G132" s="102"/>
      <c r="H132" s="104"/>
      <c r="I132" s="7"/>
    </row>
    <row r="133" spans="1:9" ht="24" customHeight="1" x14ac:dyDescent="0.35">
      <c r="A133" s="10"/>
      <c r="B133" s="114"/>
      <c r="C133" s="115"/>
      <c r="D133" s="115"/>
      <c r="E133" s="115"/>
      <c r="F133" s="115"/>
      <c r="G133" s="115"/>
      <c r="H133" s="114"/>
      <c r="I133" s="10"/>
    </row>
    <row r="134" spans="1:9" ht="51" customHeight="1" x14ac:dyDescent="0.3">
      <c r="A134" s="9"/>
      <c r="B134" s="116"/>
      <c r="C134" s="117"/>
      <c r="D134" s="117"/>
      <c r="E134" s="117"/>
      <c r="F134" s="117"/>
      <c r="G134" s="117"/>
      <c r="H134" s="116"/>
      <c r="I134" s="9"/>
    </row>
    <row r="135" spans="1:9" ht="24" customHeight="1" x14ac:dyDescent="0.35">
      <c r="A135" s="10"/>
      <c r="B135" s="118"/>
      <c r="C135" s="119"/>
      <c r="D135" s="119"/>
      <c r="E135" s="119"/>
      <c r="F135" s="119"/>
      <c r="G135" s="119"/>
      <c r="H135" s="118"/>
      <c r="I135" s="10"/>
    </row>
    <row r="136" spans="1:9" ht="51" customHeight="1" x14ac:dyDescent="0.3">
      <c r="A136" s="9"/>
      <c r="B136" s="120"/>
      <c r="C136" s="121"/>
      <c r="D136" s="121"/>
      <c r="E136" s="121"/>
      <c r="F136" s="121"/>
      <c r="G136" s="121"/>
      <c r="H136" s="120"/>
      <c r="I136" s="9"/>
    </row>
    <row r="137" spans="1:9" ht="24" customHeight="1" x14ac:dyDescent="0.35">
      <c r="A137" s="10"/>
      <c r="B137" s="118"/>
      <c r="C137" s="119"/>
      <c r="D137" s="119"/>
      <c r="E137" s="119"/>
      <c r="F137" s="119"/>
      <c r="G137" s="119"/>
      <c r="H137" s="118"/>
      <c r="I137" s="10"/>
    </row>
    <row r="138" spans="1:9" ht="51" customHeight="1" x14ac:dyDescent="0.3">
      <c r="A138" s="9"/>
      <c r="B138" s="120"/>
      <c r="C138" s="121"/>
      <c r="D138" s="121"/>
      <c r="E138" s="121"/>
      <c r="F138" s="121"/>
      <c r="G138" s="121"/>
      <c r="H138" s="120"/>
      <c r="I138" s="9"/>
    </row>
    <row r="139" spans="1:9" ht="24" customHeight="1" x14ac:dyDescent="0.35">
      <c r="A139" s="10"/>
      <c r="B139" s="118"/>
      <c r="C139" s="119"/>
      <c r="D139" s="119"/>
      <c r="E139" s="119"/>
      <c r="F139" s="119"/>
      <c r="G139" s="119"/>
      <c r="H139" s="118"/>
      <c r="I139" s="10"/>
    </row>
    <row r="140" spans="1:9" ht="51" customHeight="1" x14ac:dyDescent="0.3">
      <c r="A140" s="9"/>
      <c r="B140" s="120"/>
      <c r="C140" s="121"/>
      <c r="D140" s="121"/>
      <c r="E140" s="121"/>
      <c r="F140" s="121"/>
      <c r="G140" s="121"/>
      <c r="H140" s="120"/>
      <c r="I140" s="9"/>
    </row>
    <row r="141" spans="1:9" ht="24" customHeight="1" x14ac:dyDescent="0.35">
      <c r="A141" s="10"/>
      <c r="B141" s="118"/>
      <c r="C141" s="119"/>
      <c r="D141" s="119"/>
      <c r="E141" s="119"/>
      <c r="F141" s="119"/>
      <c r="G141" s="119"/>
      <c r="H141" s="118"/>
      <c r="I141" s="10"/>
    </row>
    <row r="142" spans="1:9" ht="51" customHeight="1" x14ac:dyDescent="0.3">
      <c r="A142" s="9"/>
      <c r="B142" s="120"/>
      <c r="C142" s="121"/>
      <c r="D142" s="121"/>
      <c r="E142" s="121"/>
      <c r="F142" s="121"/>
      <c r="G142" s="121"/>
      <c r="H142" s="120"/>
      <c r="I142" s="9"/>
    </row>
    <row r="143" spans="1:9" ht="24" customHeight="1" x14ac:dyDescent="0.35">
      <c r="A143" s="10"/>
      <c r="B143" s="114"/>
      <c r="C143" s="115"/>
      <c r="D143" s="141"/>
      <c r="E143" s="142"/>
      <c r="F143" s="142"/>
      <c r="G143" s="142"/>
      <c r="H143" s="142"/>
      <c r="I143" s="10"/>
    </row>
    <row r="144" spans="1:9" ht="51" customHeight="1" x14ac:dyDescent="0.3">
      <c r="A144" s="9"/>
      <c r="B144" s="116"/>
      <c r="C144" s="117"/>
      <c r="D144" s="143"/>
      <c r="E144" s="143"/>
      <c r="F144" s="143"/>
      <c r="G144" s="143"/>
      <c r="H144" s="143"/>
      <c r="I144" s="9"/>
    </row>
    <row r="145" spans="1:9" ht="9" customHeight="1" x14ac:dyDescent="0.3">
      <c r="B145" s="112"/>
      <c r="C145" s="112"/>
      <c r="D145" s="113"/>
      <c r="E145" s="113"/>
      <c r="F145" s="113"/>
      <c r="G145" s="113"/>
      <c r="H145" s="113"/>
    </row>
    <row r="146" spans="1:9" ht="95.25" customHeight="1" x14ac:dyDescent="0.9">
      <c r="B146" s="96"/>
      <c r="C146" s="144"/>
      <c r="D146" s="144"/>
      <c r="E146" s="97"/>
      <c r="F146" s="98"/>
      <c r="G146" s="98"/>
      <c r="H146" s="99"/>
    </row>
    <row r="147" spans="1:9" ht="9" customHeight="1" x14ac:dyDescent="0.3">
      <c r="B147" s="100"/>
      <c r="C147" s="100"/>
      <c r="D147" s="100"/>
      <c r="E147" s="100"/>
      <c r="F147" s="100"/>
      <c r="G147" s="100"/>
      <c r="H147" s="100"/>
    </row>
    <row r="148" spans="1:9" ht="24" customHeight="1" x14ac:dyDescent="0.35">
      <c r="A148" s="7"/>
      <c r="B148" s="101"/>
      <c r="C148" s="102"/>
      <c r="D148" s="103"/>
      <c r="E148" s="102"/>
      <c r="F148" s="103"/>
      <c r="G148" s="102"/>
      <c r="H148" s="104"/>
      <c r="I148" s="7"/>
    </row>
    <row r="149" spans="1:9" ht="24" customHeight="1" x14ac:dyDescent="0.35">
      <c r="A149" s="10"/>
      <c r="B149" s="114"/>
      <c r="C149" s="115"/>
      <c r="D149" s="115"/>
      <c r="E149" s="115"/>
      <c r="F149" s="115"/>
      <c r="G149" s="115"/>
      <c r="H149" s="114"/>
      <c r="I149" s="10"/>
    </row>
    <row r="150" spans="1:9" ht="51" customHeight="1" x14ac:dyDescent="0.3">
      <c r="A150" s="9"/>
      <c r="B150" s="116"/>
      <c r="C150" s="117"/>
      <c r="D150" s="117"/>
      <c r="E150" s="117"/>
      <c r="F150" s="117"/>
      <c r="G150" s="117"/>
      <c r="H150" s="116"/>
      <c r="I150" s="9"/>
    </row>
    <row r="151" spans="1:9" ht="24" customHeight="1" x14ac:dyDescent="0.35">
      <c r="A151" s="10"/>
      <c r="B151" s="118"/>
      <c r="C151" s="119"/>
      <c r="D151" s="119"/>
      <c r="E151" s="119"/>
      <c r="F151" s="119"/>
      <c r="G151" s="119"/>
      <c r="H151" s="118"/>
      <c r="I151" s="10"/>
    </row>
    <row r="152" spans="1:9" ht="51" customHeight="1" x14ac:dyDescent="0.3">
      <c r="A152" s="9"/>
      <c r="B152" s="120"/>
      <c r="C152" s="121"/>
      <c r="D152" s="121"/>
      <c r="E152" s="121"/>
      <c r="F152" s="121"/>
      <c r="G152" s="121"/>
      <c r="H152" s="120"/>
      <c r="I152" s="9"/>
    </row>
    <row r="153" spans="1:9" ht="24" customHeight="1" x14ac:dyDescent="0.35">
      <c r="A153" s="10"/>
      <c r="B153" s="118"/>
      <c r="C153" s="119"/>
      <c r="D153" s="119"/>
      <c r="E153" s="119"/>
      <c r="F153" s="119"/>
      <c r="G153" s="119"/>
      <c r="H153" s="118"/>
      <c r="I153" s="10"/>
    </row>
    <row r="154" spans="1:9" ht="51" customHeight="1" x14ac:dyDescent="0.3">
      <c r="A154" s="9"/>
      <c r="B154" s="120"/>
      <c r="C154" s="121"/>
      <c r="D154" s="121"/>
      <c r="E154" s="121"/>
      <c r="F154" s="121"/>
      <c r="G154" s="121"/>
      <c r="H154" s="120"/>
      <c r="I154" s="9"/>
    </row>
    <row r="155" spans="1:9" ht="24.6" customHeight="1" x14ac:dyDescent="0.35">
      <c r="A155" s="10"/>
      <c r="B155" s="118"/>
      <c r="C155" s="119"/>
      <c r="D155" s="119"/>
      <c r="E155" s="119"/>
      <c r="F155" s="119"/>
      <c r="G155" s="119"/>
      <c r="H155" s="118"/>
      <c r="I155" s="10"/>
    </row>
    <row r="156" spans="1:9" ht="51" customHeight="1" x14ac:dyDescent="0.3">
      <c r="A156" s="9"/>
      <c r="B156" s="120"/>
      <c r="C156" s="121"/>
      <c r="D156" s="121"/>
      <c r="E156" s="121"/>
      <c r="F156" s="121"/>
      <c r="G156" s="121"/>
      <c r="H156" s="120"/>
      <c r="I156" s="9"/>
    </row>
    <row r="157" spans="1:9" ht="24" customHeight="1" x14ac:dyDescent="0.35">
      <c r="A157" s="10"/>
      <c r="B157" s="118"/>
      <c r="C157" s="119"/>
      <c r="D157" s="119"/>
      <c r="E157" s="119"/>
      <c r="F157" s="119"/>
      <c r="G157" s="119"/>
      <c r="H157" s="118"/>
      <c r="I157" s="10"/>
    </row>
    <row r="158" spans="1:9" ht="51" customHeight="1" x14ac:dyDescent="0.3">
      <c r="A158" s="9"/>
      <c r="B158" s="120"/>
      <c r="C158" s="121"/>
      <c r="D158" s="121"/>
      <c r="E158" s="121"/>
      <c r="F158" s="121"/>
      <c r="G158" s="121"/>
      <c r="H158" s="120"/>
      <c r="I158" s="9"/>
    </row>
    <row r="159" spans="1:9" ht="24" customHeight="1" x14ac:dyDescent="0.35">
      <c r="A159" s="10"/>
      <c r="B159" s="114"/>
      <c r="C159" s="115"/>
      <c r="D159" s="141"/>
      <c r="E159" s="142"/>
      <c r="F159" s="142"/>
      <c r="G159" s="142"/>
      <c r="H159" s="142"/>
      <c r="I159" s="10"/>
    </row>
    <row r="160" spans="1:9" ht="51" customHeight="1" x14ac:dyDescent="0.3">
      <c r="A160" s="9"/>
      <c r="B160" s="116"/>
      <c r="C160" s="117"/>
      <c r="D160" s="143"/>
      <c r="E160" s="143"/>
      <c r="F160" s="143"/>
      <c r="G160" s="143"/>
      <c r="H160" s="143"/>
      <c r="I160" s="9"/>
    </row>
    <row r="161" spans="1:9" ht="9" customHeight="1" x14ac:dyDescent="0.3">
      <c r="B161" s="112"/>
      <c r="C161" s="112"/>
      <c r="D161" s="113"/>
      <c r="E161" s="113"/>
      <c r="F161" s="113"/>
      <c r="G161" s="113"/>
      <c r="H161" s="113"/>
    </row>
    <row r="162" spans="1:9" ht="95.25" customHeight="1" x14ac:dyDescent="0.9">
      <c r="B162" s="96"/>
      <c r="C162" s="144"/>
      <c r="D162" s="144"/>
      <c r="E162" s="97"/>
      <c r="F162" s="98"/>
      <c r="G162" s="98"/>
      <c r="H162" s="99"/>
    </row>
    <row r="163" spans="1:9" ht="9" customHeight="1" x14ac:dyDescent="0.3">
      <c r="B163" s="100"/>
      <c r="C163" s="100"/>
      <c r="D163" s="100"/>
      <c r="E163" s="100"/>
      <c r="F163" s="100"/>
      <c r="G163" s="100"/>
      <c r="H163" s="100"/>
    </row>
    <row r="164" spans="1:9" ht="24" customHeight="1" x14ac:dyDescent="0.35">
      <c r="A164" s="7"/>
      <c r="B164" s="101"/>
      <c r="C164" s="102"/>
      <c r="D164" s="103"/>
      <c r="E164" s="102"/>
      <c r="F164" s="103"/>
      <c r="G164" s="102"/>
      <c r="H164" s="104"/>
      <c r="I164" s="7"/>
    </row>
    <row r="165" spans="1:9" ht="24" customHeight="1" x14ac:dyDescent="0.35">
      <c r="A165" s="10"/>
      <c r="B165" s="105"/>
      <c r="C165" s="105"/>
      <c r="D165" s="105"/>
      <c r="E165" s="105"/>
      <c r="F165" s="105"/>
      <c r="G165" s="105"/>
      <c r="H165" s="106"/>
      <c r="I165" s="10"/>
    </row>
    <row r="166" spans="1:9" ht="51" customHeight="1" x14ac:dyDescent="0.3">
      <c r="A166" s="9"/>
      <c r="B166" s="107"/>
      <c r="C166" s="107"/>
      <c r="D166" s="107"/>
      <c r="E166" s="107"/>
      <c r="F166" s="107"/>
      <c r="G166" s="107"/>
      <c r="H166" s="108"/>
      <c r="I166" s="9"/>
    </row>
    <row r="167" spans="1:9" ht="24" customHeight="1" x14ac:dyDescent="0.35">
      <c r="A167" s="10"/>
      <c r="B167" s="109"/>
      <c r="C167" s="109"/>
      <c r="D167" s="109"/>
      <c r="E167" s="109"/>
      <c r="F167" s="109"/>
      <c r="G167" s="109"/>
      <c r="H167" s="110"/>
      <c r="I167" s="10"/>
    </row>
    <row r="168" spans="1:9" ht="51" customHeight="1" x14ac:dyDescent="0.3">
      <c r="A168" s="9"/>
      <c r="B168" s="107"/>
      <c r="C168" s="107"/>
      <c r="D168" s="107"/>
      <c r="E168" s="107"/>
      <c r="F168" s="107"/>
      <c r="G168" s="107"/>
      <c r="H168" s="108"/>
      <c r="I168" s="9"/>
    </row>
    <row r="169" spans="1:9" ht="24" customHeight="1" x14ac:dyDescent="0.35">
      <c r="A169" s="10"/>
      <c r="B169" s="109"/>
      <c r="C169" s="109"/>
      <c r="D169" s="109"/>
      <c r="E169" s="109"/>
      <c r="F169" s="109"/>
      <c r="G169" s="109"/>
      <c r="H169" s="110"/>
      <c r="I169" s="10"/>
    </row>
    <row r="170" spans="1:9" ht="51" customHeight="1" x14ac:dyDescent="0.3">
      <c r="A170" s="9"/>
      <c r="B170" s="107"/>
      <c r="C170" s="107"/>
      <c r="D170" s="107"/>
      <c r="E170" s="107"/>
      <c r="F170" s="107"/>
      <c r="G170" s="107"/>
      <c r="H170" s="108"/>
      <c r="I170" s="9"/>
    </row>
    <row r="171" spans="1:9" ht="24" customHeight="1" x14ac:dyDescent="0.35">
      <c r="A171" s="10"/>
      <c r="B171" s="109"/>
      <c r="C171" s="109"/>
      <c r="D171" s="109"/>
      <c r="E171" s="109"/>
      <c r="F171" s="109"/>
      <c r="G171" s="109"/>
      <c r="H171" s="110"/>
      <c r="I171" s="10"/>
    </row>
    <row r="172" spans="1:9" ht="51" customHeight="1" x14ac:dyDescent="0.3">
      <c r="A172" s="9"/>
      <c r="B172" s="107"/>
      <c r="C172" s="107"/>
      <c r="D172" s="107"/>
      <c r="E172" s="107"/>
      <c r="F172" s="107"/>
      <c r="G172" s="107"/>
      <c r="H172" s="108"/>
      <c r="I172" s="9"/>
    </row>
    <row r="173" spans="1:9" ht="24" customHeight="1" x14ac:dyDescent="0.35">
      <c r="A173" s="10"/>
      <c r="B173" s="109"/>
      <c r="C173" s="109"/>
      <c r="D173" s="109"/>
      <c r="E173" s="109"/>
      <c r="F173" s="109"/>
      <c r="G173" s="109"/>
      <c r="H173" s="110"/>
      <c r="I173" s="10"/>
    </row>
    <row r="174" spans="1:9" ht="51" customHeight="1" x14ac:dyDescent="0.3">
      <c r="A174" s="9"/>
      <c r="B174" s="107"/>
      <c r="C174" s="107"/>
      <c r="D174" s="107"/>
      <c r="E174" s="107"/>
      <c r="F174" s="107"/>
      <c r="G174" s="107"/>
      <c r="H174" s="111"/>
      <c r="I174" s="9"/>
    </row>
    <row r="175" spans="1:9" ht="24" customHeight="1" x14ac:dyDescent="0.35">
      <c r="A175" s="10"/>
      <c r="B175" s="109"/>
      <c r="C175" s="109"/>
      <c r="D175" s="134"/>
      <c r="E175" s="134"/>
      <c r="F175" s="134"/>
      <c r="G175" s="134"/>
      <c r="H175" s="134"/>
      <c r="I175" s="10"/>
    </row>
    <row r="176" spans="1:9" ht="51" customHeight="1" x14ac:dyDescent="0.3">
      <c r="A176" s="9"/>
      <c r="B176" s="107"/>
      <c r="C176" s="107"/>
      <c r="D176" s="143"/>
      <c r="E176" s="143"/>
      <c r="F176" s="143"/>
      <c r="G176" s="143"/>
      <c r="H176" s="143"/>
      <c r="I176" s="9"/>
    </row>
    <row r="177" spans="1:9" ht="9" customHeight="1" x14ac:dyDescent="0.3">
      <c r="B177" s="112"/>
      <c r="C177" s="112"/>
      <c r="D177" s="113"/>
      <c r="E177" s="113"/>
      <c r="F177" s="113"/>
      <c r="G177" s="113"/>
      <c r="H177" s="113"/>
    </row>
    <row r="178" spans="1:9" ht="95.25" customHeight="1" x14ac:dyDescent="0.9">
      <c r="B178" s="96"/>
      <c r="C178" s="144"/>
      <c r="D178" s="144"/>
      <c r="E178" s="97"/>
      <c r="F178" s="98"/>
      <c r="G178" s="98"/>
      <c r="H178" s="99"/>
    </row>
    <row r="179" spans="1:9" ht="9" customHeight="1" x14ac:dyDescent="0.3">
      <c r="B179" s="100"/>
      <c r="C179" s="100"/>
      <c r="D179" s="100"/>
      <c r="E179" s="100"/>
      <c r="F179" s="100"/>
      <c r="G179" s="100"/>
      <c r="H179" s="100"/>
    </row>
    <row r="180" spans="1:9" ht="24" customHeight="1" x14ac:dyDescent="0.35">
      <c r="A180" s="7"/>
      <c r="B180" s="101"/>
      <c r="C180" s="102"/>
      <c r="D180" s="103"/>
      <c r="E180" s="102"/>
      <c r="F180" s="103"/>
      <c r="G180" s="102"/>
      <c r="H180" s="104"/>
      <c r="I180" s="7"/>
    </row>
    <row r="181" spans="1:9" ht="24" customHeight="1" x14ac:dyDescent="0.35">
      <c r="A181" s="10"/>
      <c r="B181" s="114"/>
      <c r="C181" s="115"/>
      <c r="D181" s="115"/>
      <c r="E181" s="115"/>
      <c r="F181" s="115"/>
      <c r="G181" s="115"/>
      <c r="H181" s="114"/>
      <c r="I181" s="10"/>
    </row>
    <row r="182" spans="1:9" ht="51" customHeight="1" x14ac:dyDescent="0.3">
      <c r="A182" s="9"/>
      <c r="B182" s="116"/>
      <c r="C182" s="117"/>
      <c r="D182" s="117"/>
      <c r="E182" s="117"/>
      <c r="F182" s="117"/>
      <c r="G182" s="117"/>
      <c r="H182" s="116"/>
      <c r="I182" s="9"/>
    </row>
    <row r="183" spans="1:9" ht="24" customHeight="1" x14ac:dyDescent="0.35">
      <c r="A183" s="10"/>
      <c r="B183" s="118"/>
      <c r="C183" s="119"/>
      <c r="D183" s="119"/>
      <c r="E183" s="119"/>
      <c r="F183" s="119"/>
      <c r="G183" s="119"/>
      <c r="H183" s="118"/>
      <c r="I183" s="10"/>
    </row>
    <row r="184" spans="1:9" ht="51" customHeight="1" x14ac:dyDescent="0.3">
      <c r="A184" s="9"/>
      <c r="B184" s="120"/>
      <c r="C184" s="121"/>
      <c r="D184" s="121"/>
      <c r="E184" s="121"/>
      <c r="F184" s="121"/>
      <c r="G184" s="121"/>
      <c r="H184" s="120"/>
      <c r="I184" s="9"/>
    </row>
    <row r="185" spans="1:9" ht="24" customHeight="1" x14ac:dyDescent="0.35">
      <c r="A185" s="10"/>
      <c r="B185" s="118"/>
      <c r="C185" s="119"/>
      <c r="D185" s="119"/>
      <c r="E185" s="119"/>
      <c r="F185" s="119"/>
      <c r="G185" s="119"/>
      <c r="H185" s="118"/>
      <c r="I185" s="10"/>
    </row>
    <row r="186" spans="1:9" ht="51" customHeight="1" x14ac:dyDescent="0.3">
      <c r="A186" s="9"/>
      <c r="B186" s="120"/>
      <c r="C186" s="121"/>
      <c r="D186" s="121"/>
      <c r="E186" s="121"/>
      <c r="F186" s="121"/>
      <c r="G186" s="121"/>
      <c r="H186" s="120"/>
      <c r="I186" s="9"/>
    </row>
    <row r="187" spans="1:9" ht="24" customHeight="1" x14ac:dyDescent="0.35">
      <c r="A187" s="10"/>
      <c r="B187" s="118"/>
      <c r="C187" s="119"/>
      <c r="D187" s="119"/>
      <c r="E187" s="119"/>
      <c r="F187" s="119"/>
      <c r="G187" s="119"/>
      <c r="H187" s="118"/>
      <c r="I187" s="10"/>
    </row>
    <row r="188" spans="1:9" ht="51" customHeight="1" x14ac:dyDescent="0.3">
      <c r="A188" s="9"/>
      <c r="B188" s="120"/>
      <c r="C188" s="121"/>
      <c r="D188" s="121"/>
      <c r="E188" s="121"/>
      <c r="F188" s="121"/>
      <c r="G188" s="121"/>
      <c r="H188" s="120"/>
      <c r="I188" s="9"/>
    </row>
    <row r="189" spans="1:9" ht="24" customHeight="1" x14ac:dyDescent="0.35">
      <c r="A189" s="10"/>
      <c r="B189" s="118"/>
      <c r="C189" s="119"/>
      <c r="D189" s="119"/>
      <c r="E189" s="119"/>
      <c r="F189" s="119"/>
      <c r="G189" s="119"/>
      <c r="H189" s="118"/>
      <c r="I189" s="10"/>
    </row>
    <row r="190" spans="1:9" ht="51" customHeight="1" x14ac:dyDescent="0.3">
      <c r="A190" s="9"/>
      <c r="B190" s="120"/>
      <c r="C190" s="121"/>
      <c r="D190" s="121"/>
      <c r="E190" s="121"/>
      <c r="F190" s="121"/>
      <c r="G190" s="121"/>
      <c r="H190" s="120"/>
      <c r="I190" s="9"/>
    </row>
    <row r="191" spans="1:9" ht="24" customHeight="1" x14ac:dyDescent="0.35">
      <c r="A191" s="10"/>
      <c r="B191" s="114"/>
      <c r="C191" s="115"/>
      <c r="D191" s="145"/>
      <c r="E191" s="146"/>
      <c r="F191" s="146"/>
      <c r="G191" s="146"/>
      <c r="H191" s="146"/>
      <c r="I191" s="10"/>
    </row>
    <row r="192" spans="1:9" ht="51" customHeight="1" x14ac:dyDescent="0.3">
      <c r="A192" s="9"/>
      <c r="B192" s="116"/>
      <c r="C192" s="117"/>
      <c r="D192" s="143"/>
      <c r="E192" s="143"/>
      <c r="F192" s="143"/>
      <c r="G192" s="143"/>
      <c r="H192" s="143"/>
      <c r="I192" s="9"/>
    </row>
    <row r="193" spans="2:8" x14ac:dyDescent="0.3">
      <c r="B193" s="100"/>
      <c r="C193" s="100"/>
      <c r="D193" s="100"/>
      <c r="E193" s="100"/>
      <c r="F193" s="100"/>
      <c r="G193" s="100"/>
      <c r="H193" s="100"/>
    </row>
    <row r="194" spans="2:8" x14ac:dyDescent="0.3">
      <c r="B194" s="100"/>
      <c r="C194" s="100"/>
      <c r="D194" s="100"/>
      <c r="E194" s="100"/>
      <c r="F194" s="100"/>
      <c r="G194" s="100"/>
      <c r="H194" s="100"/>
    </row>
    <row r="195" spans="2:8" x14ac:dyDescent="0.3">
      <c r="B195" s="100"/>
      <c r="C195" s="100"/>
      <c r="D195" s="100"/>
      <c r="E195" s="100"/>
      <c r="F195" s="100"/>
      <c r="G195" s="100"/>
      <c r="H195" s="100"/>
    </row>
    <row r="196" spans="2:8" x14ac:dyDescent="0.3">
      <c r="B196" s="100"/>
      <c r="C196" s="100"/>
      <c r="D196" s="100"/>
      <c r="E196" s="100"/>
      <c r="F196" s="100"/>
      <c r="G196" s="100"/>
      <c r="H196" s="100"/>
    </row>
    <row r="197" spans="2:8" x14ac:dyDescent="0.3">
      <c r="B197" s="100"/>
      <c r="C197" s="100"/>
      <c r="D197" s="100"/>
      <c r="E197" s="100"/>
      <c r="F197" s="100"/>
      <c r="G197" s="100"/>
      <c r="H197" s="100"/>
    </row>
    <row r="198" spans="2:8" x14ac:dyDescent="0.3">
      <c r="B198" s="100"/>
      <c r="C198" s="100"/>
      <c r="D198" s="100"/>
      <c r="E198" s="100"/>
      <c r="F198" s="100"/>
      <c r="G198" s="100"/>
      <c r="H198" s="100"/>
    </row>
  </sheetData>
  <mergeCells count="36">
    <mergeCell ref="C18:D18"/>
    <mergeCell ref="D95:H95"/>
    <mergeCell ref="D111:H111"/>
    <mergeCell ref="D96:H96"/>
    <mergeCell ref="C50:D50"/>
    <mergeCell ref="C66:D66"/>
    <mergeCell ref="C82:D82"/>
    <mergeCell ref="C98:D98"/>
    <mergeCell ref="D192:H192"/>
    <mergeCell ref="D159:H159"/>
    <mergeCell ref="D160:H160"/>
    <mergeCell ref="D144:H144"/>
    <mergeCell ref="D191:H191"/>
    <mergeCell ref="C178:D178"/>
    <mergeCell ref="D128:H128"/>
    <mergeCell ref="D176:H176"/>
    <mergeCell ref="C114:D114"/>
    <mergeCell ref="C130:D130"/>
    <mergeCell ref="C146:D146"/>
    <mergeCell ref="C162:D162"/>
    <mergeCell ref="C2:D2"/>
    <mergeCell ref="D175:H175"/>
    <mergeCell ref="D15:H15"/>
    <mergeCell ref="D16:H16"/>
    <mergeCell ref="D48:H48"/>
    <mergeCell ref="D64:H64"/>
    <mergeCell ref="D80:H80"/>
    <mergeCell ref="D63:H63"/>
    <mergeCell ref="D79:H79"/>
    <mergeCell ref="D31:H31"/>
    <mergeCell ref="D32:H32"/>
    <mergeCell ref="D47:H47"/>
    <mergeCell ref="C34:D34"/>
    <mergeCell ref="D127:H127"/>
    <mergeCell ref="D143:H143"/>
    <mergeCell ref="D112:H112"/>
  </mergeCells>
  <phoneticPr fontId="2" type="noConversion"/>
  <conditionalFormatting sqref="B5:H5 B7:H7 B9:H9 B11:H11 B13:H13 B15:C15">
    <cfRule type="expression" dxfId="11" priority="38">
      <formula>MONTH(B5)&lt;&gt;OptionCalendrier1mois</formula>
    </cfRule>
  </conditionalFormatting>
  <conditionalFormatting sqref="B21:H21 B23:H23 B25:H25 B27:H27 B29:H29 B31:C31">
    <cfRule type="expression" dxfId="10" priority="27">
      <formula>MONTH(B21)&lt;&gt;OptionCalendrier2mois</formula>
    </cfRule>
  </conditionalFormatting>
  <conditionalFormatting sqref="B37:H37 B39:H39 B41:H41 B43:H43 B45:H45 B47:C47">
    <cfRule type="expression" dxfId="9" priority="25">
      <formula>MONTH(B37)&lt;&gt;OptionCalendrier3mois</formula>
    </cfRule>
  </conditionalFormatting>
  <conditionalFormatting sqref="B53:H53 B55:H55 B57:H57 B59:H59 B61:H61 B63:C63">
    <cfRule type="expression" dxfId="8" priority="23">
      <formula>MONTH(B53)&lt;&gt;OptionCalendrier4mois</formula>
    </cfRule>
  </conditionalFormatting>
  <conditionalFormatting sqref="B69:H69 B71:H71 B73:H73 B75:H75 B77:H77 B79:C79">
    <cfRule type="expression" dxfId="7" priority="21">
      <formula>MONTH(B69)&lt;&gt;OptionCalendrier5mois</formula>
    </cfRule>
  </conditionalFormatting>
  <conditionalFormatting sqref="B85:H85 B87:H87 B89:H89 B91:H91 B93:H93 B95:C95">
    <cfRule type="expression" dxfId="6" priority="19">
      <formula>MONTH(B85)&lt;&gt;OptionCalendrier6mois</formula>
    </cfRule>
  </conditionalFormatting>
  <conditionalFormatting sqref="B101:H101 B103:H103 B105:H105 B107:H107 B109:H109 B111:C111">
    <cfRule type="expression" dxfId="5" priority="17">
      <formula>MONTH(B101)&lt;&gt;OptionCalendrier7mois</formula>
    </cfRule>
  </conditionalFormatting>
  <conditionalFormatting sqref="B117:H117 B119:H119 B121:H121 B123:H123 B125:H125 B127:C127">
    <cfRule type="expression" dxfId="4" priority="15">
      <formula>MONTH(B117)&lt;&gt;OptionCalendrier8mois</formula>
    </cfRule>
  </conditionalFormatting>
  <conditionalFormatting sqref="B133:H133 B135:H135 B137:H137 B139:H139 B141:H141 B143:C143">
    <cfRule type="expression" dxfId="3" priority="13">
      <formula>MONTH(B133)&lt;&gt;OptionCalendrier9mois</formula>
    </cfRule>
  </conditionalFormatting>
  <conditionalFormatting sqref="B149:H149 B151:H151 B153:H153 B155:H155 B157:H157 B159:C159">
    <cfRule type="expression" dxfId="2" priority="3">
      <formula>MONTH(B149)&lt;&gt;OptionCalendrier10mois</formula>
    </cfRule>
  </conditionalFormatting>
  <conditionalFormatting sqref="B165:H165 B167:H167 B169:H169 B171:H171 B173:H173 B175:C175">
    <cfRule type="expression" dxfId="1" priority="2">
      <formula>MONTH(B165)&lt;&gt;OptionCalendrier11mois</formula>
    </cfRule>
  </conditionalFormatting>
  <conditionalFormatting sqref="B181:H181 B183:H183 B185:H185 B187:H187 B189:H189 B191:C191">
    <cfRule type="expression" dxfId="0" priority="1">
      <formula>MONTH(B181)&lt;&gt;OptionCalendrier12mois</formula>
    </cfRule>
  </conditionalFormatting>
  <dataValidations xWindow="87" yWindow="689" count="11">
    <dataValidation type="list" errorStyle="warning" allowBlank="1" showInputMessage="1" showErrorMessage="1" error="Sélectionnez le premier jour de la semaine dans la liste. Sélectionnez ANNULER, appuyez sur ALT+FLÈCHE BAS pour accéder aux options, puis sur FLÈCHE BAS et ENTRÉE pour opérer une sélection" prompt="Sélectionnez le premier jour de la semaine dans cette cellule. Appuyez sur ALT+FLÈCHE BAS pour ouvrir la liste déroulante, puis sur ENTRÉE pour opérer une sélection. Le calendrier se met automatiquement à jour" sqref="B4">
      <formula1>"dimanche, lundi, mardi, mercredi, jeudi, vendredi, samedi"</formula1>
    </dataValidation>
    <dataValidation type="list" errorStyle="warning" allowBlank="1" showInputMessage="1" showErrorMessage="1" error="Sélectionnez le premier mois du calendrier dans la liste. Sélectionnez ANNULER, appuyez sur ALT+FLÈCHE BAS pour accéder aux options, puis appuyez sur FLÈCHE BAS et ENTRÉE pour opérer une sélection" prompt="Sélectionnez le premier mois du calendrier dans cette cellule. Appuyez sur ALT+FLÈCHE BAS pour ouvrir la liste déroulante, puis sur ENTRÉE pour opérer une sélection" sqref="C2:D2">
      <formula1>"janvier,février,mars,avril,mai,juin,juillet,août,septembre,octobre,novembre,décembre"</formula1>
    </dataValidation>
    <dataValidation allowBlank="1" showInputMessage="1" prompt="Ce classeur est un calendrier de 12 mois. Entrez l’année de début dans la cellule B2, puis sélectionnez le mois de début dans la cellule C2. Le calendrier sera automatiquement mis à jour pour les mois suivants" sqref="A1"/>
    <dataValidation allowBlank="1" showInputMessage="1" showErrorMessage="1" prompt="Entrez l’année dans cette cellule." sqref="B2"/>
    <dataValidation allowBlank="1" showInputMessage="1" prompt="Jour de la semaine déterminé automatiquement. Pour modifier les jours de la semaine, sélectionnez un autre jour de début de semaine dans la cellule B4." sqref="C4:H4 B20:H20 B36:H36 B52:H52 B68:H68 B84:H84 B100:H100 B116:H116 B132:H132 B148:H148 B164:H164 B180:H180"/>
    <dataValidation allowBlank="1" showInputMessage="1" sqref="B5"/>
    <dataValidation allowBlank="1" showInputMessage="1" prompt="Ajoutez des notes quotidiennes ici" sqref="B6"/>
    <dataValidation allowBlank="1" showInputMessage="1" prompt="Entrez les notes mensuelles dans la cellule ci-dessous." sqref="D15:H15"/>
    <dataValidation allowBlank="1" showInputMessage="1" prompt="Entrez les notes mensuelles dans cette cellule." sqref="D16:H16"/>
    <dataValidation allowBlank="1" showInputMessage="1" prompt="L’année civile est automatiquement mise à jour en fonction de l’année sélectionnée dans la cellule B2" sqref="B18 B34 B50 B66 B82 B98 B114 B130 B146 B162 B178"/>
    <dataValidation allowBlank="1" showInputMessage="1" prompt="Le mois civil est automatiquement mis à jour en fonction du mois sélectionné dans la cellule c2" sqref="C18:D18 C34:D34 C50:D50 C66:D66 C82:D82 C98:D98 C114:D114 C130:D130 C146:D146 C162:D162 C178:D178"/>
  </dataValidation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6" max="16383" man="1"/>
    <brk id="32" max="16383" man="1"/>
    <brk id="48" max="16383" man="1"/>
    <brk id="64" max="16383" man="1"/>
    <brk id="80" max="16383" man="1"/>
    <brk id="96" max="16383" man="1"/>
    <brk id="112" max="16383" man="1"/>
    <brk id="128" max="16383" man="1"/>
    <brk id="144" max="16383" man="1"/>
    <brk id="160" max="16383" man="1"/>
    <brk id="17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baseColWidth="10" defaultColWidth="9" defaultRowHeight="16.5" x14ac:dyDescent="0.3"/>
  <cols>
    <col min="1" max="1" width="1.625" customWidth="1"/>
    <col min="2" max="2" width="58.25" customWidth="1"/>
    <col min="3" max="4" width="18.875" customWidth="1"/>
  </cols>
  <sheetData>
    <row r="1" ht="9" customHeight="1" x14ac:dyDescent="0.3"/>
    <row r="2" ht="102.95" customHeight="1" x14ac:dyDescent="0.3"/>
    <row r="3" ht="102.95" customHeight="1" x14ac:dyDescent="0.3"/>
    <row r="4" ht="102.95" customHeight="1" x14ac:dyDescent="0.3"/>
    <row r="5" ht="102.95" customHeight="1" x14ac:dyDescent="0.3"/>
    <row r="6" ht="102.95" customHeight="1" x14ac:dyDescent="0.3"/>
    <row r="7" ht="102.95" customHeight="1" x14ac:dyDescent="0.3"/>
    <row r="8" ht="102.95" customHeight="1" x14ac:dyDescent="0.3"/>
    <row r="9" ht="102.95" customHeight="1" x14ac:dyDescent="0.3"/>
    <row r="10" ht="102.95" customHeight="1" x14ac:dyDescent="0.3"/>
    <row r="11" ht="102.95" customHeight="1" x14ac:dyDescent="0.3"/>
    <row r="12" ht="102.95" customHeight="1" x14ac:dyDescent="0.3"/>
    <row r="13" ht="102.95" customHeight="1" x14ac:dyDescent="0.3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246BAFB1-2E34-4BEC-A5CB-0536AA933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16EA48-248C-4B9E-8AF4-8E36975A03BF}">
  <ds:schemaRefs>
    <ds:schemaRef ds:uri="http://schemas.openxmlformats.org/package/2006/metadata/core-properties"/>
    <ds:schemaRef ds:uri="http://schemas.microsoft.com/office/infopath/2007/PartnerControls"/>
    <ds:schemaRef ds:uri="16c05727-aa75-4e4a-9b5f-8a80a1165891"/>
    <ds:schemaRef ds:uri="71af3243-3dd4-4a8d-8c0d-dd76da1f02a5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61</vt:i4>
      </vt:variant>
    </vt:vector>
  </HeadingPairs>
  <TitlesOfParts>
    <vt:vector size="62" baseType="lpstr">
      <vt:lpstr>Calendrier</vt:lpstr>
      <vt:lpstr>Calendrier10ans</vt:lpstr>
      <vt:lpstr>Calendrier10mois</vt:lpstr>
      <vt:lpstr>Calendrier11ans</vt:lpstr>
      <vt:lpstr>Calendrier11mois</vt:lpstr>
      <vt:lpstr>Calendrier12ans</vt:lpstr>
      <vt:lpstr>Calendrier12mois</vt:lpstr>
      <vt:lpstr>Calendrier1an</vt:lpstr>
      <vt:lpstr>Calendrier1mois</vt:lpstr>
      <vt:lpstr>Calendrier2ans</vt:lpstr>
      <vt:lpstr>Calendrier2mois</vt:lpstr>
      <vt:lpstr>Calendrier3ans</vt:lpstr>
      <vt:lpstr>Calendrier3mois</vt:lpstr>
      <vt:lpstr>Calendrier4ans</vt:lpstr>
      <vt:lpstr>Calendrier4mois</vt:lpstr>
      <vt:lpstr>Calendrier5ans</vt:lpstr>
      <vt:lpstr>Calendrier5mois</vt:lpstr>
      <vt:lpstr>Calendrier6ans</vt:lpstr>
      <vt:lpstr>Calendrier6mois</vt:lpstr>
      <vt:lpstr>Calendrier7ans</vt:lpstr>
      <vt:lpstr>Calendrier7mois</vt:lpstr>
      <vt:lpstr>Calendrier8ans</vt:lpstr>
      <vt:lpstr>Calendrier8mois</vt:lpstr>
      <vt:lpstr>Calendrier9ans</vt:lpstr>
      <vt:lpstr>Calendrier9mois</vt:lpstr>
      <vt:lpstr>DébutSemaine</vt:lpstr>
      <vt:lpstr>ZoneTitreColonne1...H12.1</vt:lpstr>
      <vt:lpstr>ZoneTitreColonne10..H54.1</vt:lpstr>
      <vt:lpstr>ZoneTitreColonne11..C56.1</vt:lpstr>
      <vt:lpstr>ZoneTitreColonne12..D56.1</vt:lpstr>
      <vt:lpstr>ZoneTitreColonne13..H68.1</vt:lpstr>
      <vt:lpstr>ZoneTitreColonne14..C70.1</vt:lpstr>
      <vt:lpstr>ZoneTitreColonne15..D70.1</vt:lpstr>
      <vt:lpstr>ZoneTitreColonne16..H82.1</vt:lpstr>
      <vt:lpstr>ZoneTitreColonne17..C84.1</vt:lpstr>
      <vt:lpstr>ZoneTitreColonne18..D84.1</vt:lpstr>
      <vt:lpstr>ZoneTitreColonne19..H96.1</vt:lpstr>
      <vt:lpstr>ZoneTitreColonne2...C14.1</vt:lpstr>
      <vt:lpstr>ZoneTitreColonne20..C98.1</vt:lpstr>
      <vt:lpstr>ZoneTitreColonne21..D98.1</vt:lpstr>
      <vt:lpstr>ZoneTitreColonne22..H110.1</vt:lpstr>
      <vt:lpstr>ZoneTitreColonne23..C112.1</vt:lpstr>
      <vt:lpstr>ZoneTitreColonne24..D112.1</vt:lpstr>
      <vt:lpstr>ZoneTitreColonne25..H124.1</vt:lpstr>
      <vt:lpstr>ZoneTitreColonne26..C126.1</vt:lpstr>
      <vt:lpstr>ZoneTitreColonne27..D126.1</vt:lpstr>
      <vt:lpstr>ZoneTitreColonne28..H138.1</vt:lpstr>
      <vt:lpstr>ZoneTitreColonne29..C140.1</vt:lpstr>
      <vt:lpstr>ZoneTitreColonne3..D14.1</vt:lpstr>
      <vt:lpstr>ZoneTitreColonne30..D140.1</vt:lpstr>
      <vt:lpstr>ZoneTitreColonne31..H152.1</vt:lpstr>
      <vt:lpstr>ZoneTitreColonne32..C154.1</vt:lpstr>
      <vt:lpstr>ZoneTitreColonne33..D154.1</vt:lpstr>
      <vt:lpstr>ZoneTitreColonne34..H166.1</vt:lpstr>
      <vt:lpstr>ZoneTitreColonne35..C168.1</vt:lpstr>
      <vt:lpstr>ZoneTitreColonne36..D168.1</vt:lpstr>
      <vt:lpstr>ZoneTitreColonne4..H26.1</vt:lpstr>
      <vt:lpstr>ZoneTitreColonne5..C28.1</vt:lpstr>
      <vt:lpstr>ZoneTitreColonne6..D28.1</vt:lpstr>
      <vt:lpstr>ZoneTitreColonne7..H40.1</vt:lpstr>
      <vt:lpstr>ZoneTitreColonne8..C42.1</vt:lpstr>
      <vt:lpstr>ZoneTitreColonne9..D42.1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2019-05-14T04:05:27Z</dcterms:created>
  <dcterms:modified xsi:type="dcterms:W3CDTF">2022-04-03T14:43:13Z</dcterms:modified>
</cp:coreProperties>
</file>