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deego\Downloads\"/>
    </mc:Choice>
  </mc:AlternateContent>
  <bookViews>
    <workbookView xWindow="0" yWindow="0" windowWidth="20490" windowHeight="7905"/>
  </bookViews>
  <sheets>
    <sheet name="TOPSIS" sheetId="3" r:id="rId1"/>
  </sheets>
  <calcPr calcId="152511"/>
</workbook>
</file>

<file path=xl/calcChain.xml><?xml version="1.0" encoding="utf-8"?>
<calcChain xmlns="http://schemas.openxmlformats.org/spreadsheetml/2006/main">
  <c r="C45" i="3" l="1"/>
  <c r="F40" i="3" l="1"/>
  <c r="F32" i="3"/>
  <c r="E32" i="3"/>
  <c r="E34" i="3"/>
  <c r="G34" i="3"/>
  <c r="G32" i="3"/>
  <c r="D28" i="3" l="1"/>
  <c r="G20" i="3"/>
  <c r="G24" i="3" s="1"/>
  <c r="G29" i="3" s="1"/>
  <c r="F20" i="3"/>
  <c r="F25" i="3" s="1"/>
  <c r="F30" i="3" s="1"/>
  <c r="E20" i="3"/>
  <c r="E23" i="3" s="1"/>
  <c r="E28" i="3" s="1"/>
  <c r="D20" i="3"/>
  <c r="D23" i="3" s="1"/>
  <c r="D34" i="3" s="1"/>
  <c r="C20" i="3"/>
  <c r="C25" i="3" s="1"/>
  <c r="C30" i="3" s="1"/>
  <c r="C24" i="3" l="1"/>
  <c r="C29" i="3" s="1"/>
  <c r="G25" i="3"/>
  <c r="G30" i="3" s="1"/>
  <c r="D25" i="3"/>
  <c r="D30" i="3" s="1"/>
  <c r="F23" i="3"/>
  <c r="F28" i="3" s="1"/>
  <c r="F34" i="3" s="1"/>
  <c r="C23" i="3"/>
  <c r="C28" i="3" s="1"/>
  <c r="D24" i="3"/>
  <c r="D29" i="3" s="1"/>
  <c r="D32" i="3" s="1"/>
  <c r="E24" i="3"/>
  <c r="E29" i="3" s="1"/>
  <c r="G23" i="3"/>
  <c r="G28" i="3" s="1"/>
  <c r="E25" i="3"/>
  <c r="E30" i="3" s="1"/>
  <c r="F24" i="3"/>
  <c r="F29" i="3" s="1"/>
  <c r="C32" i="3" l="1"/>
  <c r="C41" i="3" s="1"/>
  <c r="C34" i="3"/>
  <c r="F41" i="3" s="1"/>
  <c r="C39" i="3"/>
  <c r="C40" i="3"/>
  <c r="C46" i="3" l="1"/>
  <c r="C47" i="3"/>
  <c r="F39" i="3"/>
  <c r="M39" i="3"/>
  <c r="C52" i="3" l="1"/>
  <c r="C51" i="3"/>
  <c r="C53" i="3"/>
</calcChain>
</file>

<file path=xl/sharedStrings.xml><?xml version="1.0" encoding="utf-8"?>
<sst xmlns="http://schemas.openxmlformats.org/spreadsheetml/2006/main" count="90" uniqueCount="49">
  <si>
    <t>MAX</t>
  </si>
  <si>
    <t>MIN</t>
  </si>
  <si>
    <t>D+</t>
  </si>
  <si>
    <t>D-</t>
  </si>
  <si>
    <t>BOBOT</t>
  </si>
  <si>
    <t>LOKASI</t>
  </si>
  <si>
    <t>LUAS TANAH</t>
  </si>
  <si>
    <t>UKURAN</t>
  </si>
  <si>
    <t>HARGA</t>
  </si>
  <si>
    <t>RESIKO</t>
  </si>
  <si>
    <t>PEMBAGI</t>
  </si>
  <si>
    <t>PREFERENSI (V)</t>
  </si>
  <si>
    <t>RANGKING</t>
  </si>
  <si>
    <t>ALTERNATIF</t>
  </si>
  <si>
    <t>KEPENTINGAN</t>
  </si>
  <si>
    <t>Sangat Penting</t>
  </si>
  <si>
    <t>Penting</t>
  </si>
  <si>
    <t>Cukup Penting</t>
  </si>
  <si>
    <t>Kurang Penting</t>
  </si>
  <si>
    <t>Tidak Penting</t>
  </si>
  <si>
    <t>JALAN A</t>
  </si>
  <si>
    <t>JALAN B</t>
  </si>
  <si>
    <t>JALAN C</t>
  </si>
  <si>
    <t xml:space="preserve">KRITERIA LOKASI </t>
  </si>
  <si>
    <t>KRITERIA UKURAN</t>
  </si>
  <si>
    <t>Sangat Bagus</t>
  </si>
  <si>
    <t>Bagus</t>
  </si>
  <si>
    <t>Cukup Bagus</t>
  </si>
  <si>
    <t>Kurang Bagus</t>
  </si>
  <si>
    <t>Tidak Bagus</t>
  </si>
  <si>
    <t>Sangat Strategis</t>
  </si>
  <si>
    <t>Strategis</t>
  </si>
  <si>
    <t>Cukup Strategis</t>
  </si>
  <si>
    <t>Kurang Strategis</t>
  </si>
  <si>
    <t>Tidak Strategis</t>
  </si>
  <si>
    <t>PEMILIHAN TEMPAT PEMBANGUNAN GUDANG TERBAIK MENGGUNAKAN METODE TOPSIS</t>
  </si>
  <si>
    <t>Keterangan</t>
  </si>
  <si>
    <t>benefit</t>
  </si>
  <si>
    <t>cost</t>
  </si>
  <si>
    <t>LUAS TANAH(m^2)</t>
  </si>
  <si>
    <t>HARGA(ribu/m)</t>
  </si>
  <si>
    <t>MEMBUAT MATRIKS PERBANDINGAN ALTERNATIF DAN KRITERIA</t>
  </si>
  <si>
    <t>MEMBUAT MATRIKS KEPUTUSAN TERNORMALISASI</t>
  </si>
  <si>
    <t>MENENTUKAN BOBOT MASING2 KRITERIA</t>
  </si>
  <si>
    <t>MENGHITUNG MATRIKS KEPUTUSAN TERNORMALISASI DAN TERBOBOT</t>
  </si>
  <si>
    <t>MENCARI NILAI SOLUSI IDEAL POSITIF (MAKS) DAN SOLUSI IDEAL NEGATIF (MIN)</t>
  </si>
  <si>
    <t>MENCARI D+ DAN D- UNTUK SETIAP ALTERNATIF</t>
  </si>
  <si>
    <t>MENCARI HASIL PREFERENSI</t>
  </si>
  <si>
    <t>MERANGKING ALTERNATIF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</si>
</sst>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0" xfId="0" applyBorder="1"/>
    <xf numFmtId="0" fontId="1" fillId="0" borderId="0" xfId="0" applyFont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7" xfId="0" applyBorder="1" applyAlignment="1"/>
    <xf numFmtId="164" fontId="0" fillId="0" borderId="17" xfId="0" applyNumberFormat="1" applyBorder="1"/>
    <xf numFmtId="0" fontId="0" fillId="0" borderId="21" xfId="0" applyBorder="1"/>
    <xf numFmtId="164" fontId="0" fillId="0" borderId="0" xfId="0" applyNumberFormat="1" applyBorder="1"/>
    <xf numFmtId="164" fontId="0" fillId="0" borderId="21" xfId="0" applyNumberForma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2" borderId="0" xfId="0" applyFill="1"/>
    <xf numFmtId="0" fontId="0" fillId="2" borderId="0" xfId="0" applyFill="1" applyBorder="1"/>
    <xf numFmtId="164" fontId="0" fillId="2" borderId="1" xfId="0" applyNumberFormat="1" applyFill="1" applyBorder="1"/>
    <xf numFmtId="164" fontId="0" fillId="2" borderId="18" xfId="0" applyNumberFormat="1" applyFill="1" applyBorder="1"/>
    <xf numFmtId="164" fontId="0" fillId="2" borderId="17" xfId="0" applyNumberFormat="1" applyFill="1" applyBorder="1"/>
    <xf numFmtId="0" fontId="1" fillId="0" borderId="2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33226</xdr:colOff>
      <xdr:row>20</xdr:row>
      <xdr:rowOff>62712</xdr:rowOff>
    </xdr:from>
    <xdr:to>
      <xdr:col>9</xdr:col>
      <xdr:colOff>821977</xdr:colOff>
      <xdr:row>25</xdr:row>
      <xdr:rowOff>62712</xdr:rowOff>
    </xdr:to>
    <xdr:pic>
      <xdr:nvPicPr>
        <xdr:cNvPr id="2" name="Picture 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lum bright="-2000" contrast="37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38" t="37445" r="67608" b="44689"/>
        <a:stretch/>
      </xdr:blipFill>
      <xdr:spPr bwMode="auto">
        <a:xfrm>
          <a:off x="6468139" y="4027770"/>
          <a:ext cx="1397908" cy="952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8</xdr:col>
      <xdr:colOff>38355</xdr:colOff>
      <xdr:row>27</xdr:row>
      <xdr:rowOff>7681</xdr:rowOff>
    </xdr:from>
    <xdr:to>
      <xdr:col>9</xdr:col>
      <xdr:colOff>913075</xdr:colOff>
      <xdr:row>29</xdr:row>
      <xdr:rowOff>189606</xdr:rowOff>
    </xdr:to>
    <xdr:pic>
      <xdr:nvPicPr>
        <xdr:cNvPr id="3" name="Picture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92" t="48468" r="69331" b="42473"/>
        <a:stretch/>
      </xdr:blipFill>
      <xdr:spPr bwMode="auto">
        <a:xfrm>
          <a:off x="5997586" y="4306143"/>
          <a:ext cx="1485297" cy="57269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8</xdr:col>
      <xdr:colOff>100691</xdr:colOff>
      <xdr:row>46</xdr:row>
      <xdr:rowOff>186108</xdr:rowOff>
    </xdr:from>
    <xdr:to>
      <xdr:col>9</xdr:col>
      <xdr:colOff>1001347</xdr:colOff>
      <xdr:row>48</xdr:row>
      <xdr:rowOff>292808</xdr:rowOff>
    </xdr:to>
    <xdr:pic>
      <xdr:nvPicPr>
        <xdr:cNvPr id="6" name="Picture 5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53" t="46428" r="55713" b="39088"/>
        <a:stretch/>
      </xdr:blipFill>
      <xdr:spPr bwMode="auto">
        <a:xfrm>
          <a:off x="7019923" y="9194037"/>
          <a:ext cx="1512978" cy="49450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8</xdr:col>
      <xdr:colOff>53679</xdr:colOff>
      <xdr:row>42</xdr:row>
      <xdr:rowOff>34646</xdr:rowOff>
    </xdr:from>
    <xdr:to>
      <xdr:col>11</xdr:col>
      <xdr:colOff>600356</xdr:colOff>
      <xdr:row>45</xdr:row>
      <xdr:rowOff>59300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 t="36983" r="46667"/>
        <a:stretch>
          <a:fillRect/>
        </a:stretch>
      </xdr:blipFill>
      <xdr:spPr bwMode="auto">
        <a:xfrm>
          <a:off x="6975917" y="8241652"/>
          <a:ext cx="2861474" cy="600584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79233</xdr:colOff>
      <xdr:row>39</xdr:row>
      <xdr:rowOff>49981</xdr:rowOff>
    </xdr:from>
    <xdr:to>
      <xdr:col>11</xdr:col>
      <xdr:colOff>516008</xdr:colOff>
      <xdr:row>42</xdr:row>
      <xdr:rowOff>10757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t="37850" r="45359"/>
        <a:stretch>
          <a:fillRect/>
        </a:stretch>
      </xdr:blipFill>
      <xdr:spPr bwMode="auto">
        <a:xfrm>
          <a:off x="7001471" y="7669981"/>
          <a:ext cx="2751572" cy="547782"/>
        </a:xfrm>
        <a:prstGeom prst="rect">
          <a:avLst/>
        </a:prstGeom>
        <a:noFill/>
      </xdr:spPr>
    </xdr:pic>
    <xdr:clientData/>
  </xdr:twoCellAnchor>
  <xdr:twoCellAnchor>
    <xdr:from>
      <xdr:col>8</xdr:col>
      <xdr:colOff>88605</xdr:colOff>
      <xdr:row>32</xdr:row>
      <xdr:rowOff>33227</xdr:rowOff>
    </xdr:from>
    <xdr:to>
      <xdr:col>12</xdr:col>
      <xdr:colOff>1</xdr:colOff>
      <xdr:row>37</xdr:row>
      <xdr:rowOff>88604</xdr:rowOff>
    </xdr:to>
    <xdr:pic>
      <xdr:nvPicPr>
        <xdr:cNvPr id="9" name="Object 5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047268" y="6302006"/>
          <a:ext cx="2835349" cy="1007877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tabSelected="1" topLeftCell="A32" workbookViewId="0">
      <selection activeCell="C45" sqref="C45"/>
    </sheetView>
  </sheetViews>
  <sheetFormatPr defaultRowHeight="15" x14ac:dyDescent="0.25"/>
  <cols>
    <col min="2" max="2" width="14.5703125" customWidth="1"/>
    <col min="3" max="3" width="14.7109375" bestFit="1" customWidth="1"/>
    <col min="4" max="4" width="17.5703125" bestFit="1" customWidth="1"/>
    <col min="5" max="5" width="15" bestFit="1" customWidth="1"/>
    <col min="6" max="6" width="10.140625" bestFit="1" customWidth="1"/>
    <col min="7" max="7" width="11.28515625" customWidth="1"/>
    <col min="8" max="8" width="11.28515625" style="31" customWidth="1"/>
    <col min="10" max="10" width="19.7109375" customWidth="1"/>
    <col min="11" max="11" width="5.85546875" customWidth="1"/>
    <col min="13" max="13" width="14.5703125" bestFit="1" customWidth="1"/>
    <col min="14" max="14" width="5.7109375" customWidth="1"/>
    <col min="16" max="16" width="14.5703125" bestFit="1" customWidth="1"/>
    <col min="17" max="17" width="3.42578125" customWidth="1"/>
    <col min="19" max="19" width="14.5703125" bestFit="1" customWidth="1"/>
    <col min="20" max="20" width="5" customWidth="1"/>
    <col min="22" max="22" width="15.28515625" customWidth="1"/>
  </cols>
  <sheetData>
    <row r="1" spans="1:22" ht="26.25" x14ac:dyDescent="0.4">
      <c r="B1" s="28" t="s">
        <v>35</v>
      </c>
      <c r="C1" s="27"/>
      <c r="D1" s="27"/>
      <c r="E1" s="27"/>
      <c r="F1" s="27"/>
    </row>
    <row r="2" spans="1:22" ht="15.75" thickBot="1" x14ac:dyDescent="0.3"/>
    <row r="3" spans="1:22" x14ac:dyDescent="0.25">
      <c r="A3" s="45">
        <v>1</v>
      </c>
      <c r="B3" s="8"/>
      <c r="C3" s="8" t="s">
        <v>5</v>
      </c>
      <c r="D3" s="8" t="s">
        <v>6</v>
      </c>
      <c r="E3" s="8" t="s">
        <v>8</v>
      </c>
      <c r="F3" s="8" t="s">
        <v>7</v>
      </c>
      <c r="G3" s="7" t="s">
        <v>9</v>
      </c>
      <c r="H3" s="32"/>
      <c r="I3" s="4" t="s">
        <v>43</v>
      </c>
    </row>
    <row r="4" spans="1:22" ht="15.75" thickBot="1" x14ac:dyDescent="0.3">
      <c r="A4" s="47"/>
      <c r="B4" s="9" t="s">
        <v>4</v>
      </c>
      <c r="C4" s="9">
        <v>5</v>
      </c>
      <c r="D4" s="9">
        <v>4</v>
      </c>
      <c r="E4" s="9">
        <v>4</v>
      </c>
      <c r="F4" s="9">
        <v>3</v>
      </c>
      <c r="G4" s="6">
        <v>4</v>
      </c>
      <c r="H4" s="32"/>
      <c r="I4" s="11" t="s">
        <v>4</v>
      </c>
      <c r="J4" s="11" t="s">
        <v>14</v>
      </c>
    </row>
    <row r="5" spans="1:22" x14ac:dyDescent="0.25">
      <c r="A5" s="13"/>
      <c r="B5" s="3" t="s">
        <v>36</v>
      </c>
      <c r="C5" s="3" t="s">
        <v>37</v>
      </c>
      <c r="D5" s="3" t="s">
        <v>37</v>
      </c>
      <c r="E5" s="30" t="s">
        <v>38</v>
      </c>
      <c r="F5" s="30" t="s">
        <v>37</v>
      </c>
      <c r="G5" s="30" t="s">
        <v>38</v>
      </c>
      <c r="H5" s="32"/>
      <c r="I5" s="11">
        <v>1</v>
      </c>
      <c r="J5" s="11" t="s">
        <v>19</v>
      </c>
    </row>
    <row r="6" spans="1:22" x14ac:dyDescent="0.25">
      <c r="I6" s="11">
        <v>2</v>
      </c>
      <c r="J6" s="11" t="s">
        <v>18</v>
      </c>
    </row>
    <row r="7" spans="1:22" x14ac:dyDescent="0.25">
      <c r="I7" s="11">
        <v>3</v>
      </c>
      <c r="J7" s="11" t="s">
        <v>17</v>
      </c>
    </row>
    <row r="8" spans="1:22" x14ac:dyDescent="0.25">
      <c r="I8" s="11">
        <v>4</v>
      </c>
      <c r="J8" s="11" t="s">
        <v>16</v>
      </c>
    </row>
    <row r="9" spans="1:22" x14ac:dyDescent="0.25">
      <c r="I9" s="11">
        <v>5</v>
      </c>
      <c r="J9" s="11" t="s">
        <v>15</v>
      </c>
    </row>
    <row r="10" spans="1:22" ht="15.75" thickBot="1" x14ac:dyDescent="0.3"/>
    <row r="11" spans="1:22" x14ac:dyDescent="0.25">
      <c r="A11" s="48">
        <v>2</v>
      </c>
      <c r="B11" s="14"/>
      <c r="C11" s="8" t="s">
        <v>5</v>
      </c>
      <c r="D11" s="8" t="s">
        <v>39</v>
      </c>
      <c r="E11" s="8" t="s">
        <v>40</v>
      </c>
      <c r="F11" s="8" t="s">
        <v>7</v>
      </c>
      <c r="G11" s="7" t="s">
        <v>9</v>
      </c>
      <c r="I11" s="4" t="s">
        <v>41</v>
      </c>
    </row>
    <row r="12" spans="1:22" x14ac:dyDescent="0.25">
      <c r="A12" s="49"/>
      <c r="B12" s="2" t="s">
        <v>20</v>
      </c>
      <c r="C12" s="1">
        <v>4</v>
      </c>
      <c r="D12" s="1">
        <v>2000</v>
      </c>
      <c r="E12" s="1">
        <v>5000</v>
      </c>
      <c r="F12" s="1">
        <v>3</v>
      </c>
      <c r="G12" s="5">
        <v>1</v>
      </c>
      <c r="I12" t="s">
        <v>23</v>
      </c>
      <c r="L12" t="s">
        <v>24</v>
      </c>
      <c r="O12" s="3"/>
      <c r="P12" s="3"/>
      <c r="U12" s="3"/>
      <c r="V12" s="3"/>
    </row>
    <row r="13" spans="1:22" x14ac:dyDescent="0.25">
      <c r="A13" s="49"/>
      <c r="B13" s="2" t="s">
        <v>21</v>
      </c>
      <c r="C13" s="1">
        <v>2</v>
      </c>
      <c r="D13" s="1">
        <v>5000</v>
      </c>
      <c r="E13" s="1">
        <v>2000</v>
      </c>
      <c r="F13" s="1">
        <v>4</v>
      </c>
      <c r="G13" s="5">
        <v>4</v>
      </c>
      <c r="I13" s="11" t="s">
        <v>4</v>
      </c>
      <c r="J13" s="11" t="s">
        <v>14</v>
      </c>
      <c r="L13" s="11" t="s">
        <v>4</v>
      </c>
      <c r="M13" s="11" t="s">
        <v>14</v>
      </c>
      <c r="O13" s="29"/>
      <c r="P13" s="29"/>
      <c r="U13" s="29"/>
      <c r="V13" s="29"/>
    </row>
    <row r="14" spans="1:22" ht="15.75" thickBot="1" x14ac:dyDescent="0.3">
      <c r="A14" s="50"/>
      <c r="B14" s="15" t="s">
        <v>22</v>
      </c>
      <c r="C14" s="9">
        <v>3</v>
      </c>
      <c r="D14" s="9">
        <v>4000</v>
      </c>
      <c r="E14" s="9">
        <v>3000</v>
      </c>
      <c r="F14" s="9">
        <v>4</v>
      </c>
      <c r="G14" s="6">
        <v>3</v>
      </c>
      <c r="I14" s="11">
        <v>1</v>
      </c>
      <c r="J14" s="11" t="s">
        <v>34</v>
      </c>
      <c r="L14" s="11">
        <v>1</v>
      </c>
      <c r="M14" s="11" t="s">
        <v>29</v>
      </c>
      <c r="O14" s="29"/>
      <c r="P14" s="29"/>
      <c r="U14" s="29"/>
      <c r="V14" s="29"/>
    </row>
    <row r="15" spans="1:22" x14ac:dyDescent="0.25">
      <c r="D15" s="30"/>
      <c r="F15" s="30"/>
      <c r="I15" s="11">
        <v>2</v>
      </c>
      <c r="J15" s="11" t="s">
        <v>33</v>
      </c>
      <c r="L15" s="11">
        <v>2</v>
      </c>
      <c r="M15" s="11" t="s">
        <v>28</v>
      </c>
      <c r="O15" s="29"/>
      <c r="P15" s="29"/>
      <c r="U15" s="29"/>
      <c r="V15" s="29"/>
    </row>
    <row r="16" spans="1:22" x14ac:dyDescent="0.25">
      <c r="I16" s="11">
        <v>3</v>
      </c>
      <c r="J16" s="11" t="s">
        <v>32</v>
      </c>
      <c r="L16" s="11">
        <v>3</v>
      </c>
      <c r="M16" s="11" t="s">
        <v>27</v>
      </c>
      <c r="O16" s="29"/>
      <c r="P16" s="29"/>
      <c r="U16" s="29"/>
      <c r="V16" s="29"/>
    </row>
    <row r="17" spans="1:22" x14ac:dyDescent="0.25">
      <c r="I17" s="11">
        <v>4</v>
      </c>
      <c r="J17" s="11" t="s">
        <v>31</v>
      </c>
      <c r="L17" s="11">
        <v>4</v>
      </c>
      <c r="M17" s="11" t="s">
        <v>26</v>
      </c>
      <c r="O17" s="29"/>
      <c r="P17" s="29"/>
      <c r="U17" s="29"/>
      <c r="V17" s="29"/>
    </row>
    <row r="18" spans="1:22" x14ac:dyDescent="0.25">
      <c r="I18" s="11">
        <v>5</v>
      </c>
      <c r="J18" s="11" t="s">
        <v>30</v>
      </c>
      <c r="L18" s="11">
        <v>5</v>
      </c>
      <c r="M18" s="11" t="s">
        <v>25</v>
      </c>
      <c r="O18" s="29"/>
      <c r="P18" s="29"/>
      <c r="U18" s="29"/>
      <c r="V18" s="29"/>
    </row>
    <row r="19" spans="1:22" ht="15.75" thickBot="1" x14ac:dyDescent="0.3"/>
    <row r="20" spans="1:22" x14ac:dyDescent="0.25">
      <c r="A20" s="45">
        <v>3</v>
      </c>
      <c r="B20" s="16" t="s">
        <v>10</v>
      </c>
      <c r="C20" s="17">
        <f>SQRT((C12^2)+(C13^2)+(C14^2))</f>
        <v>5.3851648071345037</v>
      </c>
      <c r="D20" s="17">
        <f t="shared" ref="D20:G20" si="0">SQRT((D12^2)+(D13^2)+(D14^2))</f>
        <v>6708.2039324993693</v>
      </c>
      <c r="E20" s="17">
        <f t="shared" si="0"/>
        <v>6164.4140029689761</v>
      </c>
      <c r="F20" s="17">
        <f t="shared" si="0"/>
        <v>6.4031242374328485</v>
      </c>
      <c r="G20" s="17">
        <f t="shared" si="0"/>
        <v>5.0990195135927845</v>
      </c>
      <c r="I20" s="4" t="s">
        <v>42</v>
      </c>
    </row>
    <row r="21" spans="1:22" x14ac:dyDescent="0.25">
      <c r="A21" s="49"/>
      <c r="B21" s="3"/>
      <c r="C21" s="3"/>
      <c r="D21" s="3"/>
      <c r="E21" s="3"/>
      <c r="F21" s="3"/>
      <c r="G21" s="18"/>
      <c r="P21" s="29"/>
      <c r="Q21" s="3"/>
      <c r="R21" s="3"/>
      <c r="S21" s="3"/>
      <c r="T21" s="3"/>
      <c r="U21" s="3"/>
      <c r="V21" s="29"/>
    </row>
    <row r="22" spans="1:22" x14ac:dyDescent="0.25">
      <c r="A22" s="49"/>
      <c r="B22" s="2"/>
      <c r="C22" s="1" t="s">
        <v>5</v>
      </c>
      <c r="D22" s="1" t="s">
        <v>6</v>
      </c>
      <c r="E22" s="1" t="s">
        <v>8</v>
      </c>
      <c r="F22" s="1" t="s">
        <v>7</v>
      </c>
      <c r="G22" s="5" t="s">
        <v>9</v>
      </c>
      <c r="P22" s="29"/>
      <c r="Q22" s="3"/>
      <c r="R22" s="3"/>
      <c r="S22" s="3"/>
      <c r="T22" s="3"/>
      <c r="U22" s="3"/>
      <c r="V22" s="29"/>
    </row>
    <row r="23" spans="1:22" x14ac:dyDescent="0.25">
      <c r="A23" s="49"/>
      <c r="B23" s="2" t="s">
        <v>20</v>
      </c>
      <c r="C23" s="10">
        <f>C12/C20</f>
        <v>0.74278135270820744</v>
      </c>
      <c r="D23" s="10">
        <f>D12/$D$20</f>
        <v>0.29814239699997197</v>
      </c>
      <c r="E23" s="10">
        <f>E12/$E$20</f>
        <v>0.81110710565381272</v>
      </c>
      <c r="F23" s="10">
        <f>F12/$F$20</f>
        <v>0.46852128566581819</v>
      </c>
      <c r="G23" s="10">
        <f>G12/$G$20</f>
        <v>0.19611613513818404</v>
      </c>
      <c r="P23" s="29"/>
      <c r="Q23" s="3"/>
      <c r="R23" s="3"/>
      <c r="S23" s="3"/>
      <c r="T23" s="3"/>
      <c r="U23" s="3"/>
      <c r="V23" s="29"/>
    </row>
    <row r="24" spans="1:22" x14ac:dyDescent="0.25">
      <c r="A24" s="49"/>
      <c r="B24" s="2" t="s">
        <v>21</v>
      </c>
      <c r="C24" s="10">
        <f>C13/C20</f>
        <v>0.37139067635410372</v>
      </c>
      <c r="D24" s="10">
        <f>D13/$D$20</f>
        <v>0.7453559924999299</v>
      </c>
      <c r="E24" s="10">
        <f t="shared" ref="E24:E25" si="1">E13/$E$20</f>
        <v>0.32444284226152509</v>
      </c>
      <c r="F24" s="10">
        <f t="shared" ref="F24:F25" si="2">F13/$F$20</f>
        <v>0.62469504755442429</v>
      </c>
      <c r="G24" s="10">
        <f>G13/G20</f>
        <v>0.78446454055273618</v>
      </c>
      <c r="P24" s="29"/>
      <c r="Q24" s="3"/>
      <c r="R24" s="3"/>
      <c r="S24" s="3"/>
      <c r="T24" s="3"/>
      <c r="U24" s="3"/>
      <c r="V24" s="29"/>
    </row>
    <row r="25" spans="1:22" ht="15.75" thickBot="1" x14ac:dyDescent="0.3">
      <c r="A25" s="50"/>
      <c r="B25" s="15" t="s">
        <v>22</v>
      </c>
      <c r="C25" s="10">
        <f>C14/C20</f>
        <v>0.55708601453115558</v>
      </c>
      <c r="D25" s="10">
        <f>D14/$D$20</f>
        <v>0.59628479399994394</v>
      </c>
      <c r="E25" s="10">
        <f t="shared" si="1"/>
        <v>0.48666426339228763</v>
      </c>
      <c r="F25" s="10">
        <f t="shared" si="2"/>
        <v>0.62469504755442429</v>
      </c>
      <c r="G25" s="10">
        <f t="shared" ref="G25" si="3">G14/$G$20</f>
        <v>0.58834840541455213</v>
      </c>
      <c r="P25" s="29"/>
      <c r="Q25" s="3"/>
      <c r="R25" s="3"/>
      <c r="S25" s="3"/>
      <c r="T25" s="3"/>
      <c r="U25" s="3"/>
      <c r="V25" s="29"/>
    </row>
    <row r="26" spans="1:22" ht="15.75" thickBot="1" x14ac:dyDescent="0.3">
      <c r="P26" s="3"/>
      <c r="Q26" s="3"/>
      <c r="R26" s="3"/>
      <c r="S26" s="3"/>
      <c r="T26" s="3"/>
      <c r="U26" s="3"/>
      <c r="V26" s="3"/>
    </row>
    <row r="27" spans="1:22" x14ac:dyDescent="0.25">
      <c r="A27" s="48">
        <v>4</v>
      </c>
      <c r="B27" s="14"/>
      <c r="C27" s="8" t="s">
        <v>5</v>
      </c>
      <c r="D27" s="8" t="s">
        <v>6</v>
      </c>
      <c r="E27" s="8" t="s">
        <v>8</v>
      </c>
      <c r="F27" s="8" t="s">
        <v>7</v>
      </c>
      <c r="G27" s="7" t="s">
        <v>9</v>
      </c>
      <c r="I27" s="4" t="s">
        <v>44</v>
      </c>
      <c r="P27" s="3"/>
      <c r="Q27" s="3"/>
      <c r="R27" s="3"/>
      <c r="S27" s="3"/>
      <c r="T27" s="3"/>
      <c r="U27" s="3"/>
      <c r="V27" s="3"/>
    </row>
    <row r="28" spans="1:22" x14ac:dyDescent="0.25">
      <c r="A28" s="49"/>
      <c r="B28" s="2" t="s">
        <v>20</v>
      </c>
      <c r="C28" s="33">
        <f>C23*C4</f>
        <v>3.7139067635410372</v>
      </c>
      <c r="D28" s="33">
        <f>D23*$D$4</f>
        <v>1.1925695879998879</v>
      </c>
      <c r="E28" s="33">
        <f>E23*$E$4</f>
        <v>3.2444284226152509</v>
      </c>
      <c r="F28" s="33">
        <f>F23*$F$4</f>
        <v>1.4055638569974547</v>
      </c>
      <c r="G28" s="33">
        <f>G23*$G$4</f>
        <v>0.78446454055273618</v>
      </c>
    </row>
    <row r="29" spans="1:22" x14ac:dyDescent="0.25">
      <c r="A29" s="49"/>
      <c r="B29" s="2" t="s">
        <v>21</v>
      </c>
      <c r="C29" s="33">
        <f>C24*$C$4</f>
        <v>1.8569533817705186</v>
      </c>
      <c r="D29" s="33">
        <f t="shared" ref="D29:D30" si="4">D24*$D$4</f>
        <v>2.9814239699997196</v>
      </c>
      <c r="E29" s="33">
        <f t="shared" ref="E29:E30" si="5">E24*$E$4</f>
        <v>1.2977713690461004</v>
      </c>
      <c r="F29" s="33">
        <f>F24*$F$4</f>
        <v>1.8740851426632728</v>
      </c>
      <c r="G29" s="33">
        <f t="shared" ref="G29:G30" si="6">G24*$G$4</f>
        <v>3.1378581622109447</v>
      </c>
    </row>
    <row r="30" spans="1:22" ht="15.75" thickBot="1" x14ac:dyDescent="0.3">
      <c r="A30" s="50"/>
      <c r="B30" s="15" t="s">
        <v>22</v>
      </c>
      <c r="C30" s="33">
        <f>C25*$C$4</f>
        <v>2.7854300726557781</v>
      </c>
      <c r="D30" s="33">
        <f t="shared" si="4"/>
        <v>2.3851391759997758</v>
      </c>
      <c r="E30" s="33">
        <f t="shared" si="5"/>
        <v>1.9466570535691505</v>
      </c>
      <c r="F30" s="33">
        <f>F25*$F$4</f>
        <v>1.8740851426632728</v>
      </c>
      <c r="G30" s="33">
        <f t="shared" si="6"/>
        <v>2.3533936216582085</v>
      </c>
    </row>
    <row r="31" spans="1:22" ht="15.75" thickBot="1" x14ac:dyDescent="0.3"/>
    <row r="32" spans="1:22" x14ac:dyDescent="0.25">
      <c r="A32" s="42">
        <v>5</v>
      </c>
      <c r="B32" s="14" t="s">
        <v>0</v>
      </c>
      <c r="C32" s="35">
        <f>C28</f>
        <v>3.7139067635410372</v>
      </c>
      <c r="D32" s="35">
        <f>D29</f>
        <v>2.9814239699997196</v>
      </c>
      <c r="E32" s="35">
        <f>E28</f>
        <v>3.2444284226152509</v>
      </c>
      <c r="F32" s="35">
        <f>F29</f>
        <v>1.8740851426632728</v>
      </c>
      <c r="G32" s="35">
        <f>G29</f>
        <v>3.1378581622109447</v>
      </c>
      <c r="I32" s="4" t="s">
        <v>45</v>
      </c>
    </row>
    <row r="33" spans="1:13" x14ac:dyDescent="0.25">
      <c r="A33" s="43"/>
      <c r="B33" s="3"/>
      <c r="C33" s="19"/>
      <c r="D33" s="19"/>
      <c r="E33" s="19"/>
      <c r="F33" s="19"/>
      <c r="G33" s="20"/>
    </row>
    <row r="34" spans="1:13" ht="15.75" thickBot="1" x14ac:dyDescent="0.3">
      <c r="A34" s="44"/>
      <c r="B34" s="15" t="s">
        <v>1</v>
      </c>
      <c r="C34" s="34">
        <f>C29</f>
        <v>1.8569533817705186</v>
      </c>
      <c r="D34" s="34">
        <f>D28</f>
        <v>1.1925695879998879</v>
      </c>
      <c r="E34" s="34">
        <f>E29</f>
        <v>1.2977713690461004</v>
      </c>
      <c r="F34" s="34">
        <f>F28</f>
        <v>1.4055638569974547</v>
      </c>
      <c r="G34" s="34">
        <f>G28</f>
        <v>0.78446454055273618</v>
      </c>
    </row>
    <row r="38" spans="1:13" ht="15.75" thickBot="1" x14ac:dyDescent="0.3"/>
    <row r="39" spans="1:13" ht="15.75" thickBot="1" x14ac:dyDescent="0.3">
      <c r="A39" s="45">
        <v>6</v>
      </c>
      <c r="B39" s="8" t="s">
        <v>2</v>
      </c>
      <c r="C39" s="8">
        <f>SQRT(((C32-C28)^2)+((D32-D28)^2)+((E32-E28)^2)+((F32-F28)^2)+((G32-G28)^2))</f>
        <v>2.9929874262321068</v>
      </c>
      <c r="D39" s="14" t="s">
        <v>20</v>
      </c>
      <c r="E39" s="8" t="s">
        <v>3</v>
      </c>
      <c r="F39" s="8">
        <f>SQRT(((C28-$C$34)^2)+((D28-$D$34)^2)+((E28-$E$34)^2)+((F28-$F$34)^2)+((G28-$G$34)^2))</f>
        <v>2.690306589643547</v>
      </c>
      <c r="G39" s="21" t="s">
        <v>20</v>
      </c>
      <c r="I39" s="4" t="s">
        <v>46</v>
      </c>
      <c r="M39">
        <f>SQRT(((C34-C28)^2)+(D34-D28)^2+((E34-E28)^2)+((F34-F28)^2)+((G34-G28)^2))</f>
        <v>2.690306589643547</v>
      </c>
    </row>
    <row r="40" spans="1:13" ht="15.75" thickBot="1" x14ac:dyDescent="0.3">
      <c r="A40" s="46"/>
      <c r="B40" s="1"/>
      <c r="C40" s="8">
        <f>SQRT((($C$32-C29)^2)+(($D$32-D29)^2)+(($E$32-E29)^2)+(($F$32-F29)^2)+(($G$32-G29)^2))</f>
        <v>2.690306589643547</v>
      </c>
      <c r="D40" s="2" t="s">
        <v>21</v>
      </c>
      <c r="E40" s="1"/>
      <c r="F40" s="8">
        <f>SQRT(((C29-$C$34)^2)+((D29-$D$34)^2)+((E29-$E$34)^2)+((F29-$F$34)^2)+((G29-$G$34)^2))</f>
        <v>2.9929874262321068</v>
      </c>
      <c r="G40" s="22" t="s">
        <v>21</v>
      </c>
    </row>
    <row r="41" spans="1:13" ht="15.75" thickBot="1" x14ac:dyDescent="0.3">
      <c r="A41" s="47"/>
      <c r="B41" s="9"/>
      <c r="C41" s="8">
        <f>SQRT((($C$32-C30)^2)+(($D$32-D30)^2)+(($E$32-E30)^2)+(($F$32-F30)^2)+(($G$32-G30)^2))</f>
        <v>1.8754251951952661</v>
      </c>
      <c r="D41" s="15" t="s">
        <v>22</v>
      </c>
      <c r="E41" s="9"/>
      <c r="F41" s="8">
        <f>SQRT(((C30-$C$34)^2)+((D30-$D$34)^2)+((E30-$E$34)^2)+((F30-$F$34)^2)+((G30-$G$34)^2))</f>
        <v>2.3208607187806045</v>
      </c>
      <c r="G41" s="23" t="s">
        <v>22</v>
      </c>
    </row>
    <row r="43" spans="1:13" ht="15.75" thickBot="1" x14ac:dyDescent="0.3"/>
    <row r="44" spans="1:13" x14ac:dyDescent="0.25">
      <c r="A44" s="36">
        <v>7</v>
      </c>
      <c r="B44" s="24" t="s">
        <v>13</v>
      </c>
      <c r="C44" s="25" t="s">
        <v>11</v>
      </c>
    </row>
    <row r="45" spans="1:13" x14ac:dyDescent="0.25">
      <c r="A45" s="37"/>
      <c r="B45" s="2" t="s">
        <v>20</v>
      </c>
      <c r="C45" s="5">
        <f>F39/(F39+C39)</f>
        <v>0.47337100317676206</v>
      </c>
    </row>
    <row r="46" spans="1:13" x14ac:dyDescent="0.25">
      <c r="A46" s="37"/>
      <c r="B46" s="2" t="s">
        <v>21</v>
      </c>
      <c r="C46" s="5">
        <f>F40/(F40+C40)</f>
        <v>0.52662899682323794</v>
      </c>
    </row>
    <row r="47" spans="1:13" ht="15.75" thickBot="1" x14ac:dyDescent="0.3">
      <c r="A47" s="38"/>
      <c r="B47" s="15" t="s">
        <v>22</v>
      </c>
      <c r="C47" s="6">
        <f>F41/(F41+C41)</f>
        <v>0.55307497304959619</v>
      </c>
      <c r="F47" s="4"/>
      <c r="I47" s="4" t="s">
        <v>47</v>
      </c>
    </row>
    <row r="49" spans="1:9" ht="27.75" customHeight="1" thickBot="1" x14ac:dyDescent="0.3"/>
    <row r="50" spans="1:9" x14ac:dyDescent="0.25">
      <c r="A50" s="39">
        <v>8</v>
      </c>
      <c r="B50" s="24" t="s">
        <v>13</v>
      </c>
      <c r="C50" s="24" t="s">
        <v>11</v>
      </c>
      <c r="D50" s="25" t="s">
        <v>12</v>
      </c>
      <c r="I50" s="4" t="s">
        <v>48</v>
      </c>
    </row>
    <row r="51" spans="1:9" x14ac:dyDescent="0.25">
      <c r="A51" s="40"/>
      <c r="B51" s="1" t="s">
        <v>20</v>
      </c>
      <c r="C51" s="11">
        <f>C45</f>
        <v>0.47337100317676206</v>
      </c>
      <c r="D51" s="26">
        <v>1</v>
      </c>
    </row>
    <row r="52" spans="1:9" x14ac:dyDescent="0.25">
      <c r="A52" s="40"/>
      <c r="B52" s="1" t="s">
        <v>21</v>
      </c>
      <c r="C52" s="11">
        <f>C46</f>
        <v>0.52662899682323794</v>
      </c>
      <c r="D52" s="26">
        <v>3</v>
      </c>
    </row>
    <row r="53" spans="1:9" ht="15.75" thickBot="1" x14ac:dyDescent="0.3">
      <c r="A53" s="41"/>
      <c r="B53" s="9" t="s">
        <v>22</v>
      </c>
      <c r="C53" s="12">
        <f>C47</f>
        <v>0.55307497304959619</v>
      </c>
      <c r="D53" s="26">
        <v>2</v>
      </c>
    </row>
  </sheetData>
  <mergeCells count="8">
    <mergeCell ref="A44:A47"/>
    <mergeCell ref="A50:A53"/>
    <mergeCell ref="A32:A34"/>
    <mergeCell ref="A39:A41"/>
    <mergeCell ref="A3:A4"/>
    <mergeCell ref="A11:A14"/>
    <mergeCell ref="A20:A25"/>
    <mergeCell ref="A27:A30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</dc:creator>
  <cp:lastModifiedBy>codeego</cp:lastModifiedBy>
  <dcterms:created xsi:type="dcterms:W3CDTF">2016-12-21T02:30:22Z</dcterms:created>
  <dcterms:modified xsi:type="dcterms:W3CDTF">2020-05-01T09:48:34Z</dcterms:modified>
</cp:coreProperties>
</file>