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085533a1b58c0/Рабочий стол/"/>
    </mc:Choice>
  </mc:AlternateContent>
  <xr:revisionPtr revIDLastSave="30" documentId="8_{1A81B434-8C83-4890-B8E9-67FB932E293E}" xr6:coauthVersionLast="45" xr6:coauthVersionMax="45" xr10:uidLastSave="{77905D29-3EFA-4D26-ABF7-A172CBF22774}"/>
  <bookViews>
    <workbookView xWindow="-120" yWindow="-120" windowWidth="29040" windowHeight="15750" xr2:uid="{805E4EB3-0287-4B28-9A1E-156EA00C2125}"/>
  </bookViews>
  <sheets>
    <sheet name="Початкові дані" sheetId="1" r:id="rId1"/>
    <sheet name="Розподіл" sheetId="2" r:id="rId2"/>
    <sheet name="Сортування" sheetId="3" r:id="rId3"/>
    <sheet name="Автофільтр" sheetId="4" r:id="rId4"/>
    <sheet name="Розширений фільтр" sheetId="5" r:id="rId5"/>
  </sheets>
  <definedNames>
    <definedName name="_xlnm._FilterDatabase" localSheetId="3" hidden="1">Автофільтр!$A$2:$L$8</definedName>
    <definedName name="_xlnm._FilterDatabase" localSheetId="4" hidden="1">'Розширений фільтр'!$A$2:$L$8</definedName>
    <definedName name="_xlnm._FilterDatabase" localSheetId="2" hidden="1">Сортування!$A$2:$B$2</definedName>
    <definedName name="_xlnm.Extract" localSheetId="4">'Розширений фільтр'!$N$8:$Y$8</definedName>
    <definedName name="_xlnm.Criteria" localSheetId="4">'Розширений фільтр'!$A$10:$L$12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3" i="1"/>
  <c r="B2" i="2" l="1" a="1"/>
  <c r="B2" i="2" s="1"/>
  <c r="L5" i="3"/>
  <c r="K8" i="3"/>
  <c r="I8" i="3"/>
  <c r="L8" i="3" s="1"/>
  <c r="K7" i="3"/>
  <c r="I7" i="3"/>
  <c r="L7" i="3" s="1"/>
  <c r="K6" i="3"/>
  <c r="I6" i="3"/>
  <c r="L6" i="3" s="1"/>
  <c r="K5" i="3"/>
  <c r="I5" i="3"/>
  <c r="J5" i="3" s="1"/>
  <c r="K4" i="3"/>
  <c r="I4" i="3"/>
  <c r="L4" i="3" s="1"/>
  <c r="K3" i="3"/>
  <c r="I3" i="3"/>
  <c r="J3" i="3" s="1"/>
  <c r="K8" i="4"/>
  <c r="I8" i="4"/>
  <c r="K7" i="4"/>
  <c r="I7" i="4"/>
  <c r="K6" i="4"/>
  <c r="I6" i="4"/>
  <c r="K5" i="4"/>
  <c r="I5" i="4"/>
  <c r="K4" i="4"/>
  <c r="I4" i="4"/>
  <c r="K3" i="4"/>
  <c r="I3" i="4"/>
  <c r="J3" i="4" s="1"/>
  <c r="K8" i="5"/>
  <c r="I8" i="5"/>
  <c r="K7" i="5"/>
  <c r="I7" i="5"/>
  <c r="K6" i="5"/>
  <c r="I6" i="5"/>
  <c r="K5" i="5"/>
  <c r="I5" i="5"/>
  <c r="K4" i="5"/>
  <c r="I4" i="5"/>
  <c r="K3" i="5"/>
  <c r="I3" i="5"/>
  <c r="J3" i="5" l="1"/>
  <c r="B5" i="2"/>
  <c r="B4" i="2"/>
  <c r="B3" i="2"/>
  <c r="L4" i="4"/>
  <c r="L7" i="4"/>
  <c r="L8" i="4"/>
  <c r="L6" i="4"/>
  <c r="L5" i="4"/>
  <c r="L3" i="4"/>
  <c r="L3" i="3"/>
  <c r="J7" i="4"/>
  <c r="J5" i="4"/>
  <c r="L5" i="5"/>
  <c r="L4" i="5"/>
  <c r="L6" i="5"/>
  <c r="L8" i="5"/>
  <c r="L7" i="5"/>
  <c r="L3" i="5"/>
  <c r="J7" i="5"/>
  <c r="J4" i="5"/>
  <c r="J8" i="5"/>
  <c r="J5" i="5"/>
  <c r="J6" i="5"/>
  <c r="J4" i="4"/>
  <c r="J6" i="4"/>
  <c r="J8" i="4"/>
  <c r="J6" i="3"/>
  <c r="J4" i="3"/>
  <c r="J7" i="3"/>
  <c r="J8" i="3"/>
  <c r="L4" i="1"/>
  <c r="L5" i="1"/>
  <c r="L6" i="1"/>
  <c r="L7" i="1"/>
  <c r="L8" i="1"/>
  <c r="L3" i="1"/>
  <c r="K4" i="1"/>
  <c r="K5" i="1"/>
  <c r="K6" i="1"/>
  <c r="K7" i="1"/>
  <c r="K8" i="1"/>
  <c r="K3" i="1"/>
  <c r="J4" i="1"/>
  <c r="J5" i="1"/>
  <c r="J6" i="1"/>
  <c r="J7" i="1"/>
  <c r="J8" i="1"/>
  <c r="J3" i="1"/>
  <c r="I4" i="1"/>
  <c r="I5" i="1"/>
  <c r="I6" i="1"/>
  <c r="I7" i="1"/>
  <c r="I8" i="1"/>
  <c r="I3" i="1"/>
  <c r="C9" i="1"/>
  <c r="D9" i="1"/>
  <c r="E9" i="1"/>
  <c r="F9" i="1"/>
  <c r="G9" i="1"/>
  <c r="H9" i="1"/>
  <c r="B9" i="1"/>
  <c r="I9" i="1" l="1"/>
</calcChain>
</file>

<file path=xl/sharedStrings.xml><?xml version="1.0" encoding="utf-8"?>
<sst xmlns="http://schemas.openxmlformats.org/spreadsheetml/2006/main" count="70" uniqueCount="19">
  <si>
    <t>Виторг мережі магазинів в тис. грн</t>
  </si>
  <si>
    <t>Липень</t>
  </si>
  <si>
    <t>Серпень</t>
  </si>
  <si>
    <t>Вересень</t>
  </si>
  <si>
    <t>Жовтень</t>
  </si>
  <si>
    <t>Листопад</t>
  </si>
  <si>
    <t>Грудень</t>
  </si>
  <si>
    <t>Січень</t>
  </si>
  <si>
    <t>Магазин</t>
  </si>
  <si>
    <t>Всього</t>
  </si>
  <si>
    <t>Сумарний виторг</t>
  </si>
  <si>
    <t>Місце</t>
  </si>
  <si>
    <t>Середній виторг</t>
  </si>
  <si>
    <t>Процент</t>
  </si>
  <si>
    <t>&gt;3</t>
  </si>
  <si>
    <t>&gt;2000</t>
  </si>
  <si>
    <t>Діапазон</t>
  </si>
  <si>
    <t>Кількість</t>
  </si>
  <si>
    <t>Премії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</si>
</sst>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₴&quot;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5" xfId="0" applyBorder="1"/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" fontId="0" fillId="0" borderId="1" xfId="0" applyNumberFormat="1" applyBorder="1"/>
    <xf numFmtId="2" fontId="0" fillId="0" borderId="8" xfId="0" applyNumberFormat="1" applyBorder="1"/>
    <xf numFmtId="0" fontId="0" fillId="0" borderId="1" xfId="0" applyNumberFormat="1" applyBorder="1"/>
    <xf numFmtId="10" fontId="0" fillId="0" borderId="6" xfId="0" applyNumberFormat="1" applyBorder="1"/>
    <xf numFmtId="0" fontId="0" fillId="0" borderId="0" xfId="0" applyBorder="1"/>
    <xf numFmtId="0" fontId="0" fillId="0" borderId="7" xfId="0" applyBorder="1"/>
    <xf numFmtId="0" fontId="0" fillId="0" borderId="8" xfId="0" applyNumberFormat="1" applyBorder="1"/>
    <xf numFmtId="10" fontId="0" fillId="0" borderId="9" xfId="0" applyNumberFormat="1" applyBorder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0" fontId="0" fillId="0" borderId="1" xfId="0" applyNumberFormat="1" applyBorder="1"/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0" fillId="0" borderId="6" xfId="0" applyNumberFormat="1" applyBorder="1"/>
    <xf numFmtId="165" fontId="0" fillId="0" borderId="1" xfId="0" applyNumberFormat="1" applyBorder="1"/>
    <xf numFmtId="165" fontId="0" fillId="0" borderId="8" xfId="0" applyNumberFormat="1" applyBorder="1"/>
    <xf numFmtId="2" fontId="0" fillId="0" borderId="5" xfId="0" applyNumberFormat="1" applyBorder="1"/>
    <xf numFmtId="2" fontId="0" fillId="0" borderId="7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AE3E-736D-4345-93EE-8D86A1442C49}">
  <dimension ref="A1:M9"/>
  <sheetViews>
    <sheetView tabSelected="1" workbookViewId="0">
      <selection activeCell="K26" sqref="K26"/>
    </sheetView>
  </sheetViews>
  <sheetFormatPr defaultRowHeight="15" x14ac:dyDescent="0.25"/>
  <cols>
    <col min="2" max="3" width="9.42578125" bestFit="1" customWidth="1"/>
    <col min="4" max="4" width="10.140625" customWidth="1"/>
    <col min="5" max="5" width="9.42578125" bestFit="1" customWidth="1"/>
    <col min="6" max="7" width="10" customWidth="1"/>
    <col min="8" max="8" width="9.42578125" bestFit="1" customWidth="1"/>
    <col min="9" max="9" width="10.42578125" customWidth="1"/>
    <col min="11" max="11" width="9.85546875" customWidth="1"/>
    <col min="12" max="12" width="9.28515625" customWidth="1"/>
  </cols>
  <sheetData>
    <row r="1" spans="1:13" ht="15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</row>
    <row r="2" spans="1:13" ht="35.25" customHeight="1" x14ac:dyDescent="0.25">
      <c r="A2" s="7" t="s">
        <v>8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10</v>
      </c>
      <c r="J2" s="6" t="s">
        <v>11</v>
      </c>
      <c r="K2" s="6" t="s">
        <v>12</v>
      </c>
      <c r="L2" s="6" t="s">
        <v>13</v>
      </c>
      <c r="M2" s="8" t="s">
        <v>18</v>
      </c>
    </row>
    <row r="3" spans="1:13" x14ac:dyDescent="0.25">
      <c r="A3" s="1">
        <v>1</v>
      </c>
      <c r="B3" s="39">
        <v>1945</v>
      </c>
      <c r="C3" s="39">
        <v>1756</v>
      </c>
      <c r="D3" s="39">
        <v>1203</v>
      </c>
      <c r="E3" s="39">
        <v>1038</v>
      </c>
      <c r="F3" s="39">
        <v>976</v>
      </c>
      <c r="G3" s="39">
        <v>617</v>
      </c>
      <c r="H3" s="39">
        <v>366.5</v>
      </c>
      <c r="I3" s="39">
        <f>SUM(B3,C3,D3,E3,F3,G3,H3)</f>
        <v>7901.5</v>
      </c>
      <c r="J3" s="11">
        <f>RANK(I3,$I$3:$I$8,0)</f>
        <v>1</v>
      </c>
      <c r="K3" s="9">
        <f>AVERAGE(B3,C3,D3,E3,F3,G3,H3)</f>
        <v>1128.7857142857142</v>
      </c>
      <c r="L3" s="28">
        <f>I3/I$9</f>
        <v>0.24291454412980856</v>
      </c>
      <c r="M3" s="38">
        <f>IF(J3=1,I3*0.01,IF(J3=2,I3*0.005,IF(J3=3,I3*0.0025,0)))</f>
        <v>79.015000000000001</v>
      </c>
    </row>
    <row r="4" spans="1:13" x14ac:dyDescent="0.25">
      <c r="A4" s="1">
        <v>2</v>
      </c>
      <c r="B4" s="39">
        <v>1486</v>
      </c>
      <c r="C4" s="39">
        <v>1543</v>
      </c>
      <c r="D4" s="39">
        <v>1305</v>
      </c>
      <c r="E4" s="39">
        <v>1050</v>
      </c>
      <c r="F4" s="39">
        <v>959.5</v>
      </c>
      <c r="G4" s="39">
        <v>804.9</v>
      </c>
      <c r="H4" s="39">
        <v>650.29999999999995</v>
      </c>
      <c r="I4" s="39">
        <f t="shared" ref="I4:I8" si="0">SUM(B4,C4,D4,E4,F4,G4,H4)</f>
        <v>7798.7</v>
      </c>
      <c r="J4" s="11">
        <f t="shared" ref="J4:J8" si="1">RANK(I4,$I$3:$I$8,0)</f>
        <v>2</v>
      </c>
      <c r="K4" s="9">
        <f t="shared" ref="K4:K8" si="2">AVERAGE(B4,C4,D4,E4,F4,G4,H4)</f>
        <v>1114.0999999999999</v>
      </c>
      <c r="L4" s="28">
        <f t="shared" ref="L4:L8" si="3">I4/I$9</f>
        <v>0.23975418025756348</v>
      </c>
      <c r="M4" s="38">
        <f t="shared" ref="M4:M8" si="4">IF(J4=1,I4*0.01,IF(J4=2,I4*0.005,IF(J4=3,I4*0.0025,0)))</f>
        <v>38.993499999999997</v>
      </c>
    </row>
    <row r="5" spans="1:13" x14ac:dyDescent="0.25">
      <c r="A5" s="1">
        <v>3</v>
      </c>
      <c r="B5" s="39">
        <v>1034</v>
      </c>
      <c r="C5" s="39">
        <v>1047</v>
      </c>
      <c r="D5" s="39">
        <v>638</v>
      </c>
      <c r="E5" s="39">
        <v>759</v>
      </c>
      <c r="F5" s="39">
        <v>561</v>
      </c>
      <c r="G5" s="39">
        <v>437.6</v>
      </c>
      <c r="H5" s="39">
        <v>314.2</v>
      </c>
      <c r="I5" s="39">
        <f t="shared" si="0"/>
        <v>4790.8</v>
      </c>
      <c r="J5" s="11">
        <f t="shared" si="1"/>
        <v>4</v>
      </c>
      <c r="K5" s="9">
        <f t="shared" si="2"/>
        <v>684.4</v>
      </c>
      <c r="L5" s="28">
        <f t="shared" si="3"/>
        <v>0.1472827941551714</v>
      </c>
      <c r="M5" s="38">
        <f t="shared" si="4"/>
        <v>0</v>
      </c>
    </row>
    <row r="6" spans="1:13" x14ac:dyDescent="0.25">
      <c r="A6" s="1">
        <v>4</v>
      </c>
      <c r="B6" s="39">
        <v>577.29999999999995</v>
      </c>
      <c r="C6" s="39">
        <v>739</v>
      </c>
      <c r="D6" s="39">
        <v>900.7</v>
      </c>
      <c r="E6" s="39">
        <v>1062.4000000000001</v>
      </c>
      <c r="F6" s="39">
        <v>1224.0999999999999</v>
      </c>
      <c r="G6" s="39">
        <v>440.4</v>
      </c>
      <c r="H6" s="39">
        <v>391.3</v>
      </c>
      <c r="I6" s="39">
        <f>SUM(B6,C6,D6,E6,F6,G6,H6)</f>
        <v>5335.2</v>
      </c>
      <c r="J6" s="11">
        <f t="shared" si="1"/>
        <v>3</v>
      </c>
      <c r="K6" s="9">
        <f t="shared" si="2"/>
        <v>762.17142857142858</v>
      </c>
      <c r="L6" s="28">
        <f t="shared" si="3"/>
        <v>0.16401919582881155</v>
      </c>
      <c r="M6" s="38">
        <f t="shared" si="4"/>
        <v>13.337999999999999</v>
      </c>
    </row>
    <row r="7" spans="1:13" x14ac:dyDescent="0.25">
      <c r="A7" s="1">
        <v>5</v>
      </c>
      <c r="B7" s="39">
        <v>121.8</v>
      </c>
      <c r="C7" s="39">
        <v>385.1</v>
      </c>
      <c r="D7" s="39">
        <v>648.4</v>
      </c>
      <c r="E7" s="39">
        <v>911.7</v>
      </c>
      <c r="F7" s="39">
        <v>698</v>
      </c>
      <c r="G7" s="39">
        <v>350.7</v>
      </c>
      <c r="H7" s="39">
        <v>365</v>
      </c>
      <c r="I7" s="39">
        <f t="shared" si="0"/>
        <v>3480.7</v>
      </c>
      <c r="J7" s="11">
        <f t="shared" si="1"/>
        <v>5</v>
      </c>
      <c r="K7" s="9">
        <f t="shared" si="2"/>
        <v>497.24285714285713</v>
      </c>
      <c r="L7" s="28">
        <f t="shared" si="3"/>
        <v>0.10700660048758141</v>
      </c>
      <c r="M7" s="38">
        <f t="shared" si="4"/>
        <v>0</v>
      </c>
    </row>
    <row r="8" spans="1:13" x14ac:dyDescent="0.25">
      <c r="A8" s="1">
        <v>6</v>
      </c>
      <c r="B8" s="39">
        <v>333</v>
      </c>
      <c r="C8" s="39">
        <v>305</v>
      </c>
      <c r="D8" s="39">
        <v>504</v>
      </c>
      <c r="E8" s="39">
        <v>829</v>
      </c>
      <c r="F8" s="39">
        <v>650</v>
      </c>
      <c r="G8" s="39">
        <v>261</v>
      </c>
      <c r="H8" s="39">
        <v>339</v>
      </c>
      <c r="I8" s="39">
        <f t="shared" si="0"/>
        <v>3221</v>
      </c>
      <c r="J8" s="11">
        <f t="shared" si="1"/>
        <v>6</v>
      </c>
      <c r="K8" s="9">
        <f t="shared" si="2"/>
        <v>460.14285714285717</v>
      </c>
      <c r="L8" s="28">
        <f t="shared" si="3"/>
        <v>9.9022685141063507E-2</v>
      </c>
      <c r="M8" s="38">
        <f t="shared" si="4"/>
        <v>0</v>
      </c>
    </row>
    <row r="9" spans="1:13" ht="15.75" thickBot="1" x14ac:dyDescent="0.3">
      <c r="A9" s="2" t="s">
        <v>9</v>
      </c>
      <c r="B9" s="40">
        <f>SUM(B3,B4,B5,B6,B7,B8)</f>
        <v>5497.1</v>
      </c>
      <c r="C9" s="40">
        <f>SUM(C3,C4,C5,C6,C7,C8)</f>
        <v>5775.1</v>
      </c>
      <c r="D9" s="40">
        <f>SUM(D3,D4,D5,D6,D7,D8)</f>
        <v>5199.0999999999995</v>
      </c>
      <c r="E9" s="40">
        <f t="shared" ref="E9:F9" si="5">SUM(E3,E4,E5,E6,E7,E8)</f>
        <v>5650.1</v>
      </c>
      <c r="F9" s="40">
        <f t="shared" si="5"/>
        <v>5068.6000000000004</v>
      </c>
      <c r="G9" s="40">
        <f>SUM(G3,G4,G5,G6,G7,G8)</f>
        <v>2911.6</v>
      </c>
      <c r="H9" s="40">
        <f>SUM(H3,H4,H5,H6,H7,H8)</f>
        <v>2426.3000000000002</v>
      </c>
      <c r="I9" s="40">
        <f>SUM(I3,I4,I5,I6,I7,I8)</f>
        <v>32527.9</v>
      </c>
      <c r="J9" s="10"/>
      <c r="K9" s="10"/>
      <c r="L9" s="10"/>
      <c r="M9" s="20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819E-729D-4FA2-84A1-6FC178D924CA}">
  <dimension ref="A1:B6"/>
  <sheetViews>
    <sheetView workbookViewId="0">
      <selection activeCell="E17" sqref="E17"/>
    </sheetView>
  </sheetViews>
  <sheetFormatPr defaultRowHeight="15" x14ac:dyDescent="0.25"/>
  <sheetData>
    <row r="1" spans="1:2" ht="15.75" thickTop="1" x14ac:dyDescent="0.25">
      <c r="A1" s="26" t="s">
        <v>16</v>
      </c>
      <c r="B1" s="27" t="s">
        <v>17</v>
      </c>
    </row>
    <row r="2" spans="1:2" x14ac:dyDescent="0.25">
      <c r="A2" s="24">
        <v>800</v>
      </c>
      <c r="B2" s="21">
        <f t="array" ref="B2:B5">FREQUENCY('Початкові дані'!I3:I8,A2:A4)</f>
        <v>0</v>
      </c>
    </row>
    <row r="3" spans="1:2" x14ac:dyDescent="0.25">
      <c r="A3" s="24">
        <v>1000</v>
      </c>
      <c r="B3" s="21">
        <v>0</v>
      </c>
    </row>
    <row r="4" spans="1:2" ht="15.75" thickBot="1" x14ac:dyDescent="0.3">
      <c r="A4" s="25">
        <v>1300</v>
      </c>
      <c r="B4" s="21">
        <v>0</v>
      </c>
    </row>
    <row r="5" spans="1:2" ht="16.5" thickTop="1" thickBot="1" x14ac:dyDescent="0.3">
      <c r="A5" s="23"/>
      <c r="B5" s="22">
        <v>6</v>
      </c>
    </row>
    <row r="6" spans="1: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1789-66FC-4524-BDF0-E5892E9A8946}">
  <dimension ref="A1:L9"/>
  <sheetViews>
    <sheetView workbookViewId="0">
      <selection activeCell="L31" sqref="L31"/>
    </sheetView>
  </sheetViews>
  <sheetFormatPr defaultRowHeight="15" x14ac:dyDescent="0.25"/>
  <cols>
    <col min="2" max="3" width="9.42578125" bestFit="1" customWidth="1"/>
    <col min="4" max="4" width="9.85546875" customWidth="1"/>
    <col min="5" max="5" width="9.42578125" bestFit="1" customWidth="1"/>
    <col min="6" max="6" width="9.7109375" customWidth="1"/>
    <col min="7" max="8" width="9.28515625" bestFit="1" customWidth="1"/>
    <col min="9" max="9" width="9.85546875" customWidth="1"/>
    <col min="11" max="11" width="9.85546875" customWidth="1"/>
  </cols>
  <sheetData>
    <row r="1" spans="1:12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30" x14ac:dyDescent="0.25">
      <c r="A2" s="7" t="s">
        <v>8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10</v>
      </c>
      <c r="J2" s="6" t="s">
        <v>11</v>
      </c>
      <c r="K2" s="6" t="s">
        <v>12</v>
      </c>
      <c r="L2" s="8" t="s">
        <v>13</v>
      </c>
    </row>
    <row r="3" spans="1:12" x14ac:dyDescent="0.25">
      <c r="A3" s="1">
        <v>6</v>
      </c>
      <c r="B3" s="39">
        <v>121.8</v>
      </c>
      <c r="C3" s="39">
        <v>1756</v>
      </c>
      <c r="D3" s="39">
        <v>1203</v>
      </c>
      <c r="E3" s="39">
        <v>1038</v>
      </c>
      <c r="F3" s="39">
        <v>976</v>
      </c>
      <c r="G3" s="39">
        <v>617</v>
      </c>
      <c r="H3" s="39">
        <v>366.5</v>
      </c>
      <c r="I3" s="39">
        <f t="shared" ref="I3:I8" si="0">SUM(B3,C3,D3,E3,F3,G3,H3)</f>
        <v>6078.3</v>
      </c>
      <c r="J3" s="11">
        <f t="shared" ref="J3:J8" si="1">RANK(I3,$I$3:$I$8,0)</f>
        <v>2</v>
      </c>
      <c r="K3" s="39">
        <f t="shared" ref="K3:K8" si="2">AVERAGE(B3,C3,D3,E3,F3,G3,H3)</f>
        <v>868.32857142857142</v>
      </c>
      <c r="L3" s="12">
        <f t="shared" ref="L3:L8" si="3">I3/($I$3+$I$4+$I$5+$I$6+$I$7+$I$8)</f>
        <v>0.18686419965629505</v>
      </c>
    </row>
    <row r="4" spans="1:12" x14ac:dyDescent="0.25">
      <c r="A4" s="1">
        <v>5</v>
      </c>
      <c r="B4" s="39">
        <v>333</v>
      </c>
      <c r="C4" s="39">
        <v>1543</v>
      </c>
      <c r="D4" s="39">
        <v>1305</v>
      </c>
      <c r="E4" s="39">
        <v>1050</v>
      </c>
      <c r="F4" s="39">
        <v>959.5</v>
      </c>
      <c r="G4" s="39">
        <v>804.9</v>
      </c>
      <c r="H4" s="39">
        <v>650.29999999999995</v>
      </c>
      <c r="I4" s="39">
        <f t="shared" si="0"/>
        <v>6645.7</v>
      </c>
      <c r="J4" s="11">
        <f t="shared" si="1"/>
        <v>1</v>
      </c>
      <c r="K4" s="39">
        <f t="shared" si="2"/>
        <v>949.38571428571424</v>
      </c>
      <c r="L4" s="12">
        <f t="shared" si="3"/>
        <v>0.2043076866320912</v>
      </c>
    </row>
    <row r="5" spans="1:12" x14ac:dyDescent="0.25">
      <c r="A5" s="1">
        <v>4</v>
      </c>
      <c r="B5" s="39">
        <v>577.29999999999995</v>
      </c>
      <c r="C5" s="39">
        <v>1047</v>
      </c>
      <c r="D5" s="39">
        <v>638</v>
      </c>
      <c r="E5" s="39">
        <v>759</v>
      </c>
      <c r="F5" s="39">
        <v>561</v>
      </c>
      <c r="G5" s="39">
        <v>437.6</v>
      </c>
      <c r="H5" s="39">
        <v>314.2</v>
      </c>
      <c r="I5" s="39">
        <f t="shared" si="0"/>
        <v>4334.1000000000004</v>
      </c>
      <c r="J5" s="11">
        <f t="shared" si="1"/>
        <v>6</v>
      </c>
      <c r="K5" s="39">
        <f t="shared" si="2"/>
        <v>619.15714285714296</v>
      </c>
      <c r="L5" s="12">
        <f t="shared" si="3"/>
        <v>0.13324253948149128</v>
      </c>
    </row>
    <row r="6" spans="1:12" x14ac:dyDescent="0.25">
      <c r="A6" s="1">
        <v>3</v>
      </c>
      <c r="B6" s="39">
        <v>1034</v>
      </c>
      <c r="C6" s="39">
        <v>739</v>
      </c>
      <c r="D6" s="39">
        <v>900.7</v>
      </c>
      <c r="E6" s="39">
        <v>1062.4000000000001</v>
      </c>
      <c r="F6" s="39">
        <v>1224.0999999999999</v>
      </c>
      <c r="G6" s="39">
        <v>440.4</v>
      </c>
      <c r="H6" s="39">
        <v>391.3</v>
      </c>
      <c r="I6" s="39">
        <f t="shared" si="0"/>
        <v>5791.9</v>
      </c>
      <c r="J6" s="11">
        <f t="shared" si="1"/>
        <v>3</v>
      </c>
      <c r="K6" s="39">
        <f t="shared" si="2"/>
        <v>827.41428571428571</v>
      </c>
      <c r="L6" s="12">
        <f t="shared" si="3"/>
        <v>0.1780594505024917</v>
      </c>
    </row>
    <row r="7" spans="1:12" x14ac:dyDescent="0.25">
      <c r="A7" s="1">
        <v>2</v>
      </c>
      <c r="B7" s="39">
        <v>1486</v>
      </c>
      <c r="C7" s="39">
        <v>385.1</v>
      </c>
      <c r="D7" s="39">
        <v>648.4</v>
      </c>
      <c r="E7" s="39">
        <v>911.7</v>
      </c>
      <c r="F7" s="39">
        <v>698</v>
      </c>
      <c r="G7" s="39">
        <v>350.7</v>
      </c>
      <c r="H7" s="39">
        <v>365</v>
      </c>
      <c r="I7" s="39">
        <f t="shared" si="0"/>
        <v>4844.8999999999996</v>
      </c>
      <c r="J7" s="11">
        <f t="shared" si="1"/>
        <v>4</v>
      </c>
      <c r="K7" s="39">
        <f t="shared" si="2"/>
        <v>692.12857142857138</v>
      </c>
      <c r="L7" s="12">
        <f t="shared" si="3"/>
        <v>0.1489459817571992</v>
      </c>
    </row>
    <row r="8" spans="1:12" ht="15.75" thickBot="1" x14ac:dyDescent="0.3">
      <c r="A8" s="14">
        <v>1</v>
      </c>
      <c r="B8" s="40">
        <v>1945</v>
      </c>
      <c r="C8" s="40">
        <v>305</v>
      </c>
      <c r="D8" s="40">
        <v>504</v>
      </c>
      <c r="E8" s="40">
        <v>829</v>
      </c>
      <c r="F8" s="40">
        <v>650</v>
      </c>
      <c r="G8" s="40">
        <v>261</v>
      </c>
      <c r="H8" s="40">
        <v>339</v>
      </c>
      <c r="I8" s="40">
        <f t="shared" si="0"/>
        <v>4833</v>
      </c>
      <c r="J8" s="15">
        <f t="shared" si="1"/>
        <v>5</v>
      </c>
      <c r="K8" s="40">
        <f t="shared" si="2"/>
        <v>690.42857142857144</v>
      </c>
      <c r="L8" s="16">
        <f t="shared" si="3"/>
        <v>0.14858014197043154</v>
      </c>
    </row>
    <row r="9" spans="1:12" x14ac:dyDescent="0.25">
      <c r="L9" s="13"/>
    </row>
  </sheetData>
  <sortState xmlns:xlrd2="http://schemas.microsoft.com/office/spreadsheetml/2017/richdata2" ref="A3:L8">
    <sortCondition ref="B3:B8"/>
    <sortCondition descending="1" ref="A3:A8"/>
  </sortState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9D18-85E0-44F0-A868-45BAA2601AE0}">
  <sheetPr filterMode="1"/>
  <dimension ref="A1:L8"/>
  <sheetViews>
    <sheetView workbookViewId="0">
      <selection activeCell="L15" sqref="L15"/>
    </sheetView>
  </sheetViews>
  <sheetFormatPr defaultRowHeight="15" x14ac:dyDescent="0.25"/>
  <cols>
    <col min="2" max="3" width="9.28515625" bestFit="1" customWidth="1"/>
    <col min="4" max="4" width="10" customWidth="1"/>
    <col min="5" max="5" width="9.42578125" bestFit="1" customWidth="1"/>
    <col min="6" max="6" width="9.5703125" customWidth="1"/>
    <col min="7" max="8" width="9.28515625" bestFit="1" customWidth="1"/>
    <col min="9" max="9" width="9.85546875" customWidth="1"/>
    <col min="11" max="11" width="10" customWidth="1"/>
  </cols>
  <sheetData>
    <row r="1" spans="1:12" ht="15.75" thickBot="1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1:12" ht="30" x14ac:dyDescent="0.25">
      <c r="A2" s="3" t="s">
        <v>8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10</v>
      </c>
      <c r="J2" s="4" t="s">
        <v>11</v>
      </c>
      <c r="K2" s="4" t="s">
        <v>12</v>
      </c>
      <c r="L2" s="5" t="s">
        <v>13</v>
      </c>
    </row>
    <row r="3" spans="1:12" hidden="1" x14ac:dyDescent="0.25">
      <c r="A3" s="1">
        <v>1</v>
      </c>
      <c r="B3" s="9">
        <v>1945</v>
      </c>
      <c r="C3" s="9">
        <v>1756</v>
      </c>
      <c r="D3" s="9">
        <v>1203</v>
      </c>
      <c r="E3" s="9">
        <v>1038</v>
      </c>
      <c r="F3" s="9">
        <v>976</v>
      </c>
      <c r="G3" s="9">
        <v>617</v>
      </c>
      <c r="H3" s="9">
        <v>366.5</v>
      </c>
      <c r="I3" s="9">
        <f>SUM(B3,C3,D3,E3,F3,G3,H3)</f>
        <v>7901.5</v>
      </c>
      <c r="J3" s="11">
        <f>RANK(I3,$I$3:$I$8,0)</f>
        <v>1</v>
      </c>
      <c r="K3" s="9">
        <f>AVERAGE(B3,C3,D3,E3,F3,G3,H3)</f>
        <v>1128.7857142857142</v>
      </c>
      <c r="L3" s="12">
        <f>I3/($I$3+$I$4+$I$5+$I$6+$I$7+$I$8)</f>
        <v>0.24291454412980856</v>
      </c>
    </row>
    <row r="4" spans="1:12" hidden="1" x14ac:dyDescent="0.25">
      <c r="A4" s="1">
        <v>2</v>
      </c>
      <c r="B4" s="9">
        <v>1486</v>
      </c>
      <c r="C4" s="9">
        <v>1543</v>
      </c>
      <c r="D4" s="9">
        <v>1305</v>
      </c>
      <c r="E4" s="9">
        <v>1050</v>
      </c>
      <c r="F4" s="9">
        <v>959.5</v>
      </c>
      <c r="G4" s="9">
        <v>804.9</v>
      </c>
      <c r="H4" s="9">
        <v>650.29999999999995</v>
      </c>
      <c r="I4" s="9">
        <f t="shared" ref="I4:I8" si="0">SUM(B4,C4,D4,E4,F4,G4,H4)</f>
        <v>7798.7</v>
      </c>
      <c r="J4" s="11">
        <f t="shared" ref="J4:J8" si="1">RANK(I4,$I$3:$I$8,0)</f>
        <v>2</v>
      </c>
      <c r="K4" s="9">
        <f t="shared" ref="K4:K8" si="2">AVERAGE(B4,C4,D4,E4,F4,G4,H4)</f>
        <v>1114.0999999999999</v>
      </c>
      <c r="L4" s="12">
        <f t="shared" ref="L4:L8" si="3">I4/($I$3+$I$4+$I$5+$I$6+$I$7+$I$8)</f>
        <v>0.23975418025756348</v>
      </c>
    </row>
    <row r="5" spans="1:12" hidden="1" x14ac:dyDescent="0.25">
      <c r="A5" s="1">
        <v>3</v>
      </c>
      <c r="B5" s="9">
        <v>1034</v>
      </c>
      <c r="C5" s="9">
        <v>1047</v>
      </c>
      <c r="D5" s="9">
        <v>638</v>
      </c>
      <c r="E5" s="9">
        <v>759</v>
      </c>
      <c r="F5" s="9">
        <v>561</v>
      </c>
      <c r="G5" s="9">
        <v>437.6</v>
      </c>
      <c r="H5" s="9">
        <v>314.2</v>
      </c>
      <c r="I5" s="9">
        <f t="shared" si="0"/>
        <v>4790.8</v>
      </c>
      <c r="J5" s="11">
        <f t="shared" si="1"/>
        <v>4</v>
      </c>
      <c r="K5" s="9">
        <f t="shared" si="2"/>
        <v>684.4</v>
      </c>
      <c r="L5" s="12">
        <f t="shared" si="3"/>
        <v>0.1472827941551714</v>
      </c>
    </row>
    <row r="6" spans="1:12" x14ac:dyDescent="0.25">
      <c r="A6" s="1">
        <v>4</v>
      </c>
      <c r="B6" s="39">
        <v>577.29999999999995</v>
      </c>
      <c r="C6" s="39">
        <v>739</v>
      </c>
      <c r="D6" s="39">
        <v>900.7</v>
      </c>
      <c r="E6" s="39">
        <v>1062.4000000000001</v>
      </c>
      <c r="F6" s="39">
        <v>1224.0999999999999</v>
      </c>
      <c r="G6" s="39">
        <v>440.4</v>
      </c>
      <c r="H6" s="39">
        <v>391.3</v>
      </c>
      <c r="I6" s="39">
        <f>SUM(B6,C6,D6,E6,F6,G6,H6)</f>
        <v>5335.2</v>
      </c>
      <c r="J6" s="11">
        <f t="shared" si="1"/>
        <v>3</v>
      </c>
      <c r="K6" s="39">
        <f t="shared" si="2"/>
        <v>762.17142857142858</v>
      </c>
      <c r="L6" s="12">
        <f t="shared" si="3"/>
        <v>0.16401919582881155</v>
      </c>
    </row>
    <row r="7" spans="1:12" x14ac:dyDescent="0.25">
      <c r="A7" s="1">
        <v>5</v>
      </c>
      <c r="B7" s="39">
        <v>121.8</v>
      </c>
      <c r="C7" s="39">
        <v>385.1</v>
      </c>
      <c r="D7" s="39">
        <v>648.4</v>
      </c>
      <c r="E7" s="39">
        <v>911.7</v>
      </c>
      <c r="F7" s="39">
        <v>698</v>
      </c>
      <c r="G7" s="39">
        <v>350.7</v>
      </c>
      <c r="H7" s="39">
        <v>365</v>
      </c>
      <c r="I7" s="39">
        <f t="shared" si="0"/>
        <v>3480.7</v>
      </c>
      <c r="J7" s="11">
        <f t="shared" si="1"/>
        <v>5</v>
      </c>
      <c r="K7" s="39">
        <f t="shared" si="2"/>
        <v>497.24285714285713</v>
      </c>
      <c r="L7" s="12">
        <f t="shared" si="3"/>
        <v>0.10700660048758141</v>
      </c>
    </row>
    <row r="8" spans="1:12" ht="15.75" thickBot="1" x14ac:dyDescent="0.3">
      <c r="A8" s="14">
        <v>6</v>
      </c>
      <c r="B8" s="40">
        <v>333</v>
      </c>
      <c r="C8" s="40">
        <v>305</v>
      </c>
      <c r="D8" s="40">
        <v>504</v>
      </c>
      <c r="E8" s="40">
        <v>829</v>
      </c>
      <c r="F8" s="40">
        <v>650</v>
      </c>
      <c r="G8" s="40">
        <v>261</v>
      </c>
      <c r="H8" s="40">
        <v>339</v>
      </c>
      <c r="I8" s="40">
        <f t="shared" si="0"/>
        <v>3221</v>
      </c>
      <c r="J8" s="15">
        <f t="shared" si="1"/>
        <v>6</v>
      </c>
      <c r="K8" s="40">
        <f t="shared" si="2"/>
        <v>460.14285714285717</v>
      </c>
      <c r="L8" s="16">
        <f t="shared" si="3"/>
        <v>9.9022685141063507E-2</v>
      </c>
    </row>
  </sheetData>
  <autoFilter ref="A2:L8" xr:uid="{70E7AE4C-BF8B-4F53-9C21-2E11A8AC1F27}">
    <filterColumn colId="0">
      <customFilters>
        <customFilter operator="greaterThan" val="3"/>
      </customFilters>
    </filterColumn>
    <filterColumn colId="8">
      <customFilters>
        <customFilter operator="greaterThan" val="2000"/>
      </customFilters>
    </filterColumn>
  </autoFilter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54A5-CE96-47D8-98FA-15A2F4C06DF1}">
  <dimension ref="A1:L12"/>
  <sheetViews>
    <sheetView workbookViewId="0">
      <selection activeCell="F22" sqref="F22"/>
    </sheetView>
  </sheetViews>
  <sheetFormatPr defaultRowHeight="15" x14ac:dyDescent="0.25"/>
  <cols>
    <col min="2" max="3" width="9.42578125" bestFit="1" customWidth="1"/>
    <col min="4" max="4" width="10" customWidth="1"/>
    <col min="5" max="5" width="9.42578125" bestFit="1" customWidth="1"/>
    <col min="6" max="6" width="10.28515625" customWidth="1"/>
    <col min="7" max="8" width="9.28515625" bestFit="1" customWidth="1"/>
    <col min="9" max="9" width="10" customWidth="1"/>
    <col min="11" max="11" width="10.28515625" customWidth="1"/>
  </cols>
  <sheetData>
    <row r="1" spans="1:12" ht="1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30" x14ac:dyDescent="0.25">
      <c r="A2" s="7" t="s">
        <v>8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10</v>
      </c>
      <c r="J2" s="6" t="s">
        <v>11</v>
      </c>
      <c r="K2" s="6" t="s">
        <v>12</v>
      </c>
      <c r="L2" s="8" t="s">
        <v>13</v>
      </c>
    </row>
    <row r="3" spans="1:12" x14ac:dyDescent="0.25">
      <c r="A3" s="1">
        <v>1</v>
      </c>
      <c r="B3" s="39">
        <v>1945</v>
      </c>
      <c r="C3" s="39">
        <v>1756</v>
      </c>
      <c r="D3" s="39">
        <v>1203</v>
      </c>
      <c r="E3" s="39">
        <v>1038</v>
      </c>
      <c r="F3" s="39">
        <v>976</v>
      </c>
      <c r="G3" s="39">
        <v>617</v>
      </c>
      <c r="H3" s="39">
        <v>366.5</v>
      </c>
      <c r="I3" s="39">
        <f>SUM(B3,C3,D3,E3,F3,G3,H3)</f>
        <v>7901.5</v>
      </c>
      <c r="J3" s="11">
        <f>RANK(I3,$I$3:$I$8,0)</f>
        <v>1</v>
      </c>
      <c r="K3" s="39">
        <f>AVERAGE(B3,C3,D3,E3,F3,G3,H3)</f>
        <v>1128.7857142857142</v>
      </c>
      <c r="L3" s="12">
        <f>I3/($I$3+$I$4+$I$5+$I$6+$I$7+$I$8)</f>
        <v>0.24291454412980856</v>
      </c>
    </row>
    <row r="4" spans="1:12" x14ac:dyDescent="0.25">
      <c r="A4" s="1">
        <v>2</v>
      </c>
      <c r="B4" s="39">
        <v>1486</v>
      </c>
      <c r="C4" s="39">
        <v>1543</v>
      </c>
      <c r="D4" s="39">
        <v>1305</v>
      </c>
      <c r="E4" s="39">
        <v>1050</v>
      </c>
      <c r="F4" s="39">
        <v>959.5</v>
      </c>
      <c r="G4" s="39">
        <v>804.9</v>
      </c>
      <c r="H4" s="39">
        <v>650.29999999999995</v>
      </c>
      <c r="I4" s="39">
        <f t="shared" ref="I4:I8" si="0">SUM(B4,C4,D4,E4,F4,G4,H4)</f>
        <v>7798.7</v>
      </c>
      <c r="J4" s="11">
        <f t="shared" ref="J4:J8" si="1">RANK(I4,$I$3:$I$8,0)</f>
        <v>2</v>
      </c>
      <c r="K4" s="39">
        <f t="shared" ref="K4:K8" si="2">AVERAGE(B4,C4,D4,E4,F4,G4,H4)</f>
        <v>1114.0999999999999</v>
      </c>
      <c r="L4" s="12">
        <f t="shared" ref="L4:L8" si="3">I4/($I$3+$I$4+$I$5+$I$6+$I$7+$I$8)</f>
        <v>0.23975418025756348</v>
      </c>
    </row>
    <row r="5" spans="1:12" x14ac:dyDescent="0.25">
      <c r="A5" s="1">
        <v>3</v>
      </c>
      <c r="B5" s="39">
        <v>1034</v>
      </c>
      <c r="C5" s="39">
        <v>1047</v>
      </c>
      <c r="D5" s="39">
        <v>638</v>
      </c>
      <c r="E5" s="39">
        <v>759</v>
      </c>
      <c r="F5" s="39">
        <v>561</v>
      </c>
      <c r="G5" s="39">
        <v>437.6</v>
      </c>
      <c r="H5" s="39">
        <v>314.2</v>
      </c>
      <c r="I5" s="39">
        <f t="shared" si="0"/>
        <v>4790.8</v>
      </c>
      <c r="J5" s="11">
        <f t="shared" si="1"/>
        <v>4</v>
      </c>
      <c r="K5" s="39">
        <f t="shared" si="2"/>
        <v>684.4</v>
      </c>
      <c r="L5" s="12">
        <f t="shared" si="3"/>
        <v>0.1472827941551714</v>
      </c>
    </row>
    <row r="6" spans="1:12" x14ac:dyDescent="0.25">
      <c r="A6" s="1">
        <v>4</v>
      </c>
      <c r="B6" s="39">
        <v>577.29999999999995</v>
      </c>
      <c r="C6" s="39">
        <v>739</v>
      </c>
      <c r="D6" s="39">
        <v>900.7</v>
      </c>
      <c r="E6" s="39">
        <v>1062.4000000000001</v>
      </c>
      <c r="F6" s="39">
        <v>1224.0999999999999</v>
      </c>
      <c r="G6" s="39">
        <v>440.4</v>
      </c>
      <c r="H6" s="39">
        <v>391.3</v>
      </c>
      <c r="I6" s="39">
        <f>SUM(B6,C6,D6,E6,F6,G6,H6)</f>
        <v>5335.2</v>
      </c>
      <c r="J6" s="11">
        <f t="shared" si="1"/>
        <v>3</v>
      </c>
      <c r="K6" s="39">
        <f t="shared" si="2"/>
        <v>762.17142857142858</v>
      </c>
      <c r="L6" s="12">
        <f t="shared" si="3"/>
        <v>0.16401919582881155</v>
      </c>
    </row>
    <row r="7" spans="1:12" x14ac:dyDescent="0.25">
      <c r="A7" s="1">
        <v>5</v>
      </c>
      <c r="B7" s="39">
        <v>121.8</v>
      </c>
      <c r="C7" s="39">
        <v>385.1</v>
      </c>
      <c r="D7" s="39">
        <v>648.4</v>
      </c>
      <c r="E7" s="39">
        <v>911.7</v>
      </c>
      <c r="F7" s="39">
        <v>698</v>
      </c>
      <c r="G7" s="39">
        <v>350.7</v>
      </c>
      <c r="H7" s="39">
        <v>365</v>
      </c>
      <c r="I7" s="39">
        <f t="shared" si="0"/>
        <v>3480.7</v>
      </c>
      <c r="J7" s="11">
        <f t="shared" si="1"/>
        <v>5</v>
      </c>
      <c r="K7" s="39">
        <f t="shared" si="2"/>
        <v>497.24285714285713</v>
      </c>
      <c r="L7" s="12">
        <f t="shared" si="3"/>
        <v>0.10700660048758141</v>
      </c>
    </row>
    <row r="8" spans="1:12" ht="15.75" thickBot="1" x14ac:dyDescent="0.3">
      <c r="A8" s="14">
        <v>6</v>
      </c>
      <c r="B8" s="40">
        <v>333</v>
      </c>
      <c r="C8" s="40">
        <v>305</v>
      </c>
      <c r="D8" s="40">
        <v>504</v>
      </c>
      <c r="E8" s="40">
        <v>829</v>
      </c>
      <c r="F8" s="40">
        <v>650</v>
      </c>
      <c r="G8" s="40">
        <v>261</v>
      </c>
      <c r="H8" s="40">
        <v>339</v>
      </c>
      <c r="I8" s="40">
        <f t="shared" si="0"/>
        <v>3221</v>
      </c>
      <c r="J8" s="15">
        <f t="shared" si="1"/>
        <v>6</v>
      </c>
      <c r="K8" s="40">
        <f t="shared" si="2"/>
        <v>460.14285714285717</v>
      </c>
      <c r="L8" s="16">
        <f t="shared" si="3"/>
        <v>9.9022685141063507E-2</v>
      </c>
    </row>
    <row r="9" spans="1:12" ht="15.75" thickBot="1" x14ac:dyDescent="0.3"/>
    <row r="10" spans="1:12" ht="30" x14ac:dyDescent="0.25">
      <c r="A10" s="3" t="s">
        <v>8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10</v>
      </c>
      <c r="J10" s="4" t="s">
        <v>11</v>
      </c>
      <c r="K10" s="4" t="s">
        <v>12</v>
      </c>
      <c r="L10" s="5" t="s">
        <v>13</v>
      </c>
    </row>
    <row r="11" spans="1:12" x14ac:dyDescent="0.25">
      <c r="A11" s="41" t="s">
        <v>14</v>
      </c>
      <c r="B11" s="9"/>
      <c r="C11" s="9"/>
      <c r="D11" s="9"/>
      <c r="E11" s="9"/>
      <c r="F11" s="9"/>
      <c r="G11" s="9"/>
      <c r="H11" s="9"/>
      <c r="I11" s="9"/>
      <c r="J11" s="17"/>
      <c r="K11" s="9"/>
      <c r="L11" s="18"/>
    </row>
    <row r="12" spans="1:12" ht="15.75" thickBot="1" x14ac:dyDescent="0.3">
      <c r="A12" s="42"/>
      <c r="B12" s="10"/>
      <c r="C12" s="10"/>
      <c r="D12" s="10"/>
      <c r="E12" s="10"/>
      <c r="F12" s="10"/>
      <c r="G12" s="10"/>
      <c r="H12" s="10"/>
      <c r="I12" s="10" t="s">
        <v>15</v>
      </c>
      <c r="J12" s="19"/>
      <c r="K12" s="10"/>
      <c r="L12" s="20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Початкові дані</vt:lpstr>
      <vt:lpstr>Розподіл</vt:lpstr>
      <vt:lpstr>Сортування</vt:lpstr>
      <vt:lpstr>Автофільтр</vt:lpstr>
      <vt:lpstr>Розширений фільтр</vt:lpstr>
      <vt:lpstr>'Розширений фільтр'!Извлечь</vt:lpstr>
      <vt:lpstr>'Розширений фільтр'!Критерии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Andrey Babushko</cp:lastModifiedBy>
  <dcterms:created xsi:type="dcterms:W3CDTF">2021-11-23T14:50:58Z</dcterms:created>
  <dcterms:modified xsi:type="dcterms:W3CDTF">2021-11-26T07:09:53Z</dcterms:modified>
</cp:coreProperties>
</file>