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2.xml" ContentType="application/vnd.openxmlformats-officedocument.drawingml.chart+xml"/>
  <Override PartName="/xl/charts/chart71.xml" ContentType="application/vnd.openxmlformats-officedocument.drawingml.chart+xml"/>
  <Override PartName="/xl/charts/chart70.xml" ContentType="application/vnd.openxmlformats-officedocument.drawingml.chart+xml"/>
  <Override PartName="/xl/charts/chart69.xml" ContentType="application/vnd.openxmlformats-officedocument.drawingml.chart+xml"/>
  <Override PartName="/xl/charts/chart67.xml" ContentType="application/vnd.openxmlformats-officedocument.drawingml.chart+xml"/>
  <Override PartName="/xl/charts/chart66.xml" ContentType="application/vnd.openxmlformats-officedocument.drawingml.chart+xml"/>
  <Override PartName="/xl/charts/chart64.xml" ContentType="application/vnd.openxmlformats-officedocument.drawingml.chart+xml"/>
  <Override PartName="/xl/charts/chart63.xml" ContentType="application/vnd.openxmlformats-officedocument.drawingml.chart+xml"/>
  <Override PartName="/xl/charts/chart62.xml" ContentType="application/vnd.openxmlformats-officedocument.drawingml.chart+xml"/>
  <Override PartName="/xl/charts/chart68.xml" ContentType="application/vnd.openxmlformats-officedocument.drawingml.chart+xml"/>
  <Override PartName="/xl/charts/chart65.xml" ContentType="application/vnd.openxmlformats-officedocument.drawingml.chart+xml"/>
  <Override PartName="/xl/charts/chart61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764" windowHeight="8192" windowWidth="16384" xWindow="0" yWindow="0"/>
  </bookViews>
  <sheets>
    <sheet name="9827_2#49" sheetId="1" state="visible" r:id="rId2"/>
    <sheet name="MiSeq_Ecoli_DH10B_110721_PF" sheetId="2" state="visible" r:id="rId3"/>
    <sheet name="ERP001960_NA12878_S1" sheetId="3" state="visible" r:id="rId4"/>
    <sheet name="K562_cytosol_LID8465_TopHat_v2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<sst xmlns="http://schemas.openxmlformats.org/spreadsheetml/2006/main" count="201" uniqueCount="48">
  <si>
    <t>Local path</t>
  </si>
  <si>
    <t>/data/genome/human/illumina/ERR317482WGS/tmp/9827_2#49.sam</t>
  </si>
  <si>
    <t>File format</t>
  </si>
  <si>
    <t>SAM</t>
  </si>
  <si>
    <t>Organism</t>
  </si>
  <si>
    <t>Homo sapiens</t>
  </si>
  <si>
    <t>Misc</t>
  </si>
  <si>
    <t>Summary</t>
  </si>
  <si>
    <t>File size (B)</t>
  </si>
  <si>
    <t>File size (GiB)</t>
  </si>
  <si>
    <t>Ratio</t>
  </si>
  <si>
    <t>Factor</t>
  </si>
  <si>
    <t>Time (us)</t>
  </si>
  <si>
    <t>Time (h)</t>
  </si>
  <si>
    <t>Parameters</t>
  </si>
  <si>
    <t>Platform specification</t>
  </si>
  <si>
    <t>Original File</t>
  </si>
  <si>
    <t>Tsc</t>
  </si>
  <si>
    <t>FILECODEC_BLK_LC 10000</t>
  </si>
  <si>
    <t>Intel® Xeon® CPU E5405 @ 2.00 GHz, 39GiB RAM, openSUSE 12.3 (Dartmouth) (x86_64)</t>
  </si>
  <si>
    <t>NUCCODEC_WINDOW_SZ 10</t>
  </si>
  <si>
    <t>Data distribution</t>
  </si>
  <si>
    <t>SAM size (B)</t>
  </si>
  <si>
    <t>SAM size (GiB)</t>
  </si>
  <si>
    <t>Tsc size (B)</t>
  </si>
  <si>
    <t>Tsc size (GiB)</t>
  </si>
  <si>
    <t>Compression ratio</t>
  </si>
  <si>
    <t>Compression factor</t>
  </si>
  <si>
    <t>Method</t>
  </si>
  <si>
    <t>SAM header</t>
  </si>
  <si>
    <t>Aux (everything else)</t>
  </si>
  <si>
    <t>Predictive coding: nothing, entropy coding: 0-order arithmetic coder</t>
  </si>
  <si>
    <t>Nuc (POS+CIGAR+SEQ)</t>
  </si>
  <si>
    <t>Predictive coding: local sequence alignment with short-time memory reference, entropy coding: 0-order arithmetic coder</t>
  </si>
  <si>
    <t>QUAL</t>
  </si>
  <si>
    <t>Total</t>
  </si>
  <si>
    <t>Tsc timing statistics</t>
  </si>
  <si>
    <t>Predictive coding</t>
  </si>
  <si>
    <t>Entropy Coding</t>
  </si>
  <si>
    <t>Remaining</t>
  </si>
  <si>
    <t>/data/genome/bacteria/DH10B/tmp/MiSeq_Ecoli_DH10B_110721_PF.sam</t>
  </si>
  <si>
    <t>Bacteria</t>
  </si>
  <si>
    <t>FILECODEC_BLK_LC 20000</t>
  </si>
  <si>
    <t>/data/genome/human/illumina/ERP001960/tmp/NA12878_S1.sam</t>
  </si>
  <si>
    <t>Intel® Xeon® CPU E5620 @ 2.40 GHz, 94GiB RAM, openSUSE 13.1 (Bottle) (x86_64)</t>
  </si>
  <si>
    <t>/data/genome/human/RNAseq/tmp/K562_cytosol_LID8465_TopHat_v2.sam.short.sam</t>
  </si>
  <si>
    <t>Short SAM file containing 100.000 lines,run with original file produced seg fault</t>
  </si>
  <si>
    <t>Intel® Xeon® CPU E5-2690 v2 @ 3.00 GHz, 126GiB RAM, openSUSE 13.1 (Bottle) (x86_64)</t>
  </si>
</sst>
</file>

<file path=xl/styles.xml><?xml version="1.0" encoding="utf-8"?>
<styleSheet xmlns="http://schemas.openxmlformats.org/spreadsheetml/2006/main">
  <numFmts count="4">
    <numFmt formatCode="GENERAL" numFmtId="164"/>
    <numFmt formatCode="0.00" numFmtId="165"/>
    <numFmt formatCode="0%" numFmtId="166"/>
    <numFmt formatCode="0.00%" numFmtId="167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5"/>
      <color rgb="FF44546A"/>
      <name val="Calibri"/>
      <family val="2"/>
      <charset val="1"/>
    </font>
    <font>
      <sz val="11"/>
      <color rgb="FF3F3F76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9C0006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</fills>
  <borders count="3">
    <border diagonalDown="false" diagonalUp="false">
      <left/>
      <right/>
      <top/>
      <bottom/>
      <diagonal/>
    </border>
    <border diagonalDown="false" diagonalUp="false">
      <left/>
      <right/>
      <top/>
      <bottom style="thick">
        <color rgb="FF5B9BD5"/>
      </bottom>
      <diagonal/>
    </border>
    <border diagonalDown="false" diagonalUp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66">
      <alignment horizontal="general" indent="0" shrinkToFit="false" textRotation="0" vertical="bottom" wrapText="false"/>
    </xf>
    <xf applyAlignment="true" applyBorder="true" applyFont="true" applyProtection="false" borderId="1" fillId="0" fontId="5" numFmtId="164">
      <alignment horizontal="general" indent="0" shrinkToFit="false" textRotation="0" vertical="bottom" wrapText="false"/>
    </xf>
    <xf applyAlignment="true" applyBorder="true" applyFont="true" applyProtection="false" borderId="2" fillId="2" fontId="6" numFmtId="164">
      <alignment horizontal="general" indent="0" shrinkToFit="false" textRotation="0" vertical="bottom" wrapText="false"/>
    </xf>
    <xf applyAlignment="true" applyBorder="false" applyFont="true" applyProtection="false" borderId="0" fillId="0" fontId="7" numFmtId="164">
      <alignment horizontal="general" indent="0" shrinkToFit="false" textRotation="0" vertical="bottom" wrapText="false"/>
    </xf>
    <xf applyAlignment="true" applyBorder="false" applyFont="true" applyProtection="false" borderId="0" fillId="3" fontId="10" numFmtId="164">
      <alignment horizontal="general" indent="0" shrinkToFit="false" textRotation="0" vertical="bottom" wrapText="false"/>
    </xf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1" fillId="0" fontId="5" numFmtId="164" xfId="20">
      <alignment horizontal="general" indent="0" shrinkToFit="false" textRotation="0" vertical="bottom" wrapText="false"/>
      <protection hidden="false" locked="true"/>
    </xf>
    <xf applyAlignment="true" applyBorder="false" applyFont="false" applyProtection="true" borderId="2" fillId="2" fontId="6" numFmtId="164" xfId="21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7" xfId="19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0" fontId="7" numFmtId="164" xfId="22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10" numFmtId="164" xfId="23">
      <alignment horizontal="general" indent="0" shrinkToFit="false" textRotation="0" vertical="bottom" wrapText="false"/>
      <protection hidden="false" locked="true"/>
    </xf>
  </cellXfs>
  <cellStyles count="1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Heading 1" xfId="20"/>
    <cellStyle builtinId="54" customBuiltin="true" name="Excel Built-in Input" xfId="21"/>
    <cellStyle builtinId="54" customBuiltin="true" name="Excel Built-in Explanatory Text" xfId="22"/>
    <cellStyle builtinId="54" customBuiltin="true" name="Excel Built-in Bad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6A6A6"/>
      <rgbColor rgb="FF7F7F7F"/>
      <rgbColor rgb="FF5B9BD5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3F3F76"/>
      <rgbColor rgb="FF44546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Tsc timing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'9827_2#49'!$A$24:$A$26</c:f>
              <c:strCache>
                <c:ptCount val="3"/>
                <c:pt idx="0">
                  <c:v>Predictive coding</c:v>
                </c:pt>
                <c:pt idx="1">
                  <c:v>Entropy Coding</c:v>
                </c:pt>
                <c:pt idx="2">
                  <c:v>Remaining</c:v>
                </c:pt>
              </c:strCache>
            </c:strRef>
          </c:cat>
          <c:val>
            <c:numRef>
              <c:f>'9827_2#49'!$D$24:$D$26</c:f>
              <c:numCache>
                <c:formatCode>General</c:formatCode>
                <c:ptCount val="3"/>
                <c:pt idx="0">
                  <c:v>0.501334337472833</c:v>
                </c:pt>
                <c:pt idx="1">
                  <c:v>0.341483340479655</c:v>
                </c:pt>
                <c:pt idx="2">
                  <c:v>0.157182322047511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Tsc data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a6a6a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0070c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'9827_2#49'!$A$16:$A$18</c:f>
              <c:strCache>
                <c:ptCount val="3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</c:strCache>
            </c:strRef>
          </c:cat>
          <c:val>
            <c:numRef>
              <c:f>'9827_2#49'!$G$16:$G$18</c:f>
              <c:numCache>
                <c:formatCode>General</c:formatCode>
                <c:ptCount val="3"/>
                <c:pt idx="0">
                  <c:v>0.537022457896635</c:v>
                </c:pt>
                <c:pt idx="1">
                  <c:v>0.156242209255741</c:v>
                </c:pt>
                <c:pt idx="2">
                  <c:v>0.306519428704041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Compression ratios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cat>
            <c:strRef>
              <c:f>'9827_2#49'!$A$16:$A$19</c:f>
              <c:strCache>
                <c:ptCount val="4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  <c:pt idx="3">
                  <c:v>Total</c:v>
                </c:pt>
              </c:strCache>
            </c:strRef>
          </c:cat>
          <c:val>
            <c:numRef>
              <c:f>'9827_2#49'!$H$16:$H$19</c:f>
              <c:numCache>
                <c:formatCode>General</c:formatCode>
                <c:ptCount val="4"/>
                <c:pt idx="0">
                  <c:v>0.585122239891797</c:v>
                </c:pt>
                <c:pt idx="1">
                  <c:v>0.225501099713325</c:v>
                </c:pt>
                <c:pt idx="2">
                  <c:v>0.495629213584281</c:v>
                </c:pt>
                <c:pt idx="3">
                  <c:v>0.448573676720018</c:v>
                </c:pt>
              </c:numCache>
            </c:numRef>
          </c:val>
        </c:ser>
        <c:gapWidth val="219"/>
        <c:axId val="83063315"/>
        <c:axId val="31018583"/>
      </c:barChart>
      <c:catAx>
        <c:axId val="830633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1018583"/>
        <c:crossesAt val="0"/>
        <c:auto val="1"/>
        <c:lblAlgn val="ctr"/>
        <c:lblOffset val="100"/>
      </c:catAx>
      <c:valAx>
        <c:axId val="310185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83063315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Tsc timing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MiSeq_Ecoli_DH10B_110721_PF!$A$24:$A$26</c:f>
              <c:strCache>
                <c:ptCount val="3"/>
                <c:pt idx="0">
                  <c:v>Predictive coding</c:v>
                </c:pt>
                <c:pt idx="1">
                  <c:v>Entropy Coding</c:v>
                </c:pt>
                <c:pt idx="2">
                  <c:v>Remaining</c:v>
                </c:pt>
              </c:strCache>
            </c:strRef>
          </c:cat>
          <c:val>
            <c:numRef>
              <c:f>MiSeq_Ecoli_DH10B_110721_PF!$D$24:$D$26</c:f>
              <c:numCache>
                <c:formatCode>General</c:formatCode>
                <c:ptCount val="3"/>
                <c:pt idx="0">
                  <c:v>0.924493583901328</c:v>
                </c:pt>
                <c:pt idx="1">
                  <c:v>0.0520058725965353</c:v>
                </c:pt>
                <c:pt idx="2">
                  <c:v>0.0235005435021366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Tsc data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a6a6a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0070c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MiSeq_Ecoli_DH10B_110721_PF!$A$16:$A$18</c:f>
              <c:strCache>
                <c:ptCount val="3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</c:strCache>
            </c:strRef>
          </c:cat>
          <c:val>
            <c:numRef>
              <c:f>MiSeq_Ecoli_DH10B_110721_PF!$G$16:$G$18</c:f>
              <c:numCache>
                <c:formatCode>General</c:formatCode>
                <c:ptCount val="3"/>
                <c:pt idx="0">
                  <c:v>0.502953637269095</c:v>
                </c:pt>
                <c:pt idx="1">
                  <c:v>0.0447102536330441</c:v>
                </c:pt>
                <c:pt idx="2">
                  <c:v>0.45228863489188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Compression ratios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cat>
            <c:strRef>
              <c:f>MiSeq_Ecoli_DH10B_110721_PF!$A$16:$A$19</c:f>
              <c:strCache>
                <c:ptCount val="4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  <c:pt idx="3">
                  <c:v>Total</c:v>
                </c:pt>
              </c:strCache>
            </c:strRef>
          </c:cat>
          <c:val>
            <c:numRef>
              <c:f>MiSeq_Ecoli_DH10B_110721_PF!$H$16:$H$19</c:f>
              <c:numCache>
                <c:formatCode>General</c:formatCode>
                <c:ptCount val="4"/>
                <c:pt idx="0">
                  <c:v>0.618973605388596</c:v>
                </c:pt>
                <c:pt idx="1">
                  <c:v>0.0343561833565362</c:v>
                </c:pt>
                <c:pt idx="2">
                  <c:v>0.369968179872719</c:v>
                </c:pt>
                <c:pt idx="3">
                  <c:v>0.299720349257523</c:v>
                </c:pt>
              </c:numCache>
            </c:numRef>
          </c:val>
        </c:ser>
        <c:gapWidth val="219"/>
        <c:axId val="17231744"/>
        <c:axId val="74925116"/>
      </c:barChart>
      <c:catAx>
        <c:axId val="1723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4925116"/>
        <c:crossesAt val="0"/>
        <c:auto val="1"/>
        <c:lblAlgn val="ctr"/>
        <c:lblOffset val="100"/>
      </c:catAx>
      <c:valAx>
        <c:axId val="749251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17231744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Tsc timing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ERP001960_NA12878_S1!$A$24:$A$26</c:f>
              <c:strCache>
                <c:ptCount val="3"/>
                <c:pt idx="0">
                  <c:v>Predictive coding</c:v>
                </c:pt>
                <c:pt idx="1">
                  <c:v>Entropy Coding</c:v>
                </c:pt>
                <c:pt idx="2">
                  <c:v>Remaining</c:v>
                </c:pt>
              </c:strCache>
            </c:strRef>
          </c:cat>
          <c:val>
            <c:numRef>
              <c:f>ERP001960_NA12878_S1!$D$24:$D$26</c:f>
              <c:numCache>
                <c:formatCode>General</c:formatCode>
                <c:ptCount val="3"/>
                <c:pt idx="0">
                  <c:v>0.876558115010242</c:v>
                </c:pt>
                <c:pt idx="1">
                  <c:v>0.0934290139991099</c:v>
                </c:pt>
                <c:pt idx="2">
                  <c:v>0.0300128709906476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Tsc data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a6a6a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0070c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ERP001960_NA12878_S1!$A$16:$A$18</c:f>
              <c:strCache>
                <c:ptCount val="3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</c:strCache>
            </c:strRef>
          </c:cat>
          <c:val>
            <c:numRef>
              <c:f>ERP001960_NA12878_S1!$G$16:$G$18</c:f>
              <c:numCache>
                <c:formatCode>General</c:formatCode>
                <c:ptCount val="3"/>
                <c:pt idx="0">
                  <c:v>0.700327811401787</c:v>
                </c:pt>
                <c:pt idx="1">
                  <c:v>0.0238966347939842</c:v>
                </c:pt>
                <c:pt idx="2">
                  <c:v>0.275724304148972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Compression ratios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cat>
            <c:strRef>
              <c:f>ERP001960_NA12878_S1!$A$16:$A$19</c:f>
              <c:strCache>
                <c:ptCount val="4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  <c:pt idx="3">
                  <c:v>Total</c:v>
                </c:pt>
              </c:strCache>
            </c:strRef>
          </c:cat>
          <c:val>
            <c:numRef>
              <c:f>ERP001960_NA12878_S1!$H$16:$H$19</c:f>
              <c:numCache>
                <c:formatCode>General</c:formatCode>
                <c:ptCount val="4"/>
                <c:pt idx="0">
                  <c:v>0.574256064544174</c:v>
                </c:pt>
                <c:pt idx="1">
                  <c:v>0.0270806928970199</c:v>
                </c:pt>
                <c:pt idx="2">
                  <c:v>0.336873085672323</c:v>
                </c:pt>
                <c:pt idx="3">
                  <c:v>0.342413047978989</c:v>
                </c:pt>
              </c:numCache>
            </c:numRef>
          </c:val>
        </c:ser>
        <c:gapWidth val="219"/>
        <c:axId val="32659451"/>
        <c:axId val="58878821"/>
      </c:barChart>
      <c:catAx>
        <c:axId val="32659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8878821"/>
        <c:crossesAt val="0"/>
        <c:auto val="1"/>
        <c:lblAlgn val="ctr"/>
        <c:lblOffset val="100"/>
      </c:catAx>
      <c:valAx>
        <c:axId val="588788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32659451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Tsc timing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K562_cytosol_LID8465_TopHat_v2!$A$24:$A$26</c:f>
              <c:strCache>
                <c:ptCount val="3"/>
                <c:pt idx="0">
                  <c:v>Predictive coding</c:v>
                </c:pt>
                <c:pt idx="1">
                  <c:v>Entropy Coding</c:v>
                </c:pt>
                <c:pt idx="2">
                  <c:v>Remaining</c:v>
                </c:pt>
              </c:strCache>
            </c:strRef>
          </c:cat>
          <c:val>
            <c:numRef>
              <c:f>K562_cytosol_LID8465_TopHat_v2!$D$24:$D$26</c:f>
              <c:numCache>
                <c:formatCode>General</c:formatCode>
                <c:ptCount val="3"/>
                <c:pt idx="0">
                  <c:v>0.860455668362225</c:v>
                </c:pt>
                <c:pt idx="1">
                  <c:v>0.0902663091859325</c:v>
                </c:pt>
                <c:pt idx="2">
                  <c:v>0.0492780224518429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Tsc data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a6a6a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0070c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K562_cytosol_LID8465_TopHat_v2!$A$16:$A$18</c:f>
              <c:strCache>
                <c:ptCount val="3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</c:strCache>
            </c:strRef>
          </c:cat>
          <c:val>
            <c:numRef>
              <c:f>K562_cytosol_LID8465_TopHat_v2!$G$16:$G$18</c:f>
              <c:numCache>
                <c:formatCode>General</c:formatCode>
                <c:ptCount val="3"/>
                <c:pt idx="0">
                  <c:v>0.671200397006386</c:v>
                </c:pt>
                <c:pt idx="1">
                  <c:v>0.125963679153398</c:v>
                </c:pt>
                <c:pt idx="2">
                  <c:v>0.202529606283365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Compression ratios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cat>
            <c:strRef>
              <c:f>K562_cytosol_LID8465_TopHat_v2!$A$16:$A$19</c:f>
              <c:strCache>
                <c:ptCount val="4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  <c:pt idx="3">
                  <c:v>Total</c:v>
                </c:pt>
              </c:strCache>
            </c:strRef>
          </c:cat>
          <c:val>
            <c:numRef>
              <c:f>K562_cytosol_LID8465_TopHat_v2!$H$16:$H$19</c:f>
              <c:numCache>
                <c:formatCode>General</c:formatCode>
                <c:ptCount val="4"/>
                <c:pt idx="0">
                  <c:v>0.605942662008151</c:v>
                </c:pt>
                <c:pt idx="1">
                  <c:v>0.201140414772955</c:v>
                </c:pt>
                <c:pt idx="2">
                  <c:v>0.3625662806856</c:v>
                </c:pt>
                <c:pt idx="3">
                  <c:v>0.436146610607552</c:v>
                </c:pt>
              </c:numCache>
            </c:numRef>
          </c:val>
        </c:ser>
        <c:gapWidth val="219"/>
        <c:axId val="7484927"/>
        <c:axId val="16250731"/>
      </c:barChart>
      <c:catAx>
        <c:axId val="748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6250731"/>
        <c:crossesAt val="0"/>
        <c:auto val="1"/>
        <c:lblAlgn val="ctr"/>
        <c:lblOffset val="100"/>
      </c:catAx>
      <c:valAx>
        <c:axId val="162507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7484927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0.xml"/><Relationship Id="rId2" Type="http://schemas.openxmlformats.org/officeDocument/2006/relationships/chart" Target="../charts/chart71.xml"/><Relationship Id="rId3" Type="http://schemas.openxmlformats.org/officeDocument/2006/relationships/chart" Target="../charts/chart7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627120</xdr:colOff>
      <xdr:row>28</xdr:row>
      <xdr:rowOff>360</xdr:rowOff>
    </xdr:from>
    <xdr:to>
      <xdr:col>9</xdr:col>
      <xdr:colOff>1007640</xdr:colOff>
      <xdr:row>42</xdr:row>
      <xdr:rowOff>28440</xdr:rowOff>
    </xdr:to>
    <xdr:graphicFrame>
      <xdr:nvGraphicFramePr>
        <xdr:cNvPr id="0" name="Chart 2"/>
        <xdr:cNvGraphicFramePr/>
      </xdr:nvGraphicFramePr>
      <xdr:xfrm>
        <a:off x="5513760" y="5562720"/>
        <a:ext cx="667224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155520</xdr:colOff>
      <xdr:row>27</xdr:row>
      <xdr:rowOff>186120</xdr:rowOff>
    </xdr:from>
    <xdr:to>
      <xdr:col>4</xdr:col>
      <xdr:colOff>516960</xdr:colOff>
      <xdr:row>42</xdr:row>
      <xdr:rowOff>71640</xdr:rowOff>
    </xdr:to>
    <xdr:graphicFrame>
      <xdr:nvGraphicFramePr>
        <xdr:cNvPr id="1" name="Chart 5"/>
        <xdr:cNvGraphicFramePr/>
      </xdr:nvGraphicFramePr>
      <xdr:xfrm>
        <a:off x="155520" y="5558040"/>
        <a:ext cx="52480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1127160</xdr:colOff>
      <xdr:row>27</xdr:row>
      <xdr:rowOff>186120</xdr:rowOff>
    </xdr:from>
    <xdr:to>
      <xdr:col>10</xdr:col>
      <xdr:colOff>31320</xdr:colOff>
      <xdr:row>42</xdr:row>
      <xdr:rowOff>71640</xdr:rowOff>
    </xdr:to>
    <xdr:graphicFrame>
      <xdr:nvGraphicFramePr>
        <xdr:cNvPr id="2" name="Chart 6"/>
        <xdr:cNvGraphicFramePr/>
      </xdr:nvGraphicFramePr>
      <xdr:xfrm>
        <a:off x="12305520" y="5558040"/>
        <a:ext cx="75286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636480</xdr:colOff>
      <xdr:row>28</xdr:row>
      <xdr:rowOff>360</xdr:rowOff>
    </xdr:from>
    <xdr:to>
      <xdr:col>9</xdr:col>
      <xdr:colOff>1074240</xdr:colOff>
      <xdr:row>42</xdr:row>
      <xdr:rowOff>28440</xdr:rowOff>
    </xdr:to>
    <xdr:graphicFrame>
      <xdr:nvGraphicFramePr>
        <xdr:cNvPr id="3" name="Chart 1"/>
        <xdr:cNvGraphicFramePr/>
      </xdr:nvGraphicFramePr>
      <xdr:xfrm>
        <a:off x="5523120" y="5562720"/>
        <a:ext cx="672948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155520</xdr:colOff>
      <xdr:row>27</xdr:row>
      <xdr:rowOff>186120</xdr:rowOff>
    </xdr:from>
    <xdr:to>
      <xdr:col>4</xdr:col>
      <xdr:colOff>516960</xdr:colOff>
      <xdr:row>42</xdr:row>
      <xdr:rowOff>71640</xdr:rowOff>
    </xdr:to>
    <xdr:graphicFrame>
      <xdr:nvGraphicFramePr>
        <xdr:cNvPr id="4" name="Chart 2"/>
        <xdr:cNvGraphicFramePr/>
      </xdr:nvGraphicFramePr>
      <xdr:xfrm>
        <a:off x="155520" y="5558040"/>
        <a:ext cx="52480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1255680</xdr:colOff>
      <xdr:row>27</xdr:row>
      <xdr:rowOff>186120</xdr:rowOff>
    </xdr:from>
    <xdr:to>
      <xdr:col>10</xdr:col>
      <xdr:colOff>26640</xdr:colOff>
      <xdr:row>42</xdr:row>
      <xdr:rowOff>71640</xdr:rowOff>
    </xdr:to>
    <xdr:graphicFrame>
      <xdr:nvGraphicFramePr>
        <xdr:cNvPr id="5" name="Chart 3"/>
        <xdr:cNvGraphicFramePr/>
      </xdr:nvGraphicFramePr>
      <xdr:xfrm>
        <a:off x="12434040" y="5558040"/>
        <a:ext cx="73954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627120</xdr:colOff>
      <xdr:row>28</xdr:row>
      <xdr:rowOff>360</xdr:rowOff>
    </xdr:from>
    <xdr:to>
      <xdr:col>9</xdr:col>
      <xdr:colOff>1007640</xdr:colOff>
      <xdr:row>42</xdr:row>
      <xdr:rowOff>28440</xdr:rowOff>
    </xdr:to>
    <xdr:graphicFrame>
      <xdr:nvGraphicFramePr>
        <xdr:cNvPr id="6" name="Chart 1"/>
        <xdr:cNvGraphicFramePr/>
      </xdr:nvGraphicFramePr>
      <xdr:xfrm>
        <a:off x="5513760" y="5562720"/>
        <a:ext cx="667224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155520</xdr:colOff>
      <xdr:row>27</xdr:row>
      <xdr:rowOff>186120</xdr:rowOff>
    </xdr:from>
    <xdr:to>
      <xdr:col>4</xdr:col>
      <xdr:colOff>516960</xdr:colOff>
      <xdr:row>42</xdr:row>
      <xdr:rowOff>71640</xdr:rowOff>
    </xdr:to>
    <xdr:graphicFrame>
      <xdr:nvGraphicFramePr>
        <xdr:cNvPr id="7" name="Chart 2"/>
        <xdr:cNvGraphicFramePr/>
      </xdr:nvGraphicFramePr>
      <xdr:xfrm>
        <a:off x="155520" y="5558040"/>
        <a:ext cx="52480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1127160</xdr:colOff>
      <xdr:row>27</xdr:row>
      <xdr:rowOff>186120</xdr:rowOff>
    </xdr:from>
    <xdr:to>
      <xdr:col>10</xdr:col>
      <xdr:colOff>31320</xdr:colOff>
      <xdr:row>42</xdr:row>
      <xdr:rowOff>71640</xdr:rowOff>
    </xdr:to>
    <xdr:graphicFrame>
      <xdr:nvGraphicFramePr>
        <xdr:cNvPr id="8" name="Chart 3"/>
        <xdr:cNvGraphicFramePr/>
      </xdr:nvGraphicFramePr>
      <xdr:xfrm>
        <a:off x="12305520" y="5558040"/>
        <a:ext cx="75286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636480</xdr:colOff>
      <xdr:row>28</xdr:row>
      <xdr:rowOff>360</xdr:rowOff>
    </xdr:from>
    <xdr:to>
      <xdr:col>9</xdr:col>
      <xdr:colOff>1074240</xdr:colOff>
      <xdr:row>42</xdr:row>
      <xdr:rowOff>28440</xdr:rowOff>
    </xdr:to>
    <xdr:graphicFrame>
      <xdr:nvGraphicFramePr>
        <xdr:cNvPr id="9" name="Chart 1"/>
        <xdr:cNvGraphicFramePr/>
      </xdr:nvGraphicFramePr>
      <xdr:xfrm>
        <a:off x="5523120" y="5562720"/>
        <a:ext cx="672948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155520</xdr:colOff>
      <xdr:row>27</xdr:row>
      <xdr:rowOff>186120</xdr:rowOff>
    </xdr:from>
    <xdr:to>
      <xdr:col>4</xdr:col>
      <xdr:colOff>516960</xdr:colOff>
      <xdr:row>42</xdr:row>
      <xdr:rowOff>71640</xdr:rowOff>
    </xdr:to>
    <xdr:graphicFrame>
      <xdr:nvGraphicFramePr>
        <xdr:cNvPr id="10" name="Chart 2"/>
        <xdr:cNvGraphicFramePr/>
      </xdr:nvGraphicFramePr>
      <xdr:xfrm>
        <a:off x="155520" y="5558040"/>
        <a:ext cx="52480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1255680</xdr:colOff>
      <xdr:row>27</xdr:row>
      <xdr:rowOff>186120</xdr:rowOff>
    </xdr:from>
    <xdr:to>
      <xdr:col>10</xdr:col>
      <xdr:colOff>26640</xdr:colOff>
      <xdr:row>42</xdr:row>
      <xdr:rowOff>71640</xdr:rowOff>
    </xdr:to>
    <xdr:graphicFrame>
      <xdr:nvGraphicFramePr>
        <xdr:cNvPr id="11" name="Chart 3"/>
        <xdr:cNvGraphicFramePr/>
      </xdr:nvGraphicFramePr>
      <xdr:xfrm>
        <a:off x="12434040" y="5558040"/>
        <a:ext cx="73954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colorId="64" defaultGridColor="true" rightToLeft="false" showFormulas="false" showGridLines="true" showOutlineSymbols="true" showRowColHeaders="true" showZeros="true" tabSelected="false" topLeftCell="G2" view="normal" windowProtection="false" workbookViewId="0" zoomScale="100" zoomScaleNormal="100" zoomScalePageLayoutView="100">
      <selection activeCell="E19" activeCellId="0" pane="topLeft" sqref="E19"/>
    </sheetView>
  </sheetViews>
  <sheetFormatPr defaultRowHeight="15"/>
  <cols>
    <col collapsed="false" hidden="false" max="1" min="1" style="0" width="21.4279069767442"/>
    <col collapsed="false" hidden="false" max="2" min="2" style="0" width="17.4279069767442"/>
    <col collapsed="false" hidden="false" max="3" min="3" style="0" width="13.2837209302326"/>
    <col collapsed="false" hidden="false" max="4" min="4" style="0" width="11"/>
    <col collapsed="false" hidden="false" max="5" min="5" style="0" width="12.5674418604651"/>
    <col collapsed="false" hidden="false" max="7" min="6" style="0" width="12.0046511627907"/>
    <col collapsed="false" hidden="false" max="8" min="8" style="0" width="26.2883720930233"/>
    <col collapsed="false" hidden="false" max="9" min="9" style="0" width="18.4279069767442"/>
    <col collapsed="false" hidden="false" max="10" min="10" style="0" width="111.427906976744"/>
    <col collapsed="false" hidden="false" max="1025" min="11" style="0" width="8.66511627906977"/>
  </cols>
  <sheetData>
    <row collapsed="false" customFormat="false" customHeight="false" hidden="false" ht="15" outlineLevel="0" r="1">
      <c r="A1" s="1" t="s">
        <v>0</v>
      </c>
      <c r="B1" s="0" t="s">
        <v>1</v>
      </c>
    </row>
    <row collapsed="false" customFormat="false" customHeight="false" hidden="false" ht="15" outlineLevel="0" r="2">
      <c r="A2" s="1" t="s">
        <v>2</v>
      </c>
      <c r="B2" s="0" t="s">
        <v>3</v>
      </c>
    </row>
    <row collapsed="false" customFormat="false" customHeight="false" hidden="false" ht="15" outlineLevel="0" r="3">
      <c r="A3" s="1" t="s">
        <v>4</v>
      </c>
      <c r="B3" s="0" t="s">
        <v>5</v>
      </c>
    </row>
    <row collapsed="false" customFormat="false" customHeight="false" hidden="false" ht="15" outlineLevel="0" r="4">
      <c r="A4" s="1" t="s">
        <v>6</v>
      </c>
    </row>
    <row collapsed="false" customFormat="false" customHeight="false" hidden="false" ht="20.25" outlineLevel="0" r="6">
      <c r="A6" s="2" t="s">
        <v>7</v>
      </c>
      <c r="B6" s="2"/>
      <c r="C6" s="2"/>
      <c r="D6" s="2"/>
      <c r="E6" s="2"/>
      <c r="F6" s="2"/>
      <c r="G6" s="2"/>
      <c r="H6" s="2"/>
      <c r="I6" s="2"/>
      <c r="J6" s="2"/>
    </row>
    <row collapsed="false" customFormat="false" customHeight="false" hidden="false" ht="15.75" outlineLevel="0" r="7"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6</v>
      </c>
      <c r="J7" s="1" t="s">
        <v>15</v>
      </c>
    </row>
    <row collapsed="false" customFormat="false" customHeight="false" hidden="false" ht="15" outlineLevel="0" r="8">
      <c r="A8" s="1" t="s">
        <v>16</v>
      </c>
      <c r="B8" s="3" t="n">
        <v>360427371</v>
      </c>
      <c r="C8" s="4" t="n">
        <f aca="false">B8/(1024*1024*1024)</f>
        <v>0.335674147121608</v>
      </c>
      <c r="D8" s="5" t="n">
        <f aca="false">B8/$B$8</f>
        <v>1</v>
      </c>
      <c r="E8" s="4" t="n">
        <f aca="false">1/D8</f>
        <v>1</v>
      </c>
    </row>
    <row collapsed="false" customFormat="false" customHeight="false" hidden="false" ht="15" outlineLevel="0" r="9">
      <c r="A9" s="1" t="s">
        <v>17</v>
      </c>
      <c r="B9" s="3" t="n">
        <v>161678231</v>
      </c>
      <c r="C9" s="4" t="n">
        <f aca="false">B9/(1024*1024*1024)</f>
        <v>0.150574586354196</v>
      </c>
      <c r="D9" s="5" t="n">
        <f aca="false">B9/$B$8</f>
        <v>0.448573676720018</v>
      </c>
      <c r="E9" s="4" t="n">
        <f aca="false">1/D9</f>
        <v>2.2292881903192</v>
      </c>
      <c r="F9" s="3" t="n">
        <v>741570270</v>
      </c>
      <c r="G9" s="4" t="n">
        <f aca="false">F9/(1000000*60*60)</f>
        <v>0.205991741666667</v>
      </c>
      <c r="H9" s="3" t="s">
        <v>18</v>
      </c>
      <c r="I9" s="6"/>
      <c r="J9" s="3" t="s">
        <v>19</v>
      </c>
    </row>
    <row collapsed="false" customFormat="false" customHeight="false" hidden="false" ht="15" outlineLevel="0" r="10">
      <c r="H10" s="3" t="s">
        <v>20</v>
      </c>
      <c r="I10" s="6"/>
    </row>
    <row collapsed="false" customFormat="false" customHeight="false" hidden="false" ht="20.25" outlineLevel="0" r="12">
      <c r="A12" s="2" t="s">
        <v>21</v>
      </c>
      <c r="B12" s="2"/>
      <c r="C12" s="2"/>
      <c r="D12" s="2"/>
      <c r="E12" s="2"/>
      <c r="F12" s="2"/>
      <c r="G12" s="2"/>
      <c r="H12" s="2"/>
      <c r="I12" s="2"/>
      <c r="J12" s="2"/>
    </row>
    <row collapsed="false" customFormat="false" customHeight="false" hidden="false" ht="15.75" outlineLevel="0" r="13">
      <c r="B13" s="1" t="s">
        <v>22</v>
      </c>
      <c r="C13" s="1" t="s">
        <v>23</v>
      </c>
      <c r="D13" s="1" t="s">
        <v>10</v>
      </c>
      <c r="E13" s="1" t="s">
        <v>24</v>
      </c>
      <c r="F13" s="1" t="s">
        <v>25</v>
      </c>
      <c r="G13" s="1" t="s">
        <v>10</v>
      </c>
      <c r="H13" s="1" t="s">
        <v>26</v>
      </c>
      <c r="I13" s="1" t="s">
        <v>27</v>
      </c>
      <c r="J13" s="1" t="s">
        <v>28</v>
      </c>
    </row>
    <row collapsed="false" customFormat="false" customHeight="false" hidden="false" ht="15" outlineLevel="0" r="14">
      <c r="A14" s="1" t="s">
        <v>2</v>
      </c>
      <c r="B14" s="0" t="n">
        <v>0</v>
      </c>
      <c r="C14" s="4" t="n">
        <f aca="false">B14/(1024*1024*1024)</f>
        <v>0</v>
      </c>
      <c r="D14" s="5" t="n">
        <f aca="false">B14/$B$19</f>
        <v>0</v>
      </c>
      <c r="E14" s="3" t="n">
        <v>5628</v>
      </c>
      <c r="F14" s="4" t="n">
        <f aca="false">E14/(1024*1024*1024)</f>
        <v>5.24148344993591E-006</v>
      </c>
      <c r="G14" s="5" t="n">
        <f aca="false">E14/$E$19</f>
        <v>3.48098811150402E-005</v>
      </c>
      <c r="H14" s="5"/>
      <c r="I14" s="5"/>
      <c r="J14" s="4"/>
    </row>
    <row collapsed="false" customFormat="false" customHeight="false" hidden="false" ht="15" outlineLevel="0" r="15">
      <c r="A15" s="1" t="s">
        <v>29</v>
      </c>
      <c r="B15" s="0" t="n">
        <f aca="false">E15</f>
        <v>29279</v>
      </c>
      <c r="C15" s="4" t="n">
        <f aca="false">B15/(1024*1024*1024)</f>
        <v>2.72681936621666E-005</v>
      </c>
      <c r="D15" s="5" t="n">
        <f aca="false">B15/$B$19</f>
        <v>8.123411914796E-005</v>
      </c>
      <c r="E15" s="3" t="n">
        <v>29279</v>
      </c>
      <c r="F15" s="4" t="n">
        <f aca="false">E15/(1024*1024*1024)</f>
        <v>2.72681936621666E-005</v>
      </c>
      <c r="G15" s="5" t="n">
        <f aca="false">E15/$E$19</f>
        <v>0.00018109426246753</v>
      </c>
      <c r="H15" s="5" t="n">
        <f aca="false">E15/B15</f>
        <v>1</v>
      </c>
      <c r="I15" s="4" t="n">
        <f aca="false">1/H15</f>
        <v>1</v>
      </c>
    </row>
    <row collapsed="false" customFormat="false" customHeight="false" hidden="false" ht="15" outlineLevel="0" r="16">
      <c r="A16" s="1" t="s">
        <v>30</v>
      </c>
      <c r="B16" s="0" t="n">
        <f aca="false">B19-B15-B17-B18</f>
        <v>148387525</v>
      </c>
      <c r="C16" s="4" t="n">
        <f aca="false">B16/(1024*1024*1024)</f>
        <v>0.138196651823819</v>
      </c>
      <c r="D16" s="5" t="n">
        <f aca="false">B16/$B$19</f>
        <v>0.411698824615626</v>
      </c>
      <c r="E16" s="3" t="n">
        <v>86824841</v>
      </c>
      <c r="F16" s="4" t="n">
        <f aca="false">E16/(1024*1024*1024)</f>
        <v>0.0808619344606996</v>
      </c>
      <c r="G16" s="5" t="n">
        <f aca="false">E16/$E$19</f>
        <v>0.537022457896635</v>
      </c>
      <c r="H16" s="5" t="n">
        <f aca="false">E16/B16</f>
        <v>0.585122239891797</v>
      </c>
      <c r="I16" s="4" t="n">
        <f aca="false">1/H16</f>
        <v>1.70904459243409</v>
      </c>
      <c r="J16" s="0" t="s">
        <v>31</v>
      </c>
    </row>
    <row collapsed="false" customFormat="false" customHeight="false" hidden="false" ht="15" outlineLevel="0" r="17">
      <c r="A17" s="1" t="s">
        <v>32</v>
      </c>
      <c r="B17" s="3" t="n">
        <v>112021467</v>
      </c>
      <c r="C17" s="4" t="n">
        <f aca="false">B17/(1024*1024*1024)</f>
        <v>0.104328121058643</v>
      </c>
      <c r="D17" s="5" t="n">
        <f aca="false">B17/$B$19</f>
        <v>0.310801775928388</v>
      </c>
      <c r="E17" s="3" t="n">
        <v>25260964</v>
      </c>
      <c r="F17" s="4" t="n">
        <f aca="false">E17/(1024*1024*1024)</f>
        <v>0.0235261060297489</v>
      </c>
      <c r="G17" s="5" t="n">
        <f aca="false">E17/$E$19</f>
        <v>0.156242209255741</v>
      </c>
      <c r="H17" s="5" t="n">
        <f aca="false">E17/B17</f>
        <v>0.225501099713325</v>
      </c>
      <c r="I17" s="4" t="n">
        <f aca="false">1/H17</f>
        <v>4.43456817404118</v>
      </c>
      <c r="J17" s="0" t="s">
        <v>33</v>
      </c>
    </row>
    <row collapsed="false" customFormat="false" customHeight="false" hidden="false" ht="15" outlineLevel="0" r="18">
      <c r="A18" s="1" t="s">
        <v>34</v>
      </c>
      <c r="B18" s="3" t="n">
        <v>99989100</v>
      </c>
      <c r="C18" s="4" t="n">
        <f aca="false">B18/(1024*1024*1024)</f>
        <v>0.0931221060454845</v>
      </c>
      <c r="D18" s="5" t="n">
        <f aca="false">B18/$B$19</f>
        <v>0.277418165336838</v>
      </c>
      <c r="E18" s="3" t="n">
        <v>49557519</v>
      </c>
      <c r="F18" s="4" t="n">
        <f aca="false">E18/(1024*1024*1024)</f>
        <v>0.0461540361866355</v>
      </c>
      <c r="G18" s="5" t="n">
        <f aca="false">E18/$E$19</f>
        <v>0.306519428704041</v>
      </c>
      <c r="H18" s="5" t="n">
        <f aca="false">E18/B18</f>
        <v>0.495629213584281</v>
      </c>
      <c r="I18" s="4" t="n">
        <f aca="false">1/H18</f>
        <v>2.01763732361178</v>
      </c>
      <c r="J18" s="0" t="s">
        <v>31</v>
      </c>
    </row>
    <row collapsed="false" customFormat="false" customHeight="false" hidden="false" ht="15" outlineLevel="0" r="19">
      <c r="A19" s="1" t="s">
        <v>35</v>
      </c>
      <c r="B19" s="0" t="n">
        <f aca="false">B8</f>
        <v>360427371</v>
      </c>
      <c r="C19" s="4" t="n">
        <f aca="false">B19/(1024*1024*1024)</f>
        <v>0.335674147121608</v>
      </c>
      <c r="D19" s="5" t="n">
        <f aca="false">B19/$B$19</f>
        <v>1</v>
      </c>
      <c r="E19" s="0" t="n">
        <f aca="false">SUM(E14:E18)</f>
        <v>161678231</v>
      </c>
      <c r="F19" s="4" t="n">
        <f aca="false">E19/(1024*1024*1024)</f>
        <v>0.150574586354196</v>
      </c>
      <c r="G19" s="5" t="n">
        <f aca="false">E19/$E$19</f>
        <v>1</v>
      </c>
      <c r="H19" s="5" t="n">
        <f aca="false">E19/B19</f>
        <v>0.448573676720018</v>
      </c>
      <c r="I19" s="4" t="n">
        <f aca="false">1/H19</f>
        <v>2.2292881903192</v>
      </c>
    </row>
    <row collapsed="false" customFormat="false" customHeight="false" hidden="false" ht="20.25" outlineLevel="0" r="21">
      <c r="A21" s="2" t="s">
        <v>36</v>
      </c>
      <c r="B21" s="2"/>
      <c r="C21" s="2"/>
      <c r="D21" s="2"/>
    </row>
    <row collapsed="false" customFormat="false" customHeight="false" hidden="false" ht="15.75" outlineLevel="0" r="22">
      <c r="B22" s="1" t="s">
        <v>12</v>
      </c>
      <c r="C22" s="1" t="s">
        <v>13</v>
      </c>
      <c r="D22" s="1" t="s">
        <v>10</v>
      </c>
      <c r="E22" s="1"/>
    </row>
    <row collapsed="false" customFormat="false" customHeight="false" hidden="false" ht="15" outlineLevel="0" r="23">
      <c r="A23" s="1" t="s">
        <v>35</v>
      </c>
      <c r="B23" s="0" t="n">
        <f aca="false">F9</f>
        <v>741570270</v>
      </c>
      <c r="C23" s="4" t="n">
        <f aca="false">B23/(1000000*60*60)</f>
        <v>0.205991741666667</v>
      </c>
      <c r="D23" s="5" t="n">
        <f aca="false">B23/$B$23</f>
        <v>1</v>
      </c>
    </row>
    <row collapsed="false" customFormat="false" customHeight="false" hidden="false" ht="15" outlineLevel="0" r="24">
      <c r="A24" s="1" t="s">
        <v>37</v>
      </c>
      <c r="B24" s="3" t="n">
        <v>371774640</v>
      </c>
      <c r="C24" s="4" t="n">
        <f aca="false">B24/(1000000*60*60)</f>
        <v>0.103270733333333</v>
      </c>
      <c r="D24" s="5" t="n">
        <f aca="false">B24/$B$23</f>
        <v>0.501334337472833</v>
      </c>
    </row>
    <row collapsed="false" customFormat="false" customHeight="false" hidden="false" ht="15" outlineLevel="0" r="25">
      <c r="A25" s="1" t="s">
        <v>38</v>
      </c>
      <c r="B25" s="3" t="n">
        <v>253233893</v>
      </c>
      <c r="C25" s="4" t="n">
        <f aca="false">B25/(1000000*60*60)</f>
        <v>0.0703427480555556</v>
      </c>
      <c r="D25" s="5" t="n">
        <f aca="false">B25/$B$23</f>
        <v>0.341483340479655</v>
      </c>
    </row>
    <row collapsed="false" customFormat="false" customHeight="false" hidden="false" ht="15" outlineLevel="0" r="26">
      <c r="A26" s="1" t="s">
        <v>39</v>
      </c>
      <c r="B26" s="3" t="n">
        <v>116561737</v>
      </c>
      <c r="C26" s="4" t="n">
        <f aca="false">B26/(1000000*60*60)</f>
        <v>0.0323782602777778</v>
      </c>
      <c r="D26" s="5" t="n">
        <f aca="false">B26/$B$23</f>
        <v>0.157182322047511</v>
      </c>
    </row>
    <row collapsed="false" customFormat="false" customHeight="false" hidden="false" ht="15" outlineLevel="0" r="27">
      <c r="A27" s="1" t="s">
        <v>6</v>
      </c>
      <c r="B27" s="0" t="n">
        <f aca="false">B23-B24-B25-B26</f>
        <v>0</v>
      </c>
      <c r="C27" s="4" t="n">
        <f aca="false">B27/(1000000*60*60)</f>
        <v>0</v>
      </c>
      <c r="D27" s="5" t="n">
        <f aca="false">B27/$B$23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colorId="64" defaultGridColor="true" rightToLeft="false" showFormulas="false" showGridLines="true" showOutlineSymbols="true" showRowColHeaders="true" showZeros="true" tabSelected="false" topLeftCell="I10" view="normal" windowProtection="false" workbookViewId="0" zoomScale="100" zoomScaleNormal="100" zoomScalePageLayoutView="100">
      <selection activeCell="E19" activeCellId="0" pane="topLeft" sqref="E19"/>
    </sheetView>
  </sheetViews>
  <sheetFormatPr defaultRowHeight="15"/>
  <cols>
    <col collapsed="false" hidden="false" max="1" min="1" style="0" width="21.4279069767442"/>
    <col collapsed="false" hidden="false" max="2" min="2" style="0" width="17.4279069767442"/>
    <col collapsed="false" hidden="false" max="3" min="3" style="0" width="13.2837209302326"/>
    <col collapsed="false" hidden="false" max="4" min="4" style="0" width="11"/>
    <col collapsed="false" hidden="false" max="5" min="5" style="0" width="12.5674418604651"/>
    <col collapsed="false" hidden="false" max="7" min="6" style="0" width="12.0046511627907"/>
    <col collapsed="false" hidden="false" max="8" min="8" style="0" width="26.2883720930233"/>
    <col collapsed="false" hidden="false" max="9" min="9" style="0" width="18.4279069767442"/>
    <col collapsed="false" hidden="false" max="10" min="10" style="0" width="111.427906976744"/>
    <col collapsed="false" hidden="false" max="1025" min="11" style="0" width="8.66511627906977"/>
  </cols>
  <sheetData>
    <row collapsed="false" customFormat="false" customHeight="false" hidden="false" ht="15" outlineLevel="0" r="1">
      <c r="A1" s="1" t="s">
        <v>0</v>
      </c>
      <c r="B1" s="0" t="s">
        <v>40</v>
      </c>
    </row>
    <row collapsed="false" customFormat="false" customHeight="false" hidden="false" ht="15" outlineLevel="0" r="2">
      <c r="A2" s="1" t="s">
        <v>2</v>
      </c>
      <c r="B2" s="0" t="s">
        <v>3</v>
      </c>
    </row>
    <row collapsed="false" customFormat="false" customHeight="false" hidden="false" ht="15" outlineLevel="0" r="3">
      <c r="A3" s="1" t="s">
        <v>4</v>
      </c>
      <c r="B3" s="0" t="s">
        <v>41</v>
      </c>
    </row>
    <row collapsed="false" customFormat="false" customHeight="false" hidden="false" ht="15" outlineLevel="0" r="4">
      <c r="A4" s="1" t="s">
        <v>6</v>
      </c>
    </row>
    <row collapsed="false" customFormat="false" customHeight="false" hidden="false" ht="20.25" outlineLevel="0" r="6">
      <c r="A6" s="2" t="s">
        <v>7</v>
      </c>
      <c r="B6" s="2"/>
      <c r="C6" s="2"/>
      <c r="D6" s="2"/>
      <c r="E6" s="2"/>
      <c r="F6" s="2"/>
      <c r="G6" s="2"/>
      <c r="H6" s="2"/>
      <c r="I6" s="2"/>
      <c r="J6" s="2"/>
    </row>
    <row collapsed="false" customFormat="false" customHeight="false" hidden="false" ht="15.75" outlineLevel="0" r="7"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6</v>
      </c>
      <c r="J7" s="1" t="s">
        <v>15</v>
      </c>
    </row>
    <row collapsed="false" customFormat="false" customHeight="false" hidden="false" ht="15" outlineLevel="0" r="8">
      <c r="A8" s="1" t="s">
        <v>16</v>
      </c>
      <c r="B8" s="3" t="n">
        <v>409375634</v>
      </c>
      <c r="C8" s="4" t="n">
        <f aca="false">B8/(1024*1024*1024)</f>
        <v>0.381260769441724</v>
      </c>
      <c r="D8" s="5" t="n">
        <f aca="false">B8/$B$8</f>
        <v>1</v>
      </c>
      <c r="E8" s="4" t="n">
        <f aca="false">1/D8</f>
        <v>1</v>
      </c>
    </row>
    <row collapsed="false" customFormat="false" customHeight="false" hidden="false" ht="15" outlineLevel="0" r="9">
      <c r="A9" s="1" t="s">
        <v>17</v>
      </c>
      <c r="B9" s="3" t="n">
        <v>122698208</v>
      </c>
      <c r="C9" s="4" t="n">
        <f aca="false">B9/(1024*1024*1024)</f>
        <v>0.114271610975266</v>
      </c>
      <c r="D9" s="5" t="n">
        <f aca="false">B9/$B$8</f>
        <v>0.299720349257523</v>
      </c>
      <c r="E9" s="4" t="n">
        <f aca="false">1/D9</f>
        <v>3.33644346297217</v>
      </c>
      <c r="F9" s="3" t="n">
        <v>1056081405</v>
      </c>
      <c r="G9" s="4" t="n">
        <f aca="false">F9/(1000000*60*60)</f>
        <v>0.293355945833333</v>
      </c>
      <c r="H9" s="3" t="s">
        <v>42</v>
      </c>
      <c r="I9" s="6"/>
      <c r="J9" s="3" t="s">
        <v>19</v>
      </c>
    </row>
    <row collapsed="false" customFormat="false" customHeight="false" hidden="false" ht="15" outlineLevel="0" r="10">
      <c r="H10" s="3" t="s">
        <v>20</v>
      </c>
      <c r="I10" s="6"/>
    </row>
    <row collapsed="false" customFormat="false" customHeight="false" hidden="false" ht="20.25" outlineLevel="0" r="12">
      <c r="A12" s="2" t="s">
        <v>21</v>
      </c>
      <c r="B12" s="2"/>
      <c r="C12" s="2"/>
      <c r="D12" s="2"/>
      <c r="E12" s="2"/>
      <c r="F12" s="2"/>
      <c r="G12" s="2"/>
      <c r="H12" s="2"/>
      <c r="I12" s="2"/>
      <c r="J12" s="2"/>
    </row>
    <row collapsed="false" customFormat="false" customHeight="false" hidden="false" ht="15.75" outlineLevel="0" r="13">
      <c r="B13" s="1" t="s">
        <v>22</v>
      </c>
      <c r="C13" s="1" t="s">
        <v>23</v>
      </c>
      <c r="D13" s="1" t="s">
        <v>10</v>
      </c>
      <c r="E13" s="1" t="s">
        <v>24</v>
      </c>
      <c r="F13" s="1" t="s">
        <v>25</v>
      </c>
      <c r="G13" s="1" t="s">
        <v>10</v>
      </c>
      <c r="H13" s="1" t="s">
        <v>26</v>
      </c>
      <c r="I13" s="1" t="s">
        <v>27</v>
      </c>
      <c r="J13" s="1" t="s">
        <v>28</v>
      </c>
    </row>
    <row collapsed="false" customFormat="false" customHeight="false" hidden="false" ht="15" outlineLevel="0" r="14">
      <c r="A14" s="1" t="s">
        <v>2</v>
      </c>
      <c r="B14" s="0" t="n">
        <v>0</v>
      </c>
      <c r="C14" s="4" t="n">
        <f aca="false">B14/(1024*1024*1024)</f>
        <v>0</v>
      </c>
      <c r="D14" s="5" t="n">
        <f aca="false">B14/$B$19</f>
        <v>0</v>
      </c>
      <c r="E14" s="3" t="n">
        <v>5628</v>
      </c>
      <c r="F14" s="4" t="n">
        <f aca="false">E14/(1024*1024*1024)</f>
        <v>5.24148344993591E-006</v>
      </c>
      <c r="G14" s="5" t="n">
        <f aca="false">E14/$E$19</f>
        <v>4.58686405591188E-005</v>
      </c>
      <c r="H14" s="5"/>
      <c r="I14" s="5"/>
      <c r="J14" s="4"/>
    </row>
    <row collapsed="false" customFormat="false" customHeight="false" hidden="false" ht="15" outlineLevel="0" r="15">
      <c r="A15" s="1" t="s">
        <v>29</v>
      </c>
      <c r="B15" s="0" t="n">
        <f aca="false">E15</f>
        <v>197</v>
      </c>
      <c r="C15" s="4" t="n">
        <f aca="false">B15/(1024*1024*1024)</f>
        <v>1.83470547199249E-007</v>
      </c>
      <c r="D15" s="5" t="n">
        <f aca="false">B15/$B$19</f>
        <v>4.81220628778312E-007</v>
      </c>
      <c r="E15" s="3" t="n">
        <v>197</v>
      </c>
      <c r="F15" s="4" t="n">
        <f aca="false">E15/(1024*1024*1024)</f>
        <v>1.83470547199249E-007</v>
      </c>
      <c r="G15" s="5" t="n">
        <f aca="false">E15/$E$19</f>
        <v>1.60556542113476E-006</v>
      </c>
      <c r="H15" s="5" t="n">
        <f aca="false">E15/B15</f>
        <v>1</v>
      </c>
      <c r="I15" s="4" t="n">
        <f aca="false">1/H15</f>
        <v>1</v>
      </c>
    </row>
    <row collapsed="false" customFormat="false" customHeight="false" hidden="false" ht="15" outlineLevel="0" r="16">
      <c r="A16" s="1" t="s">
        <v>30</v>
      </c>
      <c r="B16" s="0" t="n">
        <f aca="false">B19-B15-B17-B18</f>
        <v>99699744</v>
      </c>
      <c r="C16" s="4" t="n">
        <f aca="false">B16/(1024*1024*1024)</f>
        <v>0.0928526222705841</v>
      </c>
      <c r="D16" s="5" t="n">
        <f aca="false">B16/$B$19</f>
        <v>0.243540982216836</v>
      </c>
      <c r="E16" s="3" t="n">
        <v>61711510</v>
      </c>
      <c r="F16" s="4" t="n">
        <f aca="false">E16/(1024*1024*1024)</f>
        <v>0.0574733223766089</v>
      </c>
      <c r="G16" s="5" t="n">
        <f aca="false">E16/$E$19</f>
        <v>0.502953637269095</v>
      </c>
      <c r="H16" s="5" t="n">
        <f aca="false">E16/B16</f>
        <v>0.618973605388596</v>
      </c>
      <c r="I16" s="4" t="n">
        <f aca="false">1/H16</f>
        <v>1.61557777471334</v>
      </c>
      <c r="J16" s="0" t="s">
        <v>31</v>
      </c>
    </row>
    <row collapsed="false" customFormat="false" customHeight="false" hidden="false" ht="15" outlineLevel="0" r="17">
      <c r="A17" s="1" t="s">
        <v>32</v>
      </c>
      <c r="B17" s="3" t="n">
        <v>159676293</v>
      </c>
      <c r="C17" s="4" t="n">
        <f aca="false">B17/(1024*1024*1024)</f>
        <v>0.148710136301816</v>
      </c>
      <c r="D17" s="5" t="n">
        <f aca="false">B17/$B$19</f>
        <v>0.390048355931218</v>
      </c>
      <c r="E17" s="3" t="n">
        <v>5485868</v>
      </c>
      <c r="F17" s="4" t="n">
        <f aca="false">E17/(1024*1024*1024)</f>
        <v>0.00510911270976067</v>
      </c>
      <c r="G17" s="5" t="n">
        <f aca="false">E17/$E$19</f>
        <v>0.0447102536330441</v>
      </c>
      <c r="H17" s="5" t="n">
        <f aca="false">E17/B17</f>
        <v>0.0343561833565362</v>
      </c>
      <c r="I17" s="4" t="n">
        <f aca="false">1/H17</f>
        <v>29.106841980157</v>
      </c>
      <c r="J17" s="0" t="s">
        <v>33</v>
      </c>
    </row>
    <row collapsed="false" customFormat="false" customHeight="false" hidden="false" ht="15" outlineLevel="0" r="18">
      <c r="A18" s="1" t="s">
        <v>34</v>
      </c>
      <c r="B18" s="3" t="n">
        <v>149999400</v>
      </c>
      <c r="C18" s="4" t="n">
        <f aca="false">B18/(1024*1024*1024)</f>
        <v>0.139697827398777</v>
      </c>
      <c r="D18" s="5" t="n">
        <f aca="false">B18/$B$19</f>
        <v>0.366410180631317</v>
      </c>
      <c r="E18" s="3" t="n">
        <v>55495005</v>
      </c>
      <c r="F18" s="4" t="n">
        <f aca="false">E18/(1024*1024*1024)</f>
        <v>0.0516837509348989</v>
      </c>
      <c r="G18" s="5" t="n">
        <f aca="false">E18/$E$19</f>
        <v>0.45228863489188</v>
      </c>
      <c r="H18" s="5" t="n">
        <f aca="false">E18/B18</f>
        <v>0.369968179872719</v>
      </c>
      <c r="I18" s="4" t="n">
        <f aca="false">1/H18</f>
        <v>2.70293515605594</v>
      </c>
      <c r="J18" s="0" t="s">
        <v>31</v>
      </c>
    </row>
    <row collapsed="false" customFormat="false" customHeight="false" hidden="false" ht="15" outlineLevel="0" r="19">
      <c r="A19" s="1" t="s">
        <v>35</v>
      </c>
      <c r="B19" s="0" t="n">
        <f aca="false">B8</f>
        <v>409375634</v>
      </c>
      <c r="C19" s="4" t="n">
        <f aca="false">B19/(1024*1024*1024)</f>
        <v>0.381260769441724</v>
      </c>
      <c r="D19" s="5" t="n">
        <f aca="false">B19/$B$19</f>
        <v>1</v>
      </c>
      <c r="E19" s="0" t="n">
        <f aca="false">SUM(E14:E18)</f>
        <v>122698208</v>
      </c>
      <c r="F19" s="4" t="n">
        <f aca="false">E19/(1024*1024*1024)</f>
        <v>0.114271610975266</v>
      </c>
      <c r="G19" s="5" t="n">
        <f aca="false">E19/$E$19</f>
        <v>1</v>
      </c>
      <c r="H19" s="5" t="n">
        <f aca="false">E19/B19</f>
        <v>0.299720349257523</v>
      </c>
      <c r="I19" s="4" t="n">
        <f aca="false">1/H19</f>
        <v>3.33644346297217</v>
      </c>
    </row>
    <row collapsed="false" customFormat="false" customHeight="false" hidden="false" ht="20.25" outlineLevel="0" r="21">
      <c r="A21" s="2" t="s">
        <v>36</v>
      </c>
      <c r="B21" s="2"/>
      <c r="C21" s="2"/>
      <c r="D21" s="2"/>
    </row>
    <row collapsed="false" customFormat="false" customHeight="false" hidden="false" ht="15.75" outlineLevel="0" r="22">
      <c r="B22" s="1" t="s">
        <v>12</v>
      </c>
      <c r="C22" s="1" t="s">
        <v>13</v>
      </c>
      <c r="D22" s="1" t="s">
        <v>10</v>
      </c>
      <c r="E22" s="1"/>
    </row>
    <row collapsed="false" customFormat="false" customHeight="false" hidden="false" ht="15" outlineLevel="0" r="23">
      <c r="A23" s="1" t="s">
        <v>35</v>
      </c>
      <c r="B23" s="0" t="n">
        <f aca="false">F9</f>
        <v>1056081405</v>
      </c>
      <c r="C23" s="4" t="n">
        <f aca="false">B23/(1000000*60*60)</f>
        <v>0.293355945833333</v>
      </c>
      <c r="D23" s="5" t="n">
        <f aca="false">B23/$B$23</f>
        <v>1</v>
      </c>
    </row>
    <row collapsed="false" customFormat="false" customHeight="false" hidden="false" ht="15" outlineLevel="0" r="24">
      <c r="A24" s="1" t="s">
        <v>37</v>
      </c>
      <c r="B24" s="3" t="n">
        <v>976340483</v>
      </c>
      <c r="C24" s="4" t="n">
        <f aca="false">B24/(1000000*60*60)</f>
        <v>0.271205689722222</v>
      </c>
      <c r="D24" s="5" t="n">
        <f aca="false">B24/$B$23</f>
        <v>0.924493583901328</v>
      </c>
    </row>
    <row collapsed="false" customFormat="false" customHeight="false" hidden="false" ht="15" outlineLevel="0" r="25">
      <c r="A25" s="1" t="s">
        <v>38</v>
      </c>
      <c r="B25" s="3" t="n">
        <v>54922435</v>
      </c>
      <c r="C25" s="4" t="n">
        <f aca="false">B25/(1000000*60*60)</f>
        <v>0.0152562319444444</v>
      </c>
      <c r="D25" s="5" t="n">
        <f aca="false">B25/$B$23</f>
        <v>0.0520058725965353</v>
      </c>
    </row>
    <row collapsed="false" customFormat="false" customHeight="false" hidden="false" ht="15" outlineLevel="0" r="26">
      <c r="A26" s="1" t="s">
        <v>39</v>
      </c>
      <c r="B26" s="3" t="n">
        <v>24818487</v>
      </c>
      <c r="C26" s="4" t="n">
        <f aca="false">B26/(1000000*60*60)</f>
        <v>0.00689402416666667</v>
      </c>
      <c r="D26" s="5" t="n">
        <f aca="false">B26/$B$23</f>
        <v>0.0235005435021366</v>
      </c>
    </row>
    <row collapsed="false" customFormat="false" customHeight="false" hidden="false" ht="15" outlineLevel="0" r="27">
      <c r="A27" s="1" t="s">
        <v>6</v>
      </c>
      <c r="B27" s="0" t="n">
        <f aca="false">B23-B24-B25-B26</f>
        <v>0</v>
      </c>
      <c r="C27" s="4" t="n">
        <f aca="false">B27/(1000000*60*60)</f>
        <v>0</v>
      </c>
      <c r="D27" s="5" t="n">
        <f aca="false">B27/$B$23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100" zoomScaleNormal="100" zoomScalePageLayoutView="100">
      <selection activeCell="E19" activeCellId="0" pane="topLeft" sqref="E19"/>
    </sheetView>
  </sheetViews>
  <sheetFormatPr defaultRowHeight="15"/>
  <cols>
    <col collapsed="false" hidden="false" max="1" min="1" style="0" width="21.4279069767442"/>
    <col collapsed="false" hidden="false" max="2" min="2" style="0" width="17.4279069767442"/>
    <col collapsed="false" hidden="false" max="3" min="3" style="0" width="13.2837209302326"/>
    <col collapsed="false" hidden="false" max="4" min="4" style="0" width="11"/>
    <col collapsed="false" hidden="false" max="5" min="5" style="0" width="12.5674418604651"/>
    <col collapsed="false" hidden="false" max="7" min="6" style="0" width="12.0046511627907"/>
    <col collapsed="false" hidden="false" max="8" min="8" style="0" width="26.2883720930233"/>
    <col collapsed="false" hidden="false" max="9" min="9" style="0" width="18.4279069767442"/>
    <col collapsed="false" hidden="false" max="10" min="10" style="0" width="111.427906976744"/>
    <col collapsed="false" hidden="false" max="1025" min="11" style="0" width="8.66511627906977"/>
  </cols>
  <sheetData>
    <row collapsed="false" customFormat="false" customHeight="false" hidden="false" ht="15" outlineLevel="0" r="1">
      <c r="A1" s="1" t="s">
        <v>0</v>
      </c>
      <c r="B1" s="0" t="s">
        <v>43</v>
      </c>
    </row>
    <row collapsed="false" customFormat="false" customHeight="false" hidden="false" ht="15" outlineLevel="0" r="2">
      <c r="A2" s="1" t="s">
        <v>2</v>
      </c>
      <c r="B2" s="0" t="s">
        <v>3</v>
      </c>
    </row>
    <row collapsed="false" customFormat="false" customHeight="false" hidden="false" ht="15" outlineLevel="0" r="3">
      <c r="A3" s="1" t="s">
        <v>4</v>
      </c>
      <c r="B3" s="0" t="s">
        <v>5</v>
      </c>
    </row>
    <row collapsed="false" customFormat="false" customHeight="false" hidden="false" ht="15" outlineLevel="0" r="4">
      <c r="A4" s="1" t="s">
        <v>6</v>
      </c>
    </row>
    <row collapsed="false" customFormat="false" customHeight="false" hidden="false" ht="20.25" outlineLevel="0" r="6">
      <c r="A6" s="2" t="s">
        <v>7</v>
      </c>
      <c r="B6" s="2"/>
      <c r="C6" s="2"/>
      <c r="D6" s="2"/>
      <c r="E6" s="2"/>
      <c r="F6" s="2"/>
      <c r="G6" s="2"/>
      <c r="H6" s="2"/>
      <c r="I6" s="2"/>
      <c r="J6" s="2"/>
    </row>
    <row collapsed="false" customFormat="false" customHeight="false" hidden="false" ht="15.75" outlineLevel="0" r="7"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6</v>
      </c>
      <c r="J7" s="1" t="s">
        <v>15</v>
      </c>
    </row>
    <row collapsed="false" customFormat="false" customHeight="false" hidden="false" ht="15" outlineLevel="0" r="8">
      <c r="A8" s="1" t="s">
        <v>16</v>
      </c>
      <c r="B8" s="3" t="n">
        <v>360371641</v>
      </c>
      <c r="C8" s="4" t="n">
        <f aca="false">B8/(1024*1024*1024)</f>
        <v>0.335622244514525</v>
      </c>
      <c r="D8" s="5" t="n">
        <f aca="false">B8/$B$8</f>
        <v>1</v>
      </c>
      <c r="E8" s="4" t="n">
        <f aca="false">1/D8</f>
        <v>1</v>
      </c>
    </row>
    <row collapsed="false" customFormat="false" customHeight="false" hidden="false" ht="15" outlineLevel="0" r="9">
      <c r="A9" s="1" t="s">
        <v>17</v>
      </c>
      <c r="B9" s="3" t="n">
        <v>123395952</v>
      </c>
      <c r="C9" s="4" t="n">
        <f aca="false">B9/(1024*1024*1024)</f>
        <v>0.114921435713768</v>
      </c>
      <c r="D9" s="5" t="n">
        <f aca="false">B9/$B$8</f>
        <v>0.342413047978989</v>
      </c>
      <c r="E9" s="4" t="n">
        <f aca="false">1/D9</f>
        <v>2.92044945688332</v>
      </c>
      <c r="F9" s="3" t="n">
        <v>66820930381</v>
      </c>
      <c r="G9" s="4" t="n">
        <f aca="false">F9/(1000000*60*60)</f>
        <v>18.5613695502778</v>
      </c>
      <c r="H9" s="3" t="s">
        <v>42</v>
      </c>
      <c r="I9" s="6"/>
      <c r="J9" s="3" t="s">
        <v>44</v>
      </c>
    </row>
    <row collapsed="false" customFormat="false" customHeight="false" hidden="false" ht="15" outlineLevel="0" r="10">
      <c r="H10" s="3" t="s">
        <v>20</v>
      </c>
      <c r="I10" s="6"/>
    </row>
    <row collapsed="false" customFormat="false" customHeight="false" hidden="false" ht="20.25" outlineLevel="0" r="12">
      <c r="A12" s="2" t="s">
        <v>21</v>
      </c>
      <c r="B12" s="2"/>
      <c r="C12" s="2"/>
      <c r="D12" s="2"/>
      <c r="E12" s="2"/>
      <c r="F12" s="2"/>
      <c r="G12" s="2"/>
      <c r="H12" s="2"/>
      <c r="I12" s="2"/>
      <c r="J12" s="2"/>
    </row>
    <row collapsed="false" customFormat="false" customHeight="false" hidden="false" ht="15.75" outlineLevel="0" r="13">
      <c r="B13" s="1" t="s">
        <v>22</v>
      </c>
      <c r="C13" s="1" t="s">
        <v>23</v>
      </c>
      <c r="D13" s="1" t="s">
        <v>10</v>
      </c>
      <c r="E13" s="1" t="s">
        <v>24</v>
      </c>
      <c r="F13" s="1" t="s">
        <v>25</v>
      </c>
      <c r="G13" s="1" t="s">
        <v>10</v>
      </c>
      <c r="H13" s="1" t="s">
        <v>26</v>
      </c>
      <c r="I13" s="1" t="s">
        <v>27</v>
      </c>
      <c r="J13" s="1" t="s">
        <v>28</v>
      </c>
    </row>
    <row collapsed="false" customFormat="false" customHeight="false" hidden="false" ht="15" outlineLevel="0" r="14">
      <c r="A14" s="1" t="s">
        <v>2</v>
      </c>
      <c r="B14" s="0" t="n">
        <v>0</v>
      </c>
      <c r="C14" s="4" t="n">
        <f aca="false">B14/(1024*1024*1024)</f>
        <v>0</v>
      </c>
      <c r="D14" s="5" t="n">
        <f aca="false">B14/$B$19</f>
        <v>0</v>
      </c>
      <c r="E14" s="3" t="n">
        <v>5628</v>
      </c>
      <c r="F14" s="4" t="n">
        <f aca="false">E14/(1024*1024*1024)</f>
        <v>5.24148344993591E-006</v>
      </c>
      <c r="G14" s="5" t="n">
        <f aca="false">E14/$E$19</f>
        <v>4.56092757402609E-005</v>
      </c>
      <c r="H14" s="5"/>
      <c r="I14" s="5"/>
      <c r="J14" s="4"/>
    </row>
    <row collapsed="false" customFormat="false" customHeight="false" hidden="false" ht="15" outlineLevel="0" r="15">
      <c r="A15" s="1" t="s">
        <v>29</v>
      </c>
      <c r="B15" s="0" t="n">
        <f aca="false">E15</f>
        <v>696</v>
      </c>
      <c r="C15" s="4" t="n">
        <f aca="false">B15/(1024*1024*1024)</f>
        <v>6.48200511932373E-007</v>
      </c>
      <c r="D15" s="5" t="n">
        <f aca="false">B15/$B$19</f>
        <v>1.93133954178154E-006</v>
      </c>
      <c r="E15" s="3" t="n">
        <v>696</v>
      </c>
      <c r="F15" s="4" t="n">
        <f aca="false">E15/(1024*1024*1024)</f>
        <v>6.48200511932373E-007</v>
      </c>
      <c r="G15" s="5" t="n">
        <f aca="false">E15/$E$19</f>
        <v>5.64037951585316E-006</v>
      </c>
      <c r="H15" s="5" t="n">
        <f aca="false">E15/B15</f>
        <v>1</v>
      </c>
      <c r="I15" s="4" t="n">
        <f aca="false">1/H15</f>
        <v>1</v>
      </c>
    </row>
    <row collapsed="false" customFormat="false" customHeight="false" hidden="false" ht="15" outlineLevel="0" r="16">
      <c r="A16" s="1" t="s">
        <v>30</v>
      </c>
      <c r="B16" s="0" t="n">
        <f aca="false">B19-B15-B17-B18</f>
        <v>150486207</v>
      </c>
      <c r="C16" s="4" t="n">
        <f aca="false">B16/(1024*1024*1024)</f>
        <v>0.140151201747358</v>
      </c>
      <c r="D16" s="5" t="n">
        <f aca="false">B16/$B$19</f>
        <v>0.417586152402042</v>
      </c>
      <c r="E16" s="3" t="n">
        <v>86417617</v>
      </c>
      <c r="F16" s="4" t="n">
        <f aca="false">E16/(1024*1024*1024)</f>
        <v>0.0804826775565743</v>
      </c>
      <c r="G16" s="5" t="n">
        <f aca="false">E16/$E$19</f>
        <v>0.700327811401787</v>
      </c>
      <c r="H16" s="5" t="n">
        <f aca="false">E16/B16</f>
        <v>0.574256064544174</v>
      </c>
      <c r="I16" s="4" t="n">
        <f aca="false">1/H16</f>
        <v>1.74138343805523</v>
      </c>
      <c r="J16" s="0" t="s">
        <v>31</v>
      </c>
    </row>
    <row collapsed="false" customFormat="false" customHeight="false" hidden="false" ht="15" outlineLevel="0" r="17">
      <c r="A17" s="1" t="s">
        <v>32</v>
      </c>
      <c r="B17" s="3" t="n">
        <v>108887465</v>
      </c>
      <c r="C17" s="4" t="n">
        <f aca="false">B17/(1024*1024*1024)</f>
        <v>0.101409354247153</v>
      </c>
      <c r="D17" s="5" t="n">
        <f aca="false">B17/$B$19</f>
        <v>0.302153256837432</v>
      </c>
      <c r="E17" s="3" t="n">
        <v>2948748</v>
      </c>
      <c r="F17" s="4" t="n">
        <f aca="false">E17/(1024*1024*1024)</f>
        <v>0.00274623557925224</v>
      </c>
      <c r="G17" s="5" t="n">
        <f aca="false">E17/$E$19</f>
        <v>0.0238966347939842</v>
      </c>
      <c r="H17" s="5" t="n">
        <f aca="false">E17/B17</f>
        <v>0.0270806928970199</v>
      </c>
      <c r="I17" s="4" t="n">
        <f aca="false">1/H17</f>
        <v>36.9266770168221</v>
      </c>
      <c r="J17" s="0" t="s">
        <v>33</v>
      </c>
    </row>
    <row collapsed="false" customFormat="false" customHeight="false" hidden="false" ht="15" outlineLevel="0" r="18">
      <c r="A18" s="1" t="s">
        <v>34</v>
      </c>
      <c r="B18" s="3" t="n">
        <v>100997273</v>
      </c>
      <c r="C18" s="4" t="n">
        <f aca="false">B18/(1024*1024*1024)</f>
        <v>0.0940610403195024</v>
      </c>
      <c r="D18" s="5" t="n">
        <f aca="false">B18/$B$19</f>
        <v>0.280258659420984</v>
      </c>
      <c r="E18" s="3" t="n">
        <v>34023263</v>
      </c>
      <c r="F18" s="4" t="n">
        <f aca="false">E18/(1024*1024*1024)</f>
        <v>0.0316866328939795</v>
      </c>
      <c r="G18" s="5" t="n">
        <f aca="false">E18/$E$19</f>
        <v>0.275724304148972</v>
      </c>
      <c r="H18" s="5" t="n">
        <f aca="false">E18/B18</f>
        <v>0.336873085672323</v>
      </c>
      <c r="I18" s="4" t="n">
        <f aca="false">1/H18</f>
        <v>2.96847698000042</v>
      </c>
      <c r="J18" s="0" t="s">
        <v>31</v>
      </c>
    </row>
    <row collapsed="false" customFormat="false" customHeight="false" hidden="false" ht="15" outlineLevel="0" r="19">
      <c r="A19" s="1" t="s">
        <v>35</v>
      </c>
      <c r="B19" s="0" t="n">
        <f aca="false">B8</f>
        <v>360371641</v>
      </c>
      <c r="C19" s="4" t="n">
        <f aca="false">B19/(1024*1024*1024)</f>
        <v>0.335622244514525</v>
      </c>
      <c r="D19" s="5" t="n">
        <f aca="false">B19/$B$19</f>
        <v>1</v>
      </c>
      <c r="E19" s="0" t="n">
        <f aca="false">SUM(E14:E18)</f>
        <v>123395952</v>
      </c>
      <c r="F19" s="4" t="n">
        <f aca="false">E19/(1024*1024*1024)</f>
        <v>0.114921435713768</v>
      </c>
      <c r="G19" s="5" t="n">
        <f aca="false">E19/$E$19</f>
        <v>1</v>
      </c>
      <c r="H19" s="5" t="n">
        <f aca="false">E19/B19</f>
        <v>0.342413047978989</v>
      </c>
      <c r="I19" s="4" t="n">
        <f aca="false">1/H19</f>
        <v>2.92044945688332</v>
      </c>
    </row>
    <row collapsed="false" customFormat="false" customHeight="false" hidden="false" ht="20.25" outlineLevel="0" r="21">
      <c r="A21" s="2" t="s">
        <v>36</v>
      </c>
      <c r="B21" s="2"/>
      <c r="C21" s="2"/>
      <c r="D21" s="2"/>
    </row>
    <row collapsed="false" customFormat="false" customHeight="false" hidden="false" ht="15.75" outlineLevel="0" r="22">
      <c r="B22" s="1" t="s">
        <v>12</v>
      </c>
      <c r="C22" s="1" t="s">
        <v>13</v>
      </c>
      <c r="D22" s="1" t="s">
        <v>10</v>
      </c>
      <c r="E22" s="1"/>
    </row>
    <row collapsed="false" customFormat="false" customHeight="false" hidden="false" ht="15" outlineLevel="0" r="23">
      <c r="A23" s="1" t="s">
        <v>35</v>
      </c>
      <c r="B23" s="0" t="n">
        <f aca="false">F9</f>
        <v>66820930381</v>
      </c>
      <c r="C23" s="4" t="n">
        <f aca="false">B23/(1000000*60*60)</f>
        <v>18.5613695502778</v>
      </c>
      <c r="D23" s="5" t="n">
        <f aca="false">B23/$B$23</f>
        <v>1</v>
      </c>
    </row>
    <row collapsed="false" customFormat="false" customHeight="false" hidden="false" ht="15" outlineLevel="0" r="24">
      <c r="A24" s="1" t="s">
        <v>37</v>
      </c>
      <c r="B24" s="3" t="n">
        <v>58572428778</v>
      </c>
      <c r="C24" s="4" t="n">
        <f aca="false">B24/(1000000*60*60)</f>
        <v>16.270119105</v>
      </c>
      <c r="D24" s="5" t="n">
        <f aca="false">B24/$B$23</f>
        <v>0.876558115010242</v>
      </c>
    </row>
    <row collapsed="false" customFormat="false" customHeight="false" hidden="false" ht="15" outlineLevel="0" r="25">
      <c r="A25" s="1" t="s">
        <v>38</v>
      </c>
      <c r="B25" s="3" t="n">
        <v>6243013640</v>
      </c>
      <c r="C25" s="4" t="n">
        <f aca="false">B25/(1000000*60*60)</f>
        <v>1.73417045555556</v>
      </c>
      <c r="D25" s="5" t="n">
        <f aca="false">B25/$B$23</f>
        <v>0.0934290139991099</v>
      </c>
    </row>
    <row collapsed="false" customFormat="false" customHeight="false" hidden="false" ht="15" outlineLevel="0" r="26">
      <c r="A26" s="1" t="s">
        <v>39</v>
      </c>
      <c r="B26" s="3" t="n">
        <v>2005487963</v>
      </c>
      <c r="C26" s="4" t="n">
        <f aca="false">B26/(1000000*60*60)</f>
        <v>0.557079989722222</v>
      </c>
      <c r="D26" s="5" t="n">
        <f aca="false">B26/$B$23</f>
        <v>0.0300128709906476</v>
      </c>
    </row>
    <row collapsed="false" customFormat="false" customHeight="false" hidden="false" ht="15" outlineLevel="0" r="27">
      <c r="A27" s="1" t="s">
        <v>6</v>
      </c>
      <c r="B27" s="0" t="n">
        <f aca="false">B23-B24-B25-B26</f>
        <v>0</v>
      </c>
      <c r="C27" s="4" t="n">
        <f aca="false">B27/(1000000*60*60)</f>
        <v>0</v>
      </c>
      <c r="D27" s="5" t="n">
        <f aca="false">B27/$B$23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colorId="64" defaultGridColor="true" rightToLeft="false" showFormulas="false" showGridLines="true" showOutlineSymbols="true" showRowColHeaders="true" showZeros="true" tabSelected="true" topLeftCell="H1" view="normal" windowProtection="false" workbookViewId="0" zoomScale="100" zoomScaleNormal="100" zoomScalePageLayoutView="100">
      <selection activeCell="E19" activeCellId="0" pane="topLeft" sqref="E19"/>
    </sheetView>
  </sheetViews>
  <sheetFormatPr defaultRowHeight="15"/>
  <cols>
    <col collapsed="false" hidden="false" max="1" min="1" style="0" width="21.4279069767442"/>
    <col collapsed="false" hidden="false" max="2" min="2" style="0" width="17.4279069767442"/>
    <col collapsed="false" hidden="false" max="3" min="3" style="0" width="13.2837209302326"/>
    <col collapsed="false" hidden="false" max="4" min="4" style="0" width="11"/>
    <col collapsed="false" hidden="false" max="5" min="5" style="0" width="12.5674418604651"/>
    <col collapsed="false" hidden="false" max="7" min="6" style="0" width="12.0046511627907"/>
    <col collapsed="false" hidden="false" max="8" min="8" style="0" width="26.2883720930233"/>
    <col collapsed="false" hidden="false" max="9" min="9" style="0" width="18.4279069767442"/>
    <col collapsed="false" hidden="false" max="10" min="10" style="0" width="111.427906976744"/>
    <col collapsed="false" hidden="false" max="1025" min="11" style="0" width="8.66511627906977"/>
  </cols>
  <sheetData>
    <row collapsed="false" customFormat="false" customHeight="false" hidden="false" ht="15" outlineLevel="0" r="1">
      <c r="A1" s="1" t="s">
        <v>0</v>
      </c>
      <c r="B1" s="0" t="s">
        <v>45</v>
      </c>
    </row>
    <row collapsed="false" customFormat="false" customHeight="false" hidden="false" ht="15" outlineLevel="0" r="2">
      <c r="A2" s="1" t="s">
        <v>2</v>
      </c>
      <c r="B2" s="0" t="s">
        <v>3</v>
      </c>
    </row>
    <row collapsed="false" customFormat="false" customHeight="false" hidden="false" ht="15" outlineLevel="0" r="3">
      <c r="A3" s="1" t="s">
        <v>4</v>
      </c>
      <c r="B3" s="0" t="s">
        <v>5</v>
      </c>
    </row>
    <row collapsed="false" customFormat="false" customHeight="false" hidden="false" ht="15" outlineLevel="0" r="4">
      <c r="A4" s="1" t="s">
        <v>6</v>
      </c>
      <c r="B4" s="7" t="s">
        <v>46</v>
      </c>
      <c r="C4" s="7"/>
      <c r="D4" s="7"/>
      <c r="E4" s="7"/>
      <c r="F4" s="7"/>
      <c r="G4" s="7"/>
    </row>
    <row collapsed="false" customFormat="false" customHeight="false" hidden="false" ht="20.25" outlineLevel="0" r="6">
      <c r="A6" s="2" t="s">
        <v>7</v>
      </c>
      <c r="B6" s="2"/>
      <c r="C6" s="2"/>
      <c r="D6" s="2"/>
      <c r="E6" s="2"/>
      <c r="F6" s="2"/>
      <c r="G6" s="2"/>
      <c r="H6" s="2"/>
      <c r="I6" s="2"/>
      <c r="J6" s="2"/>
    </row>
    <row collapsed="false" customFormat="false" customHeight="false" hidden="false" ht="15.75" outlineLevel="0" r="7"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6</v>
      </c>
      <c r="J7" s="1" t="s">
        <v>15</v>
      </c>
    </row>
    <row collapsed="false" customFormat="false" customHeight="false" hidden="false" ht="15" outlineLevel="0" r="8">
      <c r="A8" s="1" t="s">
        <v>16</v>
      </c>
      <c r="B8" s="3" t="n">
        <v>31167813</v>
      </c>
      <c r="C8" s="4" t="n">
        <f aca="false">B8/(1024*1024*1024)</f>
        <v>0.0290272878482938</v>
      </c>
      <c r="D8" s="5" t="n">
        <f aca="false">B8/$B$8</f>
        <v>1</v>
      </c>
      <c r="E8" s="4" t="n">
        <f aca="false">1/D8</f>
        <v>1</v>
      </c>
    </row>
    <row collapsed="false" customFormat="false" customHeight="false" hidden="false" ht="15" outlineLevel="0" r="9">
      <c r="A9" s="1" t="s">
        <v>17</v>
      </c>
      <c r="B9" s="3" t="n">
        <v>13593736</v>
      </c>
      <c r="C9" s="4" t="n">
        <f aca="false">B9/(1024*1024*1024)</f>
        <v>0.0126601532101631</v>
      </c>
      <c r="D9" s="5" t="n">
        <f aca="false">B9/$B$8</f>
        <v>0.436146610607552</v>
      </c>
      <c r="E9" s="4" t="n">
        <f aca="false">1/D9</f>
        <v>2.29280699581042</v>
      </c>
      <c r="F9" s="3" t="n">
        <v>30943206</v>
      </c>
      <c r="G9" s="4" t="n">
        <f aca="false">F9/(1000000*60*60)</f>
        <v>0.008595335</v>
      </c>
      <c r="H9" s="3" t="s">
        <v>42</v>
      </c>
      <c r="I9" s="6"/>
      <c r="J9" s="3" t="s">
        <v>47</v>
      </c>
    </row>
    <row collapsed="false" customFormat="false" customHeight="false" hidden="false" ht="15" outlineLevel="0" r="10">
      <c r="H10" s="3" t="s">
        <v>20</v>
      </c>
      <c r="I10" s="6"/>
    </row>
    <row collapsed="false" customFormat="false" customHeight="false" hidden="false" ht="20.25" outlineLevel="0" r="12">
      <c r="A12" s="2" t="s">
        <v>21</v>
      </c>
      <c r="B12" s="2"/>
      <c r="C12" s="2"/>
      <c r="D12" s="2"/>
      <c r="E12" s="2"/>
      <c r="F12" s="2"/>
      <c r="G12" s="2"/>
      <c r="H12" s="2"/>
      <c r="I12" s="2"/>
      <c r="J12" s="2"/>
    </row>
    <row collapsed="false" customFormat="false" customHeight="false" hidden="false" ht="15.75" outlineLevel="0" r="13">
      <c r="B13" s="1" t="s">
        <v>22</v>
      </c>
      <c r="C13" s="1" t="s">
        <v>23</v>
      </c>
      <c r="D13" s="1" t="s">
        <v>10</v>
      </c>
      <c r="E13" s="1" t="s">
        <v>24</v>
      </c>
      <c r="F13" s="1" t="s">
        <v>25</v>
      </c>
      <c r="G13" s="1" t="s">
        <v>10</v>
      </c>
      <c r="H13" s="1" t="s">
        <v>26</v>
      </c>
      <c r="I13" s="1" t="s">
        <v>27</v>
      </c>
      <c r="J13" s="1" t="s">
        <v>28</v>
      </c>
    </row>
    <row collapsed="false" customFormat="false" customHeight="false" hidden="false" ht="15" outlineLevel="0" r="14">
      <c r="A14" s="1" t="s">
        <v>2</v>
      </c>
      <c r="B14" s="0" t="n">
        <v>0</v>
      </c>
      <c r="C14" s="4" t="n">
        <f aca="false">B14/(1024*1024*1024)</f>
        <v>0</v>
      </c>
      <c r="D14" s="5" t="n">
        <f aca="false">B14/$B$19</f>
        <v>0</v>
      </c>
      <c r="E14" s="3" t="n">
        <v>588</v>
      </c>
      <c r="F14" s="4" t="n">
        <f aca="false">E14/(1024*1024*1024)</f>
        <v>5.47617673873901E-007</v>
      </c>
      <c r="G14" s="5" t="n">
        <f aca="false">E14/$E$19</f>
        <v>4.32552169616947E-005</v>
      </c>
      <c r="H14" s="5"/>
      <c r="I14" s="5"/>
      <c r="J14" s="4"/>
    </row>
    <row collapsed="false" customFormat="false" customHeight="false" hidden="false" ht="15" outlineLevel="0" r="15">
      <c r="A15" s="1" t="s">
        <v>29</v>
      </c>
      <c r="B15" s="0" t="n">
        <f aca="false">E15</f>
        <v>3576</v>
      </c>
      <c r="C15" s="4" t="n">
        <f aca="false">B15/(1024*1024*1024)</f>
        <v>3.33040952682495E-006</v>
      </c>
      <c r="D15" s="5" t="n">
        <f aca="false">B15/$B$19</f>
        <v>0.000114733747921293</v>
      </c>
      <c r="E15" s="3" t="n">
        <v>3576</v>
      </c>
      <c r="F15" s="4" t="n">
        <f aca="false">E15/(1024*1024*1024)</f>
        <v>3.33040952682495E-006</v>
      </c>
      <c r="G15" s="5" t="n">
        <f aca="false">E15/$E$19</f>
        <v>0.00026306233988949</v>
      </c>
      <c r="H15" s="5" t="n">
        <f aca="false">E15/B15</f>
        <v>1</v>
      </c>
      <c r="I15" s="4" t="n">
        <f aca="false">1/H15</f>
        <v>1</v>
      </c>
    </row>
    <row collapsed="false" customFormat="false" customHeight="false" hidden="false" ht="15" outlineLevel="0" r="16">
      <c r="A16" s="1" t="s">
        <v>30</v>
      </c>
      <c r="B16" s="0" t="n">
        <f aca="false">B19-B15-B17-B18</f>
        <v>15057730</v>
      </c>
      <c r="C16" s="4" t="n">
        <f aca="false">B16/(1024*1024*1024)</f>
        <v>0.0140236038714647</v>
      </c>
      <c r="D16" s="5" t="n">
        <f aca="false">B16/$B$19</f>
        <v>0.483117952485149</v>
      </c>
      <c r="E16" s="3" t="n">
        <v>9124121</v>
      </c>
      <c r="F16" s="4" t="n">
        <f aca="false">E16/(1024*1024*1024)</f>
        <v>0.00849749986082315</v>
      </c>
      <c r="G16" s="5" t="n">
        <f aca="false">E16/$E$19</f>
        <v>0.671200397006386</v>
      </c>
      <c r="H16" s="5" t="n">
        <f aca="false">E16/B16</f>
        <v>0.605942662008151</v>
      </c>
      <c r="I16" s="4" t="n">
        <f aca="false">1/H16</f>
        <v>1.65032116518402</v>
      </c>
      <c r="J16" s="0" t="s">
        <v>31</v>
      </c>
    </row>
    <row collapsed="false" customFormat="false" customHeight="false" hidden="false" ht="15" outlineLevel="0" r="17">
      <c r="A17" s="1" t="s">
        <v>32</v>
      </c>
      <c r="B17" s="3" t="n">
        <v>8513043</v>
      </c>
      <c r="C17" s="4" t="n">
        <f aca="false">B17/(1024*1024*1024)</f>
        <v>0.00792838912457228</v>
      </c>
      <c r="D17" s="5" t="n">
        <f aca="false">B17/$B$19</f>
        <v>0.273135718569667</v>
      </c>
      <c r="E17" s="3" t="n">
        <v>1712317</v>
      </c>
      <c r="F17" s="4" t="n">
        <f aca="false">E17/(1024*1024*1024)</f>
        <v>0.00159471947699785</v>
      </c>
      <c r="G17" s="5" t="n">
        <f aca="false">E17/$E$19</f>
        <v>0.125963679153398</v>
      </c>
      <c r="H17" s="5" t="n">
        <f aca="false">E17/B17</f>
        <v>0.201140414772955</v>
      </c>
      <c r="I17" s="4" t="n">
        <f aca="false">1/H17</f>
        <v>4.97165127718758</v>
      </c>
      <c r="J17" s="0" t="s">
        <v>33</v>
      </c>
    </row>
    <row collapsed="false" customFormat="false" customHeight="false" hidden="false" ht="15" outlineLevel="0" r="18">
      <c r="A18" s="1" t="s">
        <v>34</v>
      </c>
      <c r="B18" s="3" t="n">
        <v>7593464</v>
      </c>
      <c r="C18" s="4" t="n">
        <f aca="false">B18/(1024*1024*1024)</f>
        <v>0.00707196444272995</v>
      </c>
      <c r="D18" s="5" t="n">
        <f aca="false">B18/$B$19</f>
        <v>0.243631595197263</v>
      </c>
      <c r="E18" s="3" t="n">
        <v>2753134</v>
      </c>
      <c r="F18" s="4" t="n">
        <f aca="false">E18/(1024*1024*1024)</f>
        <v>0.00256405584514141</v>
      </c>
      <c r="G18" s="5" t="n">
        <f aca="false">E18/$E$19</f>
        <v>0.202529606283365</v>
      </c>
      <c r="H18" s="5" t="n">
        <f aca="false">E18/B18</f>
        <v>0.3625662806856</v>
      </c>
      <c r="I18" s="4" t="n">
        <f aca="false">1/H18</f>
        <v>2.75811638663429</v>
      </c>
      <c r="J18" s="0" t="s">
        <v>31</v>
      </c>
    </row>
    <row collapsed="false" customFormat="false" customHeight="false" hidden="false" ht="15" outlineLevel="0" r="19">
      <c r="A19" s="1" t="s">
        <v>35</v>
      </c>
      <c r="B19" s="0" t="n">
        <f aca="false">B8</f>
        <v>31167813</v>
      </c>
      <c r="C19" s="4" t="n">
        <f aca="false">B19/(1024*1024*1024)</f>
        <v>0.0290272878482938</v>
      </c>
      <c r="D19" s="5" t="n">
        <f aca="false">B19/$B$19</f>
        <v>1</v>
      </c>
      <c r="E19" s="0" t="n">
        <f aca="false">SUM(E14:E18)</f>
        <v>13593736</v>
      </c>
      <c r="F19" s="4" t="n">
        <f aca="false">E19/(1024*1024*1024)</f>
        <v>0.0126601532101631</v>
      </c>
      <c r="G19" s="5" t="n">
        <f aca="false">E19/$E$19</f>
        <v>1</v>
      </c>
      <c r="H19" s="5" t="n">
        <f aca="false">E19/B19</f>
        <v>0.436146610607552</v>
      </c>
      <c r="I19" s="4" t="n">
        <f aca="false">1/H19</f>
        <v>2.29280699581042</v>
      </c>
    </row>
    <row collapsed="false" customFormat="false" customHeight="false" hidden="false" ht="20.25" outlineLevel="0" r="21">
      <c r="A21" s="2" t="s">
        <v>36</v>
      </c>
      <c r="B21" s="2"/>
      <c r="C21" s="2"/>
      <c r="D21" s="2"/>
    </row>
    <row collapsed="false" customFormat="false" customHeight="false" hidden="false" ht="15.75" outlineLevel="0" r="22">
      <c r="B22" s="1" t="s">
        <v>12</v>
      </c>
      <c r="C22" s="1" t="s">
        <v>13</v>
      </c>
      <c r="D22" s="1" t="s">
        <v>10</v>
      </c>
      <c r="E22" s="1"/>
    </row>
    <row collapsed="false" customFormat="false" customHeight="false" hidden="false" ht="15" outlineLevel="0" r="23">
      <c r="A23" s="1" t="s">
        <v>35</v>
      </c>
      <c r="B23" s="0" t="n">
        <f aca="false">F9</f>
        <v>30943206</v>
      </c>
      <c r="C23" s="4" t="n">
        <f aca="false">B23/(1000000*60*60)</f>
        <v>0.008595335</v>
      </c>
      <c r="D23" s="5" t="n">
        <f aca="false">B23/$B$23</f>
        <v>1</v>
      </c>
    </row>
    <row collapsed="false" customFormat="false" customHeight="false" hidden="false" ht="15" outlineLevel="0" r="24">
      <c r="A24" s="1" t="s">
        <v>37</v>
      </c>
      <c r="B24" s="3" t="n">
        <v>26625257</v>
      </c>
      <c r="C24" s="4" t="n">
        <f aca="false">B24/(1000000*60*60)</f>
        <v>0.00739590472222222</v>
      </c>
      <c r="D24" s="5" t="n">
        <f aca="false">B24/$B$23</f>
        <v>0.860455668362225</v>
      </c>
    </row>
    <row collapsed="false" customFormat="false" customHeight="false" hidden="false" ht="15" outlineLevel="0" r="25">
      <c r="A25" s="1" t="s">
        <v>38</v>
      </c>
      <c r="B25" s="3" t="n">
        <v>2793129</v>
      </c>
      <c r="C25" s="4" t="n">
        <f aca="false">B25/(1000000*60*60)</f>
        <v>0.000775869166666667</v>
      </c>
      <c r="D25" s="5" t="n">
        <f aca="false">B25/$B$23</f>
        <v>0.0902663091859325</v>
      </c>
    </row>
    <row collapsed="false" customFormat="false" customHeight="false" hidden="false" ht="15" outlineLevel="0" r="26">
      <c r="A26" s="1" t="s">
        <v>39</v>
      </c>
      <c r="B26" s="3" t="n">
        <v>1524820</v>
      </c>
      <c r="C26" s="4" t="n">
        <f aca="false">B26/(1000000*60*60)</f>
        <v>0.000423561111111111</v>
      </c>
      <c r="D26" s="5" t="n">
        <f aca="false">B26/$B$23</f>
        <v>0.0492780224518429</v>
      </c>
    </row>
    <row collapsed="false" customFormat="false" customHeight="false" hidden="false" ht="15" outlineLevel="0" r="27">
      <c r="A27" s="1" t="s">
        <v>6</v>
      </c>
      <c r="B27" s="0" t="n">
        <f aca="false">B23-B24-B25-B26</f>
        <v>0</v>
      </c>
      <c r="C27" s="4" t="n">
        <f aca="false">B27/(1000000*60*60)</f>
        <v>0</v>
      </c>
      <c r="D27" s="5" t="n">
        <f aca="false">B27/$B$23</f>
        <v>0</v>
      </c>
    </row>
  </sheetData>
  <mergeCells count="1">
    <mergeCell ref="B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LibreOffice/4.1.6.2$Linux_X86_64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2015-07-09T12:45:36Z</dcterms:created>
  <dc:creator>Jan Voges</dc:creator>
  <cp:lastModifiedBy>Jan Voges</cp:lastModifiedBy>
  <dcterms:modified xsi:type="dcterms:W3CDTF">2015-07-09T18:20:31Z</dcterms:modified>
  <cp:revision>0</cp:revision>
</cp:coreProperties>
</file>