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vult.sharepoint.com/sites/GMMKomandin/Shared Documents/General/G_act ir G_r estimation models/"/>
    </mc:Choice>
  </mc:AlternateContent>
  <xr:revisionPtr revIDLastSave="113" documentId="13_ncr:1_{0C855AC4-2FF4-4C1A-88CB-93972F6F68CA}" xr6:coauthVersionLast="47" xr6:coauthVersionMax="47" xr10:uidLastSave="{760A4F9F-D289-43E1-BE09-B3838D3A3F32}"/>
  <bookViews>
    <workbookView xWindow="28680" yWindow="-120" windowWidth="29040" windowHeight="15720" activeTab="4" xr2:uid="{00000000-000D-0000-FFFF-FFFF00000000}"/>
  </bookViews>
  <sheets>
    <sheet name="V1" sheetId="1" r:id="rId1"/>
    <sheet name="V2.5" sheetId="5" r:id="rId2"/>
    <sheet name="V3" sheetId="3" r:id="rId3"/>
    <sheet name="V3.5" sheetId="6" r:id="rId4"/>
    <sheet name="V4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6" l="1"/>
  <c r="H31" i="6"/>
  <c r="H30" i="6"/>
  <c r="H29" i="6"/>
  <c r="H28" i="6"/>
  <c r="H27" i="6"/>
  <c r="H26" i="6"/>
  <c r="H25" i="6"/>
  <c r="H24" i="6"/>
  <c r="H23" i="6"/>
  <c r="H22" i="6"/>
  <c r="H33" i="6" s="1"/>
  <c r="H19" i="6"/>
  <c r="H18" i="6"/>
  <c r="H17" i="6"/>
  <c r="H16" i="6"/>
  <c r="H15" i="6"/>
  <c r="H14" i="6"/>
  <c r="H13" i="6"/>
  <c r="H12" i="6"/>
  <c r="H11" i="6"/>
  <c r="H10" i="6"/>
  <c r="H9" i="6"/>
  <c r="H20" i="6" s="1"/>
  <c r="H32" i="3"/>
  <c r="H31" i="3"/>
  <c r="H30" i="3"/>
  <c r="H29" i="3"/>
  <c r="H28" i="3"/>
  <c r="H27" i="3"/>
  <c r="H26" i="3"/>
  <c r="H25" i="3"/>
  <c r="H24" i="3"/>
  <c r="H23" i="3"/>
  <c r="H22" i="3"/>
  <c r="H33" i="3" s="1"/>
  <c r="H19" i="3"/>
  <c r="H18" i="3"/>
  <c r="H17" i="3"/>
  <c r="H16" i="3"/>
  <c r="H15" i="3"/>
  <c r="H14" i="3"/>
  <c r="H13" i="3"/>
  <c r="H12" i="3"/>
  <c r="H11" i="3"/>
  <c r="H10" i="3"/>
  <c r="H9" i="3"/>
  <c r="H20" i="3" s="1"/>
  <c r="H32" i="5"/>
  <c r="H31" i="5"/>
  <c r="H30" i="5"/>
  <c r="H29" i="5"/>
  <c r="H28" i="5"/>
  <c r="H27" i="5"/>
  <c r="H26" i="5"/>
  <c r="H25" i="5"/>
  <c r="H24" i="5"/>
  <c r="H23" i="5"/>
  <c r="H33" i="5" s="1"/>
  <c r="H22" i="5"/>
  <c r="H19" i="5"/>
  <c r="H18" i="5"/>
  <c r="H17" i="5"/>
  <c r="H16" i="5"/>
  <c r="H15" i="5"/>
  <c r="H14" i="5"/>
  <c r="H13" i="5"/>
  <c r="H12" i="5"/>
  <c r="H11" i="5"/>
  <c r="H10" i="5"/>
  <c r="H9" i="5"/>
  <c r="H20" i="5" s="1"/>
  <c r="G33" i="5"/>
  <c r="H33" i="1"/>
  <c r="H20" i="1"/>
  <c r="H23" i="1"/>
  <c r="H24" i="1"/>
  <c r="H25" i="1"/>
  <c r="H26" i="1"/>
  <c r="H27" i="1"/>
  <c r="H28" i="1"/>
  <c r="H29" i="1"/>
  <c r="H30" i="1"/>
  <c r="H31" i="1"/>
  <c r="H32" i="1"/>
  <c r="H22" i="1"/>
  <c r="H10" i="1"/>
  <c r="H11" i="1"/>
  <c r="H12" i="1"/>
  <c r="H13" i="1"/>
  <c r="H14" i="1"/>
  <c r="H15" i="1"/>
  <c r="H16" i="1"/>
  <c r="H17" i="1"/>
  <c r="H18" i="1"/>
  <c r="H19" i="1"/>
  <c r="H9" i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33" i="6"/>
  <c r="G32" i="6"/>
  <c r="G31" i="6"/>
  <c r="G30" i="6"/>
  <c r="G29" i="6"/>
  <c r="G28" i="6"/>
  <c r="G27" i="6"/>
  <c r="G26" i="6"/>
  <c r="G25" i="6"/>
  <c r="G24" i="6"/>
  <c r="G23" i="6"/>
  <c r="G22" i="6"/>
  <c r="G19" i="6"/>
  <c r="G18" i="6"/>
  <c r="G17" i="6"/>
  <c r="G16" i="6"/>
  <c r="G15" i="6"/>
  <c r="G14" i="6"/>
  <c r="G13" i="6"/>
  <c r="G12" i="6"/>
  <c r="G11" i="6"/>
  <c r="G10" i="6"/>
  <c r="G9" i="6"/>
  <c r="G20" i="6" s="1"/>
  <c r="G33" i="3"/>
  <c r="G32" i="3"/>
  <c r="G31" i="3"/>
  <c r="G30" i="3"/>
  <c r="G29" i="3"/>
  <c r="G28" i="3"/>
  <c r="G27" i="3"/>
  <c r="G26" i="3"/>
  <c r="G25" i="3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10" i="3"/>
  <c r="G9" i="3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6" i="1"/>
  <c r="G15" i="1"/>
  <c r="G14" i="1"/>
  <c r="G13" i="1"/>
  <c r="G12" i="1"/>
  <c r="G11" i="1"/>
  <c r="G10" i="1"/>
  <c r="G9" i="1"/>
  <c r="G32" i="5"/>
  <c r="G31" i="5"/>
  <c r="G30" i="5"/>
  <c r="G29" i="5"/>
  <c r="G28" i="5"/>
  <c r="G27" i="5"/>
  <c r="G26" i="5"/>
  <c r="G25" i="5"/>
  <c r="G24" i="5"/>
  <c r="G23" i="5"/>
  <c r="G22" i="5"/>
  <c r="G10" i="5"/>
  <c r="G11" i="5"/>
  <c r="G12" i="5"/>
  <c r="G13" i="5"/>
  <c r="G14" i="5"/>
  <c r="G15" i="5"/>
  <c r="G16" i="5"/>
  <c r="G17" i="5"/>
  <c r="G18" i="5"/>
  <c r="G19" i="5"/>
  <c r="G9" i="5"/>
  <c r="H33" i="4" l="1"/>
  <c r="H20" i="4"/>
  <c r="G33" i="4"/>
  <c r="G20" i="4"/>
  <c r="G20" i="5"/>
</calcChain>
</file>

<file path=xl/sharedStrings.xml><?xml version="1.0" encoding="utf-8"?>
<sst xmlns="http://schemas.openxmlformats.org/spreadsheetml/2006/main" count="76" uniqueCount="32">
  <si>
    <t>full dataset</t>
  </si>
  <si>
    <t>1k epochs</t>
  </si>
  <si>
    <t xml:space="preserve">REAL              </t>
  </si>
  <si>
    <t>Predicted</t>
  </si>
  <si>
    <t>Average Test Loss G_act:</t>
  </si>
  <si>
    <t>3.3577062072175923</t>
  </si>
  <si>
    <t xml:space="preserve">G_act </t>
  </si>
  <si>
    <t>Diff</t>
  </si>
  <si>
    <t xml:space="preserve">Average Test Loss G_r: </t>
  </si>
  <si>
    <t>4.0672737468372695</t>
  </si>
  <si>
    <t xml:space="preserve">Mean Squared Error (MSE): </t>
  </si>
  <si>
    <t>64.6612</t>
  </si>
  <si>
    <t xml:space="preserve">Mean Absolute Error (MAE): </t>
  </si>
  <si>
    <t>8.3677</t>
  </si>
  <si>
    <t>AVERAGE:</t>
  </si>
  <si>
    <t xml:space="preserve">G_r </t>
  </si>
  <si>
    <t xml:space="preserve"> 3.2840823332468667</t>
  </si>
  <si>
    <t>3.9475604837590996</t>
  </si>
  <si>
    <t>62.1789</t>
  </si>
  <si>
    <t>8.1723</t>
  </si>
  <si>
    <t xml:space="preserve"> 500 epochs / 1000 epoch same result</t>
  </si>
  <si>
    <t>3.408424785642913</t>
  </si>
  <si>
    <t>4.563886898936647</t>
  </si>
  <si>
    <t>78.2511</t>
  </si>
  <si>
    <t>8.9172</t>
  </si>
  <si>
    <t>Average Test Loss of activation energy:</t>
  </si>
  <si>
    <t xml:space="preserve">Average Test Loss reaction energy: </t>
  </si>
  <si>
    <t>Column1</t>
  </si>
  <si>
    <t>Column2</t>
  </si>
  <si>
    <t>-35.871204</t>
  </si>
  <si>
    <t>-44.416187</t>
  </si>
  <si>
    <t>-14.929682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</si>
</sst>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4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0" fontId="1" fillId="0" borderId="0" xfId="0" applyFont="1"/>
    <xf numFmtId="10" fontId="0" fillId="0" borderId="1" xfId="1" applyNumberFormat="1" applyFont="1" applyBorder="1"/>
    <xf numFmtId="0" fontId="3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4351E-0682-42AF-A1E1-A370F5B8195D}" name="Table1" displayName="Table1" ref="J7:K11" totalsRowShown="0">
  <autoFilter ref="J7:K11" xr:uid="{53A4351E-0682-42AF-A1E1-A370F5B8195D}"/>
  <tableColumns count="2">
    <tableColumn id="1" xr3:uid="{58F48929-ED8A-4DF8-A9FA-31942933044F}" name="Column1"/>
    <tableColumn id="2" xr3:uid="{171670B1-CE00-4CA5-A6A4-BFAFB6CAA824}" name="Column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DE8B4C-CD02-447B-A052-5B8C42C7CBEE}" name="Table3" displayName="Table3" ref="J7:K13" totalsRowShown="0">
  <autoFilter ref="J7:K13" xr:uid="{11DE8B4C-CD02-447B-A052-5B8C42C7CBEE}"/>
  <tableColumns count="2">
    <tableColumn id="1" xr3:uid="{9BDCF615-347F-4BBA-A331-ED1CCEA742DB}" name="Column1"/>
    <tableColumn id="2" xr3:uid="{5A45E80A-69E5-4BC7-8FE4-27795EF3D511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0D1EF6-504C-49CF-9861-A1A523D29A02}" name="Table4" displayName="Table4" ref="J7:K11" totalsRowShown="0">
  <autoFilter ref="J7:K11" xr:uid="{2E0D1EF6-504C-49CF-9861-A1A523D29A02}"/>
  <tableColumns count="2">
    <tableColumn id="1" xr3:uid="{35726624-640F-4D91-B811-56C93136A160}" name="Column1"/>
    <tableColumn id="2" xr3:uid="{C9727208-0EF7-41C6-B7A0-4CAEC45C2E25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33"/>
  <sheetViews>
    <sheetView workbookViewId="0">
      <selection activeCell="H9" sqref="H9:H33"/>
    </sheetView>
  </sheetViews>
  <sheetFormatPr defaultRowHeight="15"/>
  <cols>
    <col min="4" max="7" width="13.5703125" customWidth="1"/>
    <col min="9" max="9" width="21.28515625" customWidth="1"/>
    <col min="10" max="10" width="38.28515625" customWidth="1"/>
    <col min="11" max="11" width="19.5703125" customWidth="1"/>
  </cols>
  <sheetData>
    <row r="3" spans="4:11">
      <c r="D3" t="s">
        <v>0</v>
      </c>
    </row>
    <row r="4" spans="4:11">
      <c r="D4" t="s">
        <v>1</v>
      </c>
    </row>
    <row r="6" spans="4:11">
      <c r="D6" s="1" t="s">
        <v>2</v>
      </c>
      <c r="E6" s="1"/>
      <c r="F6" s="1" t="s">
        <v>3</v>
      </c>
      <c r="G6" s="1"/>
    </row>
    <row r="7" spans="4:11">
      <c r="D7" s="1"/>
      <c r="E7" s="1"/>
      <c r="F7" s="1"/>
      <c r="G7" s="1"/>
      <c r="J7" t="s">
        <v>27</v>
      </c>
      <c r="K7" s="6" t="s">
        <v>28</v>
      </c>
    </row>
    <row r="8" spans="4:11">
      <c r="D8" s="1"/>
      <c r="E8" s="2" t="s">
        <v>6</v>
      </c>
      <c r="F8" s="1"/>
      <c r="G8" s="1" t="s">
        <v>7</v>
      </c>
      <c r="J8" t="s">
        <v>25</v>
      </c>
      <c r="K8" s="6" t="s">
        <v>5</v>
      </c>
    </row>
    <row r="9" spans="4:11">
      <c r="D9" s="3">
        <v>15.875895999999999</v>
      </c>
      <c r="E9" s="4"/>
      <c r="F9" s="5">
        <v>14.894964999999999</v>
      </c>
      <c r="G9" s="1">
        <f>ABS(D9-F9)</f>
        <v>0.980931</v>
      </c>
      <c r="H9" s="7">
        <f>ABS(E9-G9)/D9</f>
        <v>6.1787441792261678E-2</v>
      </c>
      <c r="J9" t="s">
        <v>26</v>
      </c>
      <c r="K9" s="6" t="s">
        <v>9</v>
      </c>
    </row>
    <row r="10" spans="4:11">
      <c r="D10" s="3">
        <v>15.155476999999999</v>
      </c>
      <c r="E10" s="4"/>
      <c r="F10" s="5">
        <v>15.176539999999999</v>
      </c>
      <c r="G10" s="1">
        <f t="shared" ref="G10:H19" si="0">ABS(D10-F10)</f>
        <v>2.1062999999999832E-2</v>
      </c>
      <c r="H10" s="7">
        <f t="shared" ref="H10:H32" si="1">ABS(E10-G10)/D10</f>
        <v>1.3897945937300313E-3</v>
      </c>
      <c r="J10" t="s">
        <v>10</v>
      </c>
      <c r="K10" s="6" t="s">
        <v>11</v>
      </c>
    </row>
    <row r="11" spans="4:11">
      <c r="D11" s="3">
        <v>18.013824</v>
      </c>
      <c r="E11" s="4"/>
      <c r="F11" s="5">
        <v>18.077942</v>
      </c>
      <c r="G11" s="1">
        <f t="shared" si="0"/>
        <v>6.4118000000000563E-2</v>
      </c>
      <c r="H11" s="7">
        <f t="shared" si="1"/>
        <v>3.5593775091840893E-3</v>
      </c>
      <c r="J11" t="s">
        <v>12</v>
      </c>
      <c r="K11" s="6" t="s">
        <v>13</v>
      </c>
    </row>
    <row r="12" spans="4:11">
      <c r="D12" s="3">
        <v>23.687079000000001</v>
      </c>
      <c r="E12" s="4"/>
      <c r="F12" s="5">
        <v>23.272684000000002</v>
      </c>
      <c r="G12" s="1">
        <f t="shared" si="0"/>
        <v>0.41439499999999896</v>
      </c>
      <c r="H12" s="7">
        <f t="shared" si="1"/>
        <v>1.7494558953427688E-2</v>
      </c>
    </row>
    <row r="13" spans="4:11">
      <c r="D13" s="3">
        <v>23.438094</v>
      </c>
      <c r="E13" s="4"/>
      <c r="F13" s="5">
        <v>21.9313</v>
      </c>
      <c r="G13" s="1">
        <f t="shared" si="0"/>
        <v>1.5067939999999993</v>
      </c>
      <c r="H13" s="7">
        <f t="shared" si="1"/>
        <v>6.428824801197569E-2</v>
      </c>
    </row>
    <row r="14" spans="4:11">
      <c r="D14" s="3">
        <v>20.969801</v>
      </c>
      <c r="E14" s="4"/>
      <c r="F14" s="5">
        <v>19.457027</v>
      </c>
      <c r="G14" s="1">
        <f t="shared" si="0"/>
        <v>1.5127740000000003</v>
      </c>
      <c r="H14" s="7">
        <f t="shared" si="1"/>
        <v>7.2140598759139404E-2</v>
      </c>
    </row>
    <row r="15" spans="4:11">
      <c r="D15" s="3">
        <v>11.722625000000001</v>
      </c>
      <c r="E15" s="4"/>
      <c r="F15" s="5">
        <v>11.238341999999999</v>
      </c>
      <c r="G15" s="1">
        <f t="shared" si="0"/>
        <v>0.48428300000000135</v>
      </c>
      <c r="H15" s="7">
        <f t="shared" si="1"/>
        <v>4.1311822224118007E-2</v>
      </c>
    </row>
    <row r="16" spans="4:11">
      <c r="D16" s="3">
        <v>7.2680439999999997</v>
      </c>
      <c r="E16" s="4"/>
      <c r="F16" s="5">
        <v>6.3206443999999999</v>
      </c>
      <c r="G16" s="1">
        <f t="shared" si="0"/>
        <v>0.94739959999999979</v>
      </c>
      <c r="H16" s="7">
        <f t="shared" si="1"/>
        <v>0.13035138477422534</v>
      </c>
    </row>
    <row r="17" spans="4:8">
      <c r="D17" s="3">
        <v>6.2896729999999996</v>
      </c>
      <c r="E17" s="4"/>
      <c r="F17" s="5">
        <v>7.4811030000000001</v>
      </c>
      <c r="G17" s="1">
        <f t="shared" si="0"/>
        <v>1.1914300000000004</v>
      </c>
      <c r="H17" s="7">
        <f t="shared" si="1"/>
        <v>0.18942638194386266</v>
      </c>
    </row>
    <row r="18" spans="4:8">
      <c r="D18" s="3">
        <v>16.044474999999998</v>
      </c>
      <c r="E18" s="4"/>
      <c r="F18" s="5">
        <v>15.930947</v>
      </c>
      <c r="G18" s="1">
        <f t="shared" si="0"/>
        <v>0.11352799999999874</v>
      </c>
      <c r="H18" s="7">
        <f t="shared" si="1"/>
        <v>7.075831399905497E-3</v>
      </c>
    </row>
    <row r="19" spans="4:8">
      <c r="D19" s="3">
        <v>13.604005000000001</v>
      </c>
      <c r="E19" s="4"/>
      <c r="F19" s="5">
        <v>13.589463</v>
      </c>
      <c r="G19" s="1">
        <f t="shared" si="0"/>
        <v>1.4542000000000499E-2</v>
      </c>
      <c r="H19" s="7">
        <f t="shared" si="1"/>
        <v>1.0689499158520229E-3</v>
      </c>
    </row>
    <row r="20" spans="4:8">
      <c r="D20" s="1"/>
      <c r="E20" s="1"/>
      <c r="F20" s="1" t="s">
        <v>14</v>
      </c>
      <c r="G20" s="1">
        <f>AVERAGE(G9:G19)</f>
        <v>0.65920523636363637</v>
      </c>
      <c r="H20" s="7">
        <f>AVERAGE(H9:H19)</f>
        <v>5.3626762716152923E-2</v>
      </c>
    </row>
    <row r="21" spans="4:8">
      <c r="D21" s="1"/>
      <c r="E21" s="1" t="s">
        <v>15</v>
      </c>
      <c r="F21" s="1"/>
      <c r="G21" s="1"/>
      <c r="H21" s="7"/>
    </row>
    <row r="22" spans="4:8">
      <c r="D22" s="3">
        <v>-51.881526000000001</v>
      </c>
      <c r="E22" s="4"/>
      <c r="F22" s="5">
        <v>-50.983437000000002</v>
      </c>
      <c r="G22" s="1">
        <f>ABS(D22-F22)</f>
        <v>0.8980889999999988</v>
      </c>
      <c r="H22" s="7">
        <f>ABS(E22-G22)/ABS(D22)</f>
        <v>1.7310381348459157E-2</v>
      </c>
    </row>
    <row r="23" spans="4:8">
      <c r="D23" s="3">
        <v>-51.398681000000003</v>
      </c>
      <c r="E23" s="4"/>
      <c r="F23" s="5">
        <v>-50.437150000000003</v>
      </c>
      <c r="G23" s="1">
        <f t="shared" ref="G23:G32" si="2">ABS(D23-F23)</f>
        <v>0.9615310000000008</v>
      </c>
      <c r="H23" s="7">
        <f t="shared" ref="H23:H32" si="3">ABS(E23-G23)/ABS(D23)</f>
        <v>1.8707308850980063E-2</v>
      </c>
    </row>
    <row r="24" spans="4:8">
      <c r="D24" s="3">
        <v>-66.822349000000003</v>
      </c>
      <c r="E24" s="4"/>
      <c r="F24" s="5">
        <v>-65.683136000000005</v>
      </c>
      <c r="G24" s="1">
        <f t="shared" si="2"/>
        <v>1.139212999999998</v>
      </c>
      <c r="H24" s="7">
        <f t="shared" si="3"/>
        <v>1.7048383019279943E-2</v>
      </c>
    </row>
    <row r="25" spans="4:8">
      <c r="D25" s="3">
        <v>-62.481288999999997</v>
      </c>
      <c r="E25" s="4"/>
      <c r="F25" s="5">
        <v>-61.657670000000003</v>
      </c>
      <c r="G25" s="1">
        <f t="shared" si="2"/>
        <v>0.82361899999999366</v>
      </c>
      <c r="H25" s="7">
        <f t="shared" si="3"/>
        <v>1.3181850329624181E-2</v>
      </c>
    </row>
    <row r="26" spans="4:8">
      <c r="D26" s="3">
        <v>-84.836459000000005</v>
      </c>
      <c r="E26" s="4"/>
      <c r="F26" s="5">
        <v>-82.97296</v>
      </c>
      <c r="G26" s="1">
        <f t="shared" si="2"/>
        <v>1.8634990000000045</v>
      </c>
      <c r="H26" s="7">
        <f t="shared" si="3"/>
        <v>2.196578006632743E-2</v>
      </c>
    </row>
    <row r="27" spans="4:8">
      <c r="D27" s="3">
        <v>-57.785046000000001</v>
      </c>
      <c r="E27" s="4"/>
      <c r="F27" s="5">
        <v>-57.489649999999997</v>
      </c>
      <c r="G27" s="1">
        <f t="shared" si="2"/>
        <v>0.29539600000000377</v>
      </c>
      <c r="H27" s="7">
        <f t="shared" si="3"/>
        <v>5.1119800094994085E-3</v>
      </c>
    </row>
    <row r="28" spans="4:8">
      <c r="D28" s="3">
        <v>-63.721330999999999</v>
      </c>
      <c r="E28" s="4"/>
      <c r="F28" s="5">
        <v>-64.006500000000003</v>
      </c>
      <c r="G28" s="1">
        <f t="shared" si="2"/>
        <v>0.28516900000000334</v>
      </c>
      <c r="H28" s="7">
        <f t="shared" si="3"/>
        <v>4.4752517802869396E-3</v>
      </c>
    </row>
    <row r="29" spans="4:8">
      <c r="D29" s="3">
        <v>-86.996101999999993</v>
      </c>
      <c r="E29" s="4"/>
      <c r="F29" s="5">
        <v>-86.874899999999997</v>
      </c>
      <c r="G29" s="1">
        <f t="shared" si="2"/>
        <v>0.1212019999999967</v>
      </c>
      <c r="H29" s="7">
        <f t="shared" si="3"/>
        <v>1.393188858047878E-3</v>
      </c>
    </row>
    <row r="30" spans="4:8">
      <c r="D30" s="3">
        <v>-86.799671000000004</v>
      </c>
      <c r="E30" s="4"/>
      <c r="F30" s="5">
        <v>-78.12715</v>
      </c>
      <c r="G30" s="1">
        <f t="shared" si="2"/>
        <v>8.6725210000000033</v>
      </c>
      <c r="H30" s="7">
        <f t="shared" si="3"/>
        <v>9.9914215112635651E-2</v>
      </c>
    </row>
    <row r="31" spans="4:8">
      <c r="D31" s="3">
        <v>-50.409196999999999</v>
      </c>
      <c r="E31" s="4"/>
      <c r="F31" s="5">
        <v>-49.251316000000003</v>
      </c>
      <c r="G31" s="1">
        <f t="shared" si="2"/>
        <v>1.1578809999999962</v>
      </c>
      <c r="H31" s="7">
        <f t="shared" si="3"/>
        <v>2.2969637861916272E-2</v>
      </c>
    </row>
    <row r="32" spans="4:8">
      <c r="D32" s="3">
        <v>-51.008125999999997</v>
      </c>
      <c r="E32" s="4"/>
      <c r="F32" s="5">
        <v>-50.61</v>
      </c>
      <c r="G32" s="1">
        <f t="shared" si="2"/>
        <v>0.39812599999999776</v>
      </c>
      <c r="H32" s="7">
        <f t="shared" si="3"/>
        <v>7.8051485365292148E-3</v>
      </c>
    </row>
    <row r="33" spans="4:8">
      <c r="D33" s="1"/>
      <c r="E33" s="1"/>
      <c r="F33" s="1" t="s">
        <v>14</v>
      </c>
      <c r="G33" s="1">
        <f>AVERAGE(G22:G32)</f>
        <v>1.5105678181818178</v>
      </c>
      <c r="H33" s="7">
        <f>AVERAGE(H22:H32)</f>
        <v>2.0898465979416924E-2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C5AF-5EE8-4A00-B7A2-7BF451E6290C}">
  <dimension ref="D3:K33"/>
  <sheetViews>
    <sheetView workbookViewId="0">
      <selection activeCell="G20" sqref="G20"/>
    </sheetView>
  </sheetViews>
  <sheetFormatPr defaultRowHeight="15"/>
  <cols>
    <col min="4" max="4" width="19.140625" customWidth="1"/>
    <col min="6" max="6" width="15.5703125" customWidth="1"/>
    <col min="10" max="10" width="26.7109375" customWidth="1"/>
    <col min="11" max="11" width="19.85546875" customWidth="1"/>
  </cols>
  <sheetData>
    <row r="3" spans="4:11">
      <c r="D3" t="s">
        <v>0</v>
      </c>
    </row>
    <row r="4" spans="4:11">
      <c r="D4" t="s">
        <v>1</v>
      </c>
    </row>
    <row r="6" spans="4:11">
      <c r="D6" s="1" t="s">
        <v>2</v>
      </c>
      <c r="E6" s="1"/>
      <c r="F6" s="1" t="s">
        <v>3</v>
      </c>
      <c r="G6" s="1"/>
    </row>
    <row r="7" spans="4:11">
      <c r="D7" s="1"/>
      <c r="E7" s="1"/>
      <c r="F7" s="1"/>
      <c r="G7" s="1"/>
      <c r="J7" t="s">
        <v>27</v>
      </c>
      <c r="K7" t="s">
        <v>28</v>
      </c>
    </row>
    <row r="8" spans="4:11">
      <c r="D8" s="1"/>
      <c r="E8" s="2" t="s">
        <v>6</v>
      </c>
      <c r="F8" s="1"/>
      <c r="G8" s="1" t="s">
        <v>7</v>
      </c>
      <c r="J8" t="s">
        <v>4</v>
      </c>
      <c r="K8" t="s">
        <v>16</v>
      </c>
    </row>
    <row r="9" spans="4:11">
      <c r="D9" s="3">
        <v>15.875895999999999</v>
      </c>
      <c r="E9" s="4"/>
      <c r="F9" s="5">
        <v>15.528451</v>
      </c>
      <c r="G9" s="1">
        <f>ABS(D9-F9)</f>
        <v>0.34744499999999867</v>
      </c>
      <c r="H9" s="7">
        <f>ABS(E9-G9)/D9</f>
        <v>2.1885063998907443E-2</v>
      </c>
      <c r="J9" t="s">
        <v>8</v>
      </c>
      <c r="K9" t="s">
        <v>17</v>
      </c>
    </row>
    <row r="10" spans="4:11">
      <c r="D10" s="3">
        <v>15.155476999999999</v>
      </c>
      <c r="E10" s="4"/>
      <c r="F10" s="5">
        <v>15.004355</v>
      </c>
      <c r="G10" s="1">
        <f t="shared" ref="G10:G19" si="0">ABS(D10-F10)</f>
        <v>0.15112199999999909</v>
      </c>
      <c r="H10" s="7">
        <f t="shared" ref="H10:H19" si="1">ABS(E10-G10)/D10</f>
        <v>9.9714446467108284E-3</v>
      </c>
      <c r="J10" t="s">
        <v>10</v>
      </c>
      <c r="K10" t="s">
        <v>18</v>
      </c>
    </row>
    <row r="11" spans="4:11">
      <c r="D11" s="3">
        <v>18.013824</v>
      </c>
      <c r="E11" s="4"/>
      <c r="F11" s="5">
        <v>18.296814000000001</v>
      </c>
      <c r="G11" s="1">
        <f t="shared" si="0"/>
        <v>0.28299000000000163</v>
      </c>
      <c r="H11" s="7">
        <f t="shared" si="1"/>
        <v>1.5709601692566865E-2</v>
      </c>
      <c r="J11" t="s">
        <v>12</v>
      </c>
      <c r="K11" t="s">
        <v>19</v>
      </c>
    </row>
    <row r="12" spans="4:11">
      <c r="D12" s="3">
        <v>23.687079000000001</v>
      </c>
      <c r="E12" s="4"/>
      <c r="F12" s="5">
        <v>22.711151000000001</v>
      </c>
      <c r="G12" s="1">
        <f t="shared" si="0"/>
        <v>0.97592799999999968</v>
      </c>
      <c r="H12" s="7">
        <f t="shared" si="1"/>
        <v>4.1200858915529416E-2</v>
      </c>
    </row>
    <row r="13" spans="4:11">
      <c r="D13" s="3">
        <v>23.438094</v>
      </c>
      <c r="E13" s="4"/>
      <c r="F13" s="5">
        <v>23.070388999999999</v>
      </c>
      <c r="G13" s="1">
        <f t="shared" si="0"/>
        <v>0.36770500000000084</v>
      </c>
      <c r="H13" s="7">
        <f t="shared" si="1"/>
        <v>1.5688349061148098E-2</v>
      </c>
    </row>
    <row r="14" spans="4:11">
      <c r="D14" s="3">
        <v>20.969801</v>
      </c>
      <c r="E14" s="4"/>
      <c r="F14" s="5">
        <v>20.372826</v>
      </c>
      <c r="G14" s="1">
        <f t="shared" si="0"/>
        <v>0.59697500000000048</v>
      </c>
      <c r="H14" s="7">
        <f t="shared" si="1"/>
        <v>2.8468319751818363E-2</v>
      </c>
    </row>
    <row r="15" spans="4:11">
      <c r="D15" s="3">
        <v>11.722625000000001</v>
      </c>
      <c r="E15" s="4"/>
      <c r="F15" s="5">
        <v>11.329658999999999</v>
      </c>
      <c r="G15" s="1">
        <f t="shared" si="0"/>
        <v>0.39296600000000126</v>
      </c>
      <c r="H15" s="7">
        <f t="shared" si="1"/>
        <v>3.3522014054019576E-2</v>
      </c>
    </row>
    <row r="16" spans="4:11">
      <c r="D16" s="3">
        <v>7.2680439999999997</v>
      </c>
      <c r="E16" s="4"/>
      <c r="F16" s="5">
        <v>7.5581664999999996</v>
      </c>
      <c r="G16" s="1">
        <f t="shared" si="0"/>
        <v>0.29012249999999984</v>
      </c>
      <c r="H16" s="7">
        <f t="shared" si="1"/>
        <v>3.9917548655456658E-2</v>
      </c>
    </row>
    <row r="17" spans="4:8">
      <c r="D17" s="3">
        <v>6.2896729999999996</v>
      </c>
      <c r="E17" s="4"/>
      <c r="F17" s="5">
        <v>7.8600636000000002</v>
      </c>
      <c r="G17" s="1">
        <f t="shared" si="0"/>
        <v>1.5703906000000005</v>
      </c>
      <c r="H17" s="7">
        <f t="shared" si="1"/>
        <v>0.24967762235016044</v>
      </c>
    </row>
    <row r="18" spans="4:8">
      <c r="D18" s="3">
        <v>16.044474999999998</v>
      </c>
      <c r="E18" s="4"/>
      <c r="F18" s="5">
        <v>15.880939</v>
      </c>
      <c r="G18" s="1">
        <f t="shared" si="0"/>
        <v>0.16353599999999879</v>
      </c>
      <c r="H18" s="7">
        <f t="shared" si="1"/>
        <v>1.0192667569365705E-2</v>
      </c>
    </row>
    <row r="19" spans="4:8">
      <c r="D19" s="3">
        <v>13.604005000000001</v>
      </c>
      <c r="E19" s="4"/>
      <c r="F19" s="5">
        <v>13.679186</v>
      </c>
      <c r="G19" s="1">
        <f t="shared" si="0"/>
        <v>7.5180999999998832E-2</v>
      </c>
      <c r="H19" s="7">
        <f t="shared" si="1"/>
        <v>5.5263872661028002E-3</v>
      </c>
    </row>
    <row r="20" spans="4:8">
      <c r="D20" s="1"/>
      <c r="E20" s="1"/>
      <c r="F20" s="1" t="s">
        <v>14</v>
      </c>
      <c r="G20" s="1">
        <f>AVERAGE(G9:G19)</f>
        <v>0.47403282727272722</v>
      </c>
      <c r="H20" s="7">
        <f>AVERAGE(H9:H19)</f>
        <v>4.2887261632889653E-2</v>
      </c>
    </row>
    <row r="21" spans="4:8">
      <c r="D21" s="1"/>
      <c r="E21" s="1" t="s">
        <v>15</v>
      </c>
      <c r="F21" s="1"/>
      <c r="G21" s="1"/>
      <c r="H21" s="7"/>
    </row>
    <row r="22" spans="4:8">
      <c r="D22" s="3">
        <v>-51.881526000000001</v>
      </c>
      <c r="E22" s="4"/>
      <c r="F22" s="5">
        <v>-50.932279999999999</v>
      </c>
      <c r="G22" s="1">
        <f>ABS(D22-F22)</f>
        <v>0.94924600000000225</v>
      </c>
      <c r="H22" s="7">
        <f>ABS(E22-G22)/ABS(D22)</f>
        <v>1.8296416339026001E-2</v>
      </c>
    </row>
    <row r="23" spans="4:8">
      <c r="D23" s="3">
        <v>-51.398681000000003</v>
      </c>
      <c r="E23" s="4"/>
      <c r="F23" s="5">
        <v>-51.383020000000002</v>
      </c>
      <c r="G23" s="1">
        <f t="shared" ref="G23:G32" si="2">ABS(D23-F23)</f>
        <v>1.5661000000001479E-2</v>
      </c>
      <c r="H23" s="7">
        <f t="shared" ref="H23:H32" si="3">ABS(E23-G23)/ABS(D23)</f>
        <v>3.0469653491694616E-4</v>
      </c>
    </row>
    <row r="24" spans="4:8">
      <c r="D24" s="3">
        <v>-66.822349000000003</v>
      </c>
      <c r="E24" s="4"/>
      <c r="F24" s="5">
        <v>-65.177400000000006</v>
      </c>
      <c r="G24" s="1">
        <f t="shared" si="2"/>
        <v>1.6449489999999969</v>
      </c>
      <c r="H24" s="7">
        <f t="shared" si="3"/>
        <v>2.4616749105901631E-2</v>
      </c>
    </row>
    <row r="25" spans="4:8">
      <c r="D25" s="3">
        <v>-62.481288999999997</v>
      </c>
      <c r="E25" s="4"/>
      <c r="F25" s="5">
        <v>-61.78781</v>
      </c>
      <c r="G25" s="1">
        <f t="shared" si="2"/>
        <v>0.6934789999999964</v>
      </c>
      <c r="H25" s="7">
        <f t="shared" si="3"/>
        <v>1.1098986770263277E-2</v>
      </c>
    </row>
    <row r="26" spans="4:8">
      <c r="D26" s="3">
        <v>-84.836459000000005</v>
      </c>
      <c r="E26" s="4"/>
      <c r="F26" s="5">
        <v>-82.554130000000001</v>
      </c>
      <c r="G26" s="1">
        <f t="shared" si="2"/>
        <v>2.2823290000000043</v>
      </c>
      <c r="H26" s="7">
        <f t="shared" si="3"/>
        <v>2.6902690504798227E-2</v>
      </c>
    </row>
    <row r="27" spans="4:8">
      <c r="D27" s="3">
        <v>-57.785046000000001</v>
      </c>
      <c r="E27" s="4"/>
      <c r="F27" s="5">
        <v>-56.837775999999998</v>
      </c>
      <c r="G27" s="1">
        <f t="shared" si="2"/>
        <v>0.94727000000000317</v>
      </c>
      <c r="H27" s="7">
        <f t="shared" si="3"/>
        <v>1.6392995516521749E-2</v>
      </c>
    </row>
    <row r="28" spans="4:8">
      <c r="D28" s="3">
        <v>-63.721330999999999</v>
      </c>
      <c r="E28" s="4"/>
      <c r="F28" s="5">
        <v>-64.162719999999993</v>
      </c>
      <c r="G28" s="1">
        <f t="shared" si="2"/>
        <v>0.44138899999999381</v>
      </c>
      <c r="H28" s="7">
        <f t="shared" si="3"/>
        <v>6.9268640983031855E-3</v>
      </c>
    </row>
    <row r="29" spans="4:8">
      <c r="D29" s="3">
        <v>-86.996101999999993</v>
      </c>
      <c r="E29" s="4"/>
      <c r="F29" s="5">
        <v>-86.105140000000006</v>
      </c>
      <c r="G29" s="1">
        <f t="shared" si="2"/>
        <v>0.8909619999999876</v>
      </c>
      <c r="H29" s="7">
        <f t="shared" si="3"/>
        <v>1.0241401390604692E-2</v>
      </c>
    </row>
    <row r="30" spans="4:8">
      <c r="D30" s="3">
        <v>-86.799671000000004</v>
      </c>
      <c r="E30" s="4"/>
      <c r="F30" s="5">
        <v>-77.145610000000005</v>
      </c>
      <c r="G30" s="1">
        <f t="shared" si="2"/>
        <v>9.6540609999999987</v>
      </c>
      <c r="H30" s="7">
        <f t="shared" si="3"/>
        <v>0.11122232249013937</v>
      </c>
    </row>
    <row r="31" spans="4:8">
      <c r="D31" s="3">
        <v>-50.409196999999999</v>
      </c>
      <c r="E31" s="4"/>
      <c r="F31" s="5">
        <v>-48.911022000000003</v>
      </c>
      <c r="G31" s="1">
        <f t="shared" si="2"/>
        <v>1.4981749999999963</v>
      </c>
      <c r="H31" s="7">
        <f t="shared" si="3"/>
        <v>2.9720271084659338E-2</v>
      </c>
    </row>
    <row r="32" spans="4:8">
      <c r="D32" s="3">
        <v>-51.008125999999997</v>
      </c>
      <c r="E32" s="4"/>
      <c r="F32" s="5">
        <v>-48.260269999999998</v>
      </c>
      <c r="G32" s="1">
        <f t="shared" si="2"/>
        <v>2.7478559999999987</v>
      </c>
      <c r="H32" s="7">
        <f t="shared" si="3"/>
        <v>5.3870945974372766E-2</v>
      </c>
    </row>
    <row r="33" spans="4:8">
      <c r="D33" s="1"/>
      <c r="E33" s="1"/>
      <c r="F33" s="1" t="s">
        <v>14</v>
      </c>
      <c r="G33" s="1">
        <f>AVERAGE(G22:G32)</f>
        <v>1.9786706363636346</v>
      </c>
      <c r="H33" s="7">
        <f>AVERAGE(H22:H32)</f>
        <v>2.8144939982682471E-2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A34-9D6C-46A4-8419-4A2BE9433F6A}">
  <dimension ref="D4:H33"/>
  <sheetViews>
    <sheetView workbookViewId="0">
      <selection activeCell="G33" sqref="G33"/>
    </sheetView>
  </sheetViews>
  <sheetFormatPr defaultRowHeight="15"/>
  <cols>
    <col min="4" max="7" width="14.7109375" customWidth="1"/>
  </cols>
  <sheetData>
    <row r="4" spans="4:8">
      <c r="D4" t="s">
        <v>0</v>
      </c>
    </row>
    <row r="6" spans="4:8">
      <c r="D6" s="1" t="s">
        <v>2</v>
      </c>
      <c r="E6" s="1"/>
      <c r="F6" s="1" t="s">
        <v>3</v>
      </c>
      <c r="G6" s="1"/>
    </row>
    <row r="7" spans="4:8">
      <c r="D7" s="1"/>
      <c r="E7" s="1"/>
      <c r="F7" s="1"/>
      <c r="G7" s="1"/>
    </row>
    <row r="8" spans="4:8">
      <c r="D8" s="1"/>
      <c r="E8" s="2" t="s">
        <v>6</v>
      </c>
      <c r="F8" s="1"/>
      <c r="G8" s="1" t="s">
        <v>7</v>
      </c>
    </row>
    <row r="9" spans="4:8">
      <c r="D9" s="3">
        <v>15.875895999999999</v>
      </c>
      <c r="E9" s="4"/>
      <c r="F9" s="5">
        <v>15.345488524436901</v>
      </c>
      <c r="G9" s="1">
        <f>ABS(D9-F9)</f>
        <v>0.53040747556309853</v>
      </c>
      <c r="H9" s="7">
        <f>ABS(E9-G9)/D9</f>
        <v>3.3409608853767911E-2</v>
      </c>
    </row>
    <row r="10" spans="4:8">
      <c r="D10" s="3">
        <v>15.155476999999999</v>
      </c>
      <c r="E10" s="4"/>
      <c r="F10" s="5">
        <v>15.101848928133601</v>
      </c>
      <c r="G10" s="1">
        <f t="shared" ref="G10:G19" si="0">ABS(D10-F10)</f>
        <v>5.3628071866398841E-2</v>
      </c>
      <c r="H10" s="7">
        <f t="shared" ref="H10:H19" si="1">ABS(E10-G10)/D10</f>
        <v>3.5385274819392911E-3</v>
      </c>
    </row>
    <row r="11" spans="4:8">
      <c r="D11" s="3">
        <v>18.013824</v>
      </c>
      <c r="E11" s="4"/>
      <c r="F11" s="5">
        <v>18.546436557769699</v>
      </c>
      <c r="G11" s="1">
        <f t="shared" si="0"/>
        <v>0.53261255776969918</v>
      </c>
      <c r="H11" s="7">
        <f t="shared" si="1"/>
        <v>2.956687917955117E-2</v>
      </c>
    </row>
    <row r="12" spans="4:8">
      <c r="D12" s="3">
        <v>23.687079000000001</v>
      </c>
      <c r="E12" s="4"/>
      <c r="F12" s="5">
        <v>21.364421796798698</v>
      </c>
      <c r="G12" s="1">
        <f t="shared" si="0"/>
        <v>2.3226572032013024</v>
      </c>
      <c r="H12" s="7">
        <f t="shared" si="1"/>
        <v>9.8055872706014208E-2</v>
      </c>
    </row>
    <row r="13" spans="4:8">
      <c r="D13" s="3">
        <v>23.438094</v>
      </c>
      <c r="E13" s="4"/>
      <c r="F13" s="5">
        <v>21.6435846853256</v>
      </c>
      <c r="G13" s="1">
        <f t="shared" si="0"/>
        <v>1.7945093146744</v>
      </c>
      <c r="H13" s="7">
        <f t="shared" si="1"/>
        <v>7.6563790326739031E-2</v>
      </c>
    </row>
    <row r="14" spans="4:8">
      <c r="D14" s="3">
        <v>20.969801</v>
      </c>
      <c r="E14" s="4"/>
      <c r="F14" s="5">
        <v>18.804959526061999</v>
      </c>
      <c r="G14" s="1">
        <f t="shared" si="0"/>
        <v>2.1648414739380009</v>
      </c>
      <c r="H14" s="7">
        <f t="shared" si="1"/>
        <v>0.10323614773158796</v>
      </c>
    </row>
    <row r="15" spans="4:8">
      <c r="D15" s="3">
        <v>11.722625000000001</v>
      </c>
      <c r="E15" s="4"/>
      <c r="F15" s="5">
        <v>14.2701588821411</v>
      </c>
      <c r="G15" s="1">
        <f t="shared" si="0"/>
        <v>2.5475338821410993</v>
      </c>
      <c r="H15" s="7">
        <f t="shared" si="1"/>
        <v>0.21731769822382779</v>
      </c>
    </row>
    <row r="16" spans="4:8">
      <c r="D16" s="3">
        <v>7.2680439999999997</v>
      </c>
      <c r="E16" s="4"/>
      <c r="F16" s="5">
        <v>8.4151665266354794</v>
      </c>
      <c r="G16" s="1">
        <f t="shared" si="0"/>
        <v>1.1471225266354796</v>
      </c>
      <c r="H16" s="7">
        <f t="shared" si="1"/>
        <v>0.15783098267367116</v>
      </c>
    </row>
    <row r="17" spans="4:8">
      <c r="D17" s="3">
        <v>6.2896729999999996</v>
      </c>
      <c r="E17" s="4"/>
      <c r="F17" s="5">
        <v>8.3424281358718808</v>
      </c>
      <c r="G17" s="1">
        <f t="shared" si="0"/>
        <v>2.0527551358718812</v>
      </c>
      <c r="H17" s="7">
        <f t="shared" si="1"/>
        <v>0.32636913490922043</v>
      </c>
    </row>
    <row r="18" spans="4:8">
      <c r="D18" s="3">
        <v>16.044474999999998</v>
      </c>
      <c r="E18" s="4"/>
      <c r="F18" s="5">
        <v>15.6597800731658</v>
      </c>
      <c r="G18" s="1">
        <f t="shared" si="0"/>
        <v>0.38469492683419837</v>
      </c>
      <c r="H18" s="7">
        <f t="shared" si="1"/>
        <v>2.3976784957700292E-2</v>
      </c>
    </row>
    <row r="19" spans="4:8">
      <c r="D19" s="3">
        <v>13.604005000000001</v>
      </c>
      <c r="E19" s="4"/>
      <c r="F19" s="5">
        <v>14.8874527359008</v>
      </c>
      <c r="G19" s="1">
        <f t="shared" si="0"/>
        <v>1.2834477359007987</v>
      </c>
      <c r="H19" s="7">
        <f t="shared" si="1"/>
        <v>9.4343374315196057E-2</v>
      </c>
    </row>
    <row r="20" spans="4:8">
      <c r="D20" s="1"/>
      <c r="E20" s="1"/>
      <c r="F20" s="1" t="s">
        <v>14</v>
      </c>
      <c r="G20" s="1">
        <f>AVERAGE(G9:G19)</f>
        <v>1.3467463913087598</v>
      </c>
      <c r="H20" s="7">
        <f>AVERAGE(H9:H19)</f>
        <v>0.10583716375992867</v>
      </c>
    </row>
    <row r="21" spans="4:8">
      <c r="D21" s="1"/>
      <c r="E21" s="1" t="s">
        <v>15</v>
      </c>
      <c r="F21" s="1"/>
      <c r="G21" s="1"/>
      <c r="H21" s="7"/>
    </row>
    <row r="22" spans="4:8">
      <c r="D22" s="3">
        <v>-51.881526000000001</v>
      </c>
      <c r="E22" s="4"/>
      <c r="F22" s="5">
        <v>-50.383248367309498</v>
      </c>
      <c r="G22" s="1">
        <f>ABS(D22-F22)</f>
        <v>1.4982776326905025</v>
      </c>
      <c r="H22" s="7">
        <f>ABS(E22-G22)/ABS(D22)</f>
        <v>2.8878827363144687E-2</v>
      </c>
    </row>
    <row r="23" spans="4:8">
      <c r="D23" s="3">
        <v>-51.398681000000003</v>
      </c>
      <c r="E23" s="4"/>
      <c r="F23" s="5">
        <v>-49.620004312197302</v>
      </c>
      <c r="G23" s="1">
        <f t="shared" ref="G23:G32" si="2">ABS(D23-F23)</f>
        <v>1.7786766878027009</v>
      </c>
      <c r="H23" s="7">
        <f t="shared" ref="H23:H32" si="3">ABS(E23-G23)/ABS(D23)</f>
        <v>3.4605492849178382E-2</v>
      </c>
    </row>
    <row r="24" spans="4:8">
      <c r="D24" s="3">
        <v>-66.822349000000003</v>
      </c>
      <c r="E24" s="4"/>
      <c r="F24" s="5">
        <v>-62.317061634063698</v>
      </c>
      <c r="G24" s="1">
        <f t="shared" si="2"/>
        <v>4.5052873659363044</v>
      </c>
      <c r="H24" s="7">
        <f t="shared" si="3"/>
        <v>6.7421864591086192E-2</v>
      </c>
    </row>
    <row r="25" spans="4:8">
      <c r="D25" s="3">
        <v>-62.481288999999997</v>
      </c>
      <c r="E25" s="4"/>
      <c r="F25" s="5">
        <v>-59.677598438262898</v>
      </c>
      <c r="G25" s="1">
        <f t="shared" si="2"/>
        <v>2.8036905617370991</v>
      </c>
      <c r="H25" s="7">
        <f t="shared" si="3"/>
        <v>4.487248273218402E-2</v>
      </c>
    </row>
    <row r="26" spans="4:8">
      <c r="D26" s="3">
        <v>-84.836459000000005</v>
      </c>
      <c r="E26" s="4"/>
      <c r="F26" s="5">
        <v>-73.080846023559502</v>
      </c>
      <c r="G26" s="1">
        <f t="shared" si="2"/>
        <v>11.755612976440503</v>
      </c>
      <c r="H26" s="7">
        <f t="shared" si="3"/>
        <v>0.13856793547265453</v>
      </c>
    </row>
    <row r="27" spans="4:8">
      <c r="D27" s="3">
        <v>-57.785046000000001</v>
      </c>
      <c r="E27" s="4"/>
      <c r="F27" s="5">
        <v>-57.653021745681698</v>
      </c>
      <c r="G27" s="1">
        <f t="shared" si="2"/>
        <v>0.13202425431830278</v>
      </c>
      <c r="H27" s="7">
        <f t="shared" si="3"/>
        <v>2.2847477584131849E-3</v>
      </c>
    </row>
    <row r="28" spans="4:8">
      <c r="D28" s="3">
        <v>-63.721330999999999</v>
      </c>
      <c r="E28" s="4"/>
      <c r="F28" s="5">
        <v>-62.792957973480199</v>
      </c>
      <c r="G28" s="1">
        <f t="shared" si="2"/>
        <v>0.92837302651980025</v>
      </c>
      <c r="H28" s="7">
        <f t="shared" si="3"/>
        <v>1.4569266083280656E-2</v>
      </c>
    </row>
    <row r="29" spans="4:8">
      <c r="D29" s="3">
        <v>-86.996101999999993</v>
      </c>
      <c r="E29" s="4"/>
      <c r="F29" s="5">
        <v>-75.184770393371494</v>
      </c>
      <c r="G29" s="1">
        <f t="shared" si="2"/>
        <v>11.811331606628499</v>
      </c>
      <c r="H29" s="7">
        <f t="shared" si="3"/>
        <v>0.13576851531380682</v>
      </c>
    </row>
    <row r="30" spans="4:8">
      <c r="D30" s="3">
        <v>-86.799671000000004</v>
      </c>
      <c r="E30" s="4"/>
      <c r="F30" s="5">
        <v>-71.178002033233597</v>
      </c>
      <c r="G30" s="1">
        <f t="shared" si="2"/>
        <v>15.621668966766407</v>
      </c>
      <c r="H30" s="7">
        <f t="shared" si="3"/>
        <v>0.17997382693727498</v>
      </c>
    </row>
    <row r="31" spans="4:8">
      <c r="D31" s="3">
        <v>-50.409196999999999</v>
      </c>
      <c r="E31" s="4"/>
      <c r="F31" s="5">
        <v>-48.884355354309001</v>
      </c>
      <c r="G31" s="1">
        <f t="shared" si="2"/>
        <v>1.5248416456909979</v>
      </c>
      <c r="H31" s="7">
        <f t="shared" si="3"/>
        <v>3.0249274664918745E-2</v>
      </c>
    </row>
    <row r="32" spans="4:8">
      <c r="D32" s="3">
        <v>-51.008125999999997</v>
      </c>
      <c r="E32" s="4"/>
      <c r="F32" s="5">
        <v>-48.686516952514602</v>
      </c>
      <c r="G32" s="1">
        <f t="shared" si="2"/>
        <v>2.3216090474853956</v>
      </c>
      <c r="H32" s="7">
        <f t="shared" si="3"/>
        <v>4.5514494053072951E-2</v>
      </c>
    </row>
    <row r="33" spans="4:8">
      <c r="D33" s="1"/>
      <c r="E33" s="1"/>
      <c r="F33" s="1" t="s">
        <v>14</v>
      </c>
      <c r="G33" s="1">
        <f>AVERAGE(G22:G32)</f>
        <v>4.9710357974560466</v>
      </c>
      <c r="H33" s="7">
        <f>AVERAGE(H22:H32)</f>
        <v>6.5700611619910462E-2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C1C5-E7DE-4B1E-BBCE-A53B4A22B8EA}">
  <dimension ref="D3:H33"/>
  <sheetViews>
    <sheetView workbookViewId="0">
      <selection activeCell="M9" sqref="M9"/>
    </sheetView>
  </sheetViews>
  <sheetFormatPr defaultRowHeight="15"/>
  <cols>
    <col min="4" max="7" width="15.140625" customWidth="1"/>
    <col min="13" max="13" width="9.140625" customWidth="1"/>
  </cols>
  <sheetData>
    <row r="3" spans="4:8">
      <c r="D3" t="s">
        <v>0</v>
      </c>
    </row>
    <row r="6" spans="4:8">
      <c r="D6" s="1" t="s">
        <v>2</v>
      </c>
      <c r="E6" s="1"/>
      <c r="F6" s="1" t="s">
        <v>3</v>
      </c>
      <c r="G6" s="1"/>
    </row>
    <row r="7" spans="4:8">
      <c r="D7" s="1"/>
      <c r="E7" s="1"/>
      <c r="F7" s="1"/>
      <c r="G7" s="1"/>
    </row>
    <row r="8" spans="4:8">
      <c r="D8" s="1"/>
      <c r="E8" s="2" t="s">
        <v>6</v>
      </c>
      <c r="F8" s="1"/>
      <c r="G8" s="1" t="s">
        <v>7</v>
      </c>
    </row>
    <row r="9" spans="4:8">
      <c r="D9" s="3">
        <v>15.875895999999999</v>
      </c>
      <c r="E9" s="4"/>
      <c r="F9" s="5">
        <v>15.248997677939901</v>
      </c>
      <c r="G9" s="1">
        <f>ABS(D9-F9)</f>
        <v>0.62689832206009832</v>
      </c>
      <c r="H9" s="7">
        <f>ABS(E9-G9)/D9</f>
        <v>3.9487429374701018E-2</v>
      </c>
    </row>
    <row r="10" spans="4:8">
      <c r="D10" s="3">
        <v>15.155476999999999</v>
      </c>
      <c r="E10" s="4"/>
      <c r="F10" s="5">
        <v>15.198802469394799</v>
      </c>
      <c r="G10" s="1">
        <f t="shared" ref="G10:G19" si="0">ABS(D10-F10)</f>
        <v>4.3325469394799754E-2</v>
      </c>
      <c r="H10" s="7">
        <f t="shared" ref="H10:H19" si="1">ABS(E10-G10)/D10</f>
        <v>2.8587334727108726E-3</v>
      </c>
    </row>
    <row r="11" spans="4:8">
      <c r="D11" s="3">
        <v>18.013824</v>
      </c>
      <c r="E11" s="4"/>
      <c r="F11" s="5">
        <v>18.0720082934697</v>
      </c>
      <c r="G11" s="1">
        <f t="shared" si="0"/>
        <v>5.8184293469700776E-2</v>
      </c>
      <c r="H11" s="7">
        <f t="shared" si="1"/>
        <v>3.2299801235817992E-3</v>
      </c>
    </row>
    <row r="12" spans="4:8">
      <c r="D12" s="3">
        <v>23.687079000000001</v>
      </c>
      <c r="E12" s="4"/>
      <c r="F12" s="5">
        <v>22.020993541434901</v>
      </c>
      <c r="G12" s="1">
        <f t="shared" si="0"/>
        <v>1.6660854585650995</v>
      </c>
      <c r="H12" s="7">
        <f t="shared" si="1"/>
        <v>7.0337311686472587E-2</v>
      </c>
    </row>
    <row r="13" spans="4:8">
      <c r="D13" s="3">
        <v>23.438094</v>
      </c>
      <c r="E13" s="4"/>
      <c r="F13" s="5">
        <v>22.0973322418001</v>
      </c>
      <c r="G13" s="1">
        <f t="shared" si="0"/>
        <v>1.3407617581998998</v>
      </c>
      <c r="H13" s="7">
        <f t="shared" si="1"/>
        <v>5.7204385228589831E-2</v>
      </c>
    </row>
    <row r="14" spans="4:8">
      <c r="D14" s="3">
        <v>20.969801</v>
      </c>
      <c r="E14" s="4"/>
      <c r="F14" s="5">
        <v>17.597455409102899</v>
      </c>
      <c r="G14" s="1">
        <f t="shared" si="0"/>
        <v>3.3723455908971012</v>
      </c>
      <c r="H14" s="7">
        <f t="shared" si="1"/>
        <v>0.16081915087783147</v>
      </c>
    </row>
    <row r="15" spans="4:8">
      <c r="D15" s="3">
        <v>11.722625000000001</v>
      </c>
      <c r="E15" s="4"/>
      <c r="F15" s="5">
        <v>13.6719952506489</v>
      </c>
      <c r="G15" s="1">
        <f t="shared" si="0"/>
        <v>1.949370250648899</v>
      </c>
      <c r="H15" s="7">
        <f t="shared" si="1"/>
        <v>0.16629127440730201</v>
      </c>
    </row>
    <row r="16" spans="4:8">
      <c r="D16" s="3">
        <v>7.2680439999999997</v>
      </c>
      <c r="E16" s="4"/>
      <c r="F16" s="5">
        <v>8.6126969352474898</v>
      </c>
      <c r="G16" s="1">
        <f t="shared" si="0"/>
        <v>1.3446529352474901</v>
      </c>
      <c r="H16" s="7">
        <f t="shared" si="1"/>
        <v>0.18500891508740042</v>
      </c>
    </row>
    <row r="17" spans="4:8">
      <c r="D17" s="3">
        <v>6.2896729999999996</v>
      </c>
      <c r="E17" s="4"/>
      <c r="F17" s="5">
        <v>7.6067267511067502</v>
      </c>
      <c r="G17" s="1">
        <f t="shared" si="0"/>
        <v>1.3170537511067506</v>
      </c>
      <c r="H17" s="7">
        <f t="shared" si="1"/>
        <v>0.20939939979498945</v>
      </c>
    </row>
    <row r="18" spans="4:8">
      <c r="D18" s="3">
        <v>16.044474999999998</v>
      </c>
      <c r="E18" s="4"/>
      <c r="F18" s="5">
        <v>15.8463697497049</v>
      </c>
      <c r="G18" s="1">
        <f t="shared" si="0"/>
        <v>0.1981052502950984</v>
      </c>
      <c r="H18" s="7">
        <f t="shared" si="1"/>
        <v>1.2347256628534023E-2</v>
      </c>
    </row>
    <row r="19" spans="4:8">
      <c r="D19" s="3">
        <v>13.604005000000001</v>
      </c>
      <c r="E19" s="4"/>
      <c r="F19" s="5">
        <v>14.730198397901299</v>
      </c>
      <c r="G19" s="1">
        <f t="shared" si="0"/>
        <v>1.1261933979012984</v>
      </c>
      <c r="H19" s="7">
        <f t="shared" si="1"/>
        <v>8.2783959422339098E-2</v>
      </c>
    </row>
    <row r="20" spans="4:8">
      <c r="D20" s="1"/>
      <c r="E20" s="1"/>
      <c r="F20" s="1" t="s">
        <v>14</v>
      </c>
      <c r="G20" s="1">
        <f>AVERAGE(G9:G19)</f>
        <v>1.1857251343442032</v>
      </c>
      <c r="H20" s="7">
        <f>AVERAGE(H9:H19)</f>
        <v>8.9978890554950217E-2</v>
      </c>
    </row>
    <row r="21" spans="4:8">
      <c r="D21" s="1"/>
      <c r="E21" s="1" t="s">
        <v>15</v>
      </c>
      <c r="F21" s="1"/>
      <c r="G21" s="1"/>
      <c r="H21" s="7"/>
    </row>
    <row r="22" spans="4:8">
      <c r="D22" s="3">
        <v>-51.881526000000001</v>
      </c>
      <c r="E22" s="4"/>
      <c r="F22" s="5">
        <v>-50.096311821407703</v>
      </c>
      <c r="G22" s="1">
        <f>ABS(D22-F22)</f>
        <v>1.7852141785922981</v>
      </c>
      <c r="H22" s="7">
        <f>ABS(E22-G22)/ABS(D22)</f>
        <v>3.4409438507886178E-2</v>
      </c>
    </row>
    <row r="23" spans="4:8">
      <c r="D23" s="3">
        <v>-51.398681000000003</v>
      </c>
      <c r="E23" s="4"/>
      <c r="F23" s="5">
        <v>-49.973164230275998</v>
      </c>
      <c r="G23" s="1">
        <f t="shared" ref="G23:G32" si="2">ABS(D23-F23)</f>
        <v>1.4255167697240054</v>
      </c>
      <c r="H23" s="7">
        <f t="shared" ref="H23:H32" si="3">ABS(E23-G23)/ABS(D23)</f>
        <v>2.7734501002545285E-2</v>
      </c>
    </row>
    <row r="24" spans="4:8">
      <c r="D24" s="3">
        <v>-66.822349000000003</v>
      </c>
      <c r="E24" s="4"/>
      <c r="F24" s="5">
        <v>-63.1712229251861</v>
      </c>
      <c r="G24" s="1">
        <f t="shared" si="2"/>
        <v>3.6511260748139023</v>
      </c>
      <c r="H24" s="7">
        <f t="shared" si="3"/>
        <v>5.4639295526918728E-2</v>
      </c>
    </row>
    <row r="25" spans="4:8">
      <c r="D25" s="3">
        <v>-62.481288999999997</v>
      </c>
      <c r="E25" s="4"/>
      <c r="F25" s="5">
        <v>-62.095371262232398</v>
      </c>
      <c r="G25" s="1">
        <f t="shared" si="2"/>
        <v>0.38591773776759908</v>
      </c>
      <c r="H25" s="7">
        <f t="shared" si="3"/>
        <v>6.1765329099980493E-3</v>
      </c>
    </row>
    <row r="26" spans="4:8">
      <c r="D26" s="3">
        <v>-84.836459000000005</v>
      </c>
      <c r="E26" s="4"/>
      <c r="F26" s="5">
        <v>-72.037928744775201</v>
      </c>
      <c r="G26" s="1">
        <f t="shared" si="2"/>
        <v>12.798530255224804</v>
      </c>
      <c r="H26" s="7">
        <f t="shared" si="3"/>
        <v>0.15086120290834867</v>
      </c>
    </row>
    <row r="27" spans="4:8">
      <c r="D27" s="3">
        <v>-57.785046000000001</v>
      </c>
      <c r="E27" s="4"/>
      <c r="F27" s="5">
        <v>-59.250696430471201</v>
      </c>
      <c r="G27" s="1">
        <f t="shared" si="2"/>
        <v>1.4656504304712001</v>
      </c>
      <c r="H27" s="7">
        <f t="shared" si="3"/>
        <v>2.5363836008215693E-2</v>
      </c>
    </row>
    <row r="28" spans="4:8">
      <c r="D28" s="3">
        <v>-63.721330999999999</v>
      </c>
      <c r="E28" s="4"/>
      <c r="F28" s="5">
        <v>-62.123618178235098</v>
      </c>
      <c r="G28" s="1">
        <f t="shared" si="2"/>
        <v>1.597712821764901</v>
      </c>
      <c r="H28" s="7">
        <f t="shared" si="3"/>
        <v>2.5073437680780727E-2</v>
      </c>
    </row>
    <row r="29" spans="4:8">
      <c r="D29" s="3">
        <v>-86.996101999999993</v>
      </c>
      <c r="E29" s="4"/>
      <c r="F29" s="5">
        <v>-74.713691182666295</v>
      </c>
      <c r="G29" s="1">
        <f t="shared" si="2"/>
        <v>12.282410817333698</v>
      </c>
      <c r="H29" s="7">
        <f t="shared" si="3"/>
        <v>0.14118346149961639</v>
      </c>
    </row>
    <row r="30" spans="4:8">
      <c r="D30" s="3">
        <v>-86.799671000000004</v>
      </c>
      <c r="E30" s="4"/>
      <c r="F30" s="5">
        <v>-71.373083018620804</v>
      </c>
      <c r="G30" s="1">
        <f t="shared" si="2"/>
        <v>15.4265879813792</v>
      </c>
      <c r="H30" s="7">
        <f t="shared" si="3"/>
        <v>0.17772634162840548</v>
      </c>
    </row>
    <row r="31" spans="4:8">
      <c r="D31" s="3">
        <v>-50.409196999999999</v>
      </c>
      <c r="E31" s="4"/>
      <c r="F31" s="5">
        <v>-48.084038217332598</v>
      </c>
      <c r="G31" s="1">
        <f t="shared" si="2"/>
        <v>2.3251587826674012</v>
      </c>
      <c r="H31" s="7">
        <f t="shared" si="3"/>
        <v>4.6125685808234583E-2</v>
      </c>
    </row>
    <row r="32" spans="4:8">
      <c r="D32" s="3">
        <v>-51.008125999999997</v>
      </c>
      <c r="E32" s="4"/>
      <c r="F32" s="5">
        <v>-48.307733727031199</v>
      </c>
      <c r="G32" s="1">
        <f t="shared" si="2"/>
        <v>2.7003922729687986</v>
      </c>
      <c r="H32" s="7">
        <f t="shared" si="3"/>
        <v>5.2940432921781889E-2</v>
      </c>
    </row>
    <row r="33" spans="4:8">
      <c r="D33" s="1"/>
      <c r="E33" s="1"/>
      <c r="F33" s="1" t="s">
        <v>14</v>
      </c>
      <c r="G33" s="1">
        <f>AVERAGE(G22:G32)</f>
        <v>5.0767471020643464</v>
      </c>
      <c r="H33" s="7">
        <f>AVERAGE(H22:H32)</f>
        <v>6.7475833309339248E-2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0CBA-DBA9-48FB-872E-67972B000F66}">
  <dimension ref="D4:M74"/>
  <sheetViews>
    <sheetView tabSelected="1" workbookViewId="0">
      <selection activeCell="J8" sqref="J8:K11"/>
    </sheetView>
  </sheetViews>
  <sheetFormatPr defaultRowHeight="15"/>
  <cols>
    <col min="4" max="7" width="13.28515625" customWidth="1"/>
    <col min="10" max="10" width="29.85546875" customWidth="1"/>
    <col min="11" max="11" width="34.7109375" customWidth="1"/>
    <col min="12" max="13" width="15.5703125" customWidth="1"/>
    <col min="16" max="16" width="25.7109375" customWidth="1"/>
    <col min="17" max="17" width="20.7109375" customWidth="1"/>
    <col min="19" max="19" width="22.5703125" customWidth="1"/>
  </cols>
  <sheetData>
    <row r="4" spans="4:13">
      <c r="D4" t="s">
        <v>0</v>
      </c>
      <c r="E4" t="s">
        <v>20</v>
      </c>
    </row>
    <row r="6" spans="4:13">
      <c r="D6" s="1" t="s">
        <v>2</v>
      </c>
      <c r="E6" s="1"/>
      <c r="F6" s="1" t="s">
        <v>3</v>
      </c>
      <c r="G6" s="1"/>
    </row>
    <row r="7" spans="4:13">
      <c r="D7" s="1"/>
      <c r="E7" s="1"/>
      <c r="F7" s="1"/>
      <c r="G7" s="1"/>
      <c r="J7" t="s">
        <v>27</v>
      </c>
      <c r="K7" t="s">
        <v>28</v>
      </c>
      <c r="M7" s="8"/>
    </row>
    <row r="8" spans="4:13">
      <c r="D8" s="1"/>
      <c r="E8" s="2" t="s">
        <v>6</v>
      </c>
      <c r="F8" s="1"/>
      <c r="G8" s="1" t="s">
        <v>7</v>
      </c>
      <c r="J8" t="s">
        <v>4</v>
      </c>
      <c r="K8" t="s">
        <v>21</v>
      </c>
      <c r="M8" s="8"/>
    </row>
    <row r="9" spans="4:13">
      <c r="D9" s="3">
        <v>21.597736000000001</v>
      </c>
      <c r="E9" s="4"/>
      <c r="F9" s="5">
        <v>22.399958000000002</v>
      </c>
      <c r="G9" s="1">
        <f>ABS(D9-F9)</f>
        <v>0.80222200000000043</v>
      </c>
      <c r="H9" s="7">
        <f>ABS(E9-G9)/D9</f>
        <v>3.7143800627991767E-2</v>
      </c>
      <c r="J9" t="s">
        <v>8</v>
      </c>
      <c r="K9" t="s">
        <v>22</v>
      </c>
      <c r="M9" s="8"/>
    </row>
    <row r="10" spans="4:13">
      <c r="D10" s="3">
        <v>33.561399999999999</v>
      </c>
      <c r="E10" s="4"/>
      <c r="F10" s="5">
        <v>31.06898</v>
      </c>
      <c r="G10" s="1">
        <f t="shared" ref="G10:G19" si="0">ABS(D10-F10)</f>
        <v>2.4924199999999992</v>
      </c>
      <c r="H10" s="7">
        <f t="shared" ref="H10:H19" si="1">ABS(E10-G10)/D10</f>
        <v>7.4264482411341579E-2</v>
      </c>
      <c r="J10" t="s">
        <v>10</v>
      </c>
      <c r="K10" t="s">
        <v>23</v>
      </c>
      <c r="M10" s="8"/>
    </row>
    <row r="11" spans="4:13">
      <c r="D11" s="3">
        <v>22.989636999999998</v>
      </c>
      <c r="E11" s="4"/>
      <c r="F11" s="5">
        <v>19.287977000000001</v>
      </c>
      <c r="G11" s="1">
        <f t="shared" si="0"/>
        <v>3.7016599999999968</v>
      </c>
      <c r="H11" s="7">
        <f t="shared" si="1"/>
        <v>0.16101428656746503</v>
      </c>
      <c r="J11" t="s">
        <v>12</v>
      </c>
      <c r="K11" t="s">
        <v>24</v>
      </c>
      <c r="M11" s="8"/>
    </row>
    <row r="12" spans="4:13">
      <c r="D12" s="3">
        <v>38.441901999999999</v>
      </c>
      <c r="E12" s="4"/>
      <c r="F12" s="5">
        <v>26.553553000000001</v>
      </c>
      <c r="G12" s="1">
        <f t="shared" si="0"/>
        <v>11.888348999999998</v>
      </c>
      <c r="H12" s="7">
        <f t="shared" si="1"/>
        <v>0.30925496350310655</v>
      </c>
      <c r="M12" s="8"/>
    </row>
    <row r="13" spans="4:13">
      <c r="D13" s="3">
        <v>13.7921295</v>
      </c>
      <c r="E13" s="4"/>
      <c r="F13" s="5">
        <v>12.325590999999999</v>
      </c>
      <c r="G13" s="1">
        <f t="shared" si="0"/>
        <v>1.4665385000000004</v>
      </c>
      <c r="H13" s="7">
        <f t="shared" si="1"/>
        <v>0.10633154945362139</v>
      </c>
      <c r="M13" s="8"/>
    </row>
    <row r="14" spans="4:13">
      <c r="D14" s="3">
        <v>20.907409999999999</v>
      </c>
      <c r="E14" s="4"/>
      <c r="F14" s="5">
        <v>17.504265</v>
      </c>
      <c r="G14" s="1">
        <f t="shared" si="0"/>
        <v>3.4031449999999985</v>
      </c>
      <c r="H14" s="7">
        <f t="shared" si="1"/>
        <v>0.16277219416465258</v>
      </c>
      <c r="M14" s="8"/>
    </row>
    <row r="15" spans="4:13">
      <c r="D15" s="3">
        <v>22.901948999999998</v>
      </c>
      <c r="E15" s="4"/>
      <c r="F15" s="5">
        <v>22.363679999999999</v>
      </c>
      <c r="G15" s="1">
        <f t="shared" si="0"/>
        <v>0.53826899999999966</v>
      </c>
      <c r="H15" s="7">
        <f t="shared" si="1"/>
        <v>2.3503196169024729E-2</v>
      </c>
      <c r="M15" s="8"/>
    </row>
    <row r="16" spans="4:13">
      <c r="D16" s="3">
        <v>13.850413</v>
      </c>
      <c r="E16" s="4"/>
      <c r="F16" s="5">
        <v>12.725953000000001</v>
      </c>
      <c r="G16" s="1">
        <f t="shared" si="0"/>
        <v>1.1244599999999991</v>
      </c>
      <c r="H16" s="7">
        <f t="shared" si="1"/>
        <v>8.1186026727145186E-2</v>
      </c>
      <c r="M16" s="8"/>
    </row>
    <row r="17" spans="4:13">
      <c r="D17" s="3">
        <v>17.011196000000002</v>
      </c>
      <c r="E17" s="4"/>
      <c r="F17" s="5">
        <v>14.517319000000001</v>
      </c>
      <c r="G17" s="1">
        <f t="shared" si="0"/>
        <v>2.4938770000000012</v>
      </c>
      <c r="H17" s="7">
        <f t="shared" si="1"/>
        <v>0.14660209664270524</v>
      </c>
      <c r="M17" s="8"/>
    </row>
    <row r="18" spans="4:13">
      <c r="D18" s="3">
        <v>22.198115999999999</v>
      </c>
      <c r="E18" s="4"/>
      <c r="F18" s="5">
        <v>13.819747</v>
      </c>
      <c r="G18" s="1">
        <f t="shared" si="0"/>
        <v>8.3783689999999993</v>
      </c>
      <c r="H18" s="7">
        <f t="shared" si="1"/>
        <v>0.37743604006754444</v>
      </c>
      <c r="M18" s="8"/>
    </row>
    <row r="19" spans="4:13">
      <c r="D19" s="3">
        <v>29.800937999999999</v>
      </c>
      <c r="E19" s="4"/>
      <c r="F19" s="5">
        <v>25.744952999999999</v>
      </c>
      <c r="G19" s="1">
        <f t="shared" si="0"/>
        <v>4.0559849999999997</v>
      </c>
      <c r="H19" s="7">
        <f t="shared" si="1"/>
        <v>0.13610259515992415</v>
      </c>
      <c r="M19" s="8"/>
    </row>
    <row r="20" spans="4:13">
      <c r="D20" s="1"/>
      <c r="E20" s="1"/>
      <c r="F20" s="1" t="s">
        <v>14</v>
      </c>
      <c r="G20" s="1">
        <f>AVERAGE(G9:G19)</f>
        <v>3.667754045454545</v>
      </c>
      <c r="H20" s="7">
        <f>AVERAGE(H9:H19)</f>
        <v>0.14687374831768388</v>
      </c>
      <c r="M20" s="8"/>
    </row>
    <row r="21" spans="4:13">
      <c r="D21" s="1"/>
      <c r="E21" s="1" t="s">
        <v>15</v>
      </c>
      <c r="F21" s="1"/>
      <c r="G21" s="1"/>
      <c r="H21" s="7"/>
      <c r="M21" s="8"/>
    </row>
    <row r="22" spans="4:13">
      <c r="D22" s="3">
        <v>-20.507045999999999</v>
      </c>
      <c r="E22" s="4"/>
      <c r="F22" s="5">
        <v>-22.543797000000001</v>
      </c>
      <c r="G22" s="1">
        <f>ABS(D22-F22)</f>
        <v>2.0367510000000024</v>
      </c>
      <c r="H22" s="7">
        <f>ABS(E22-G22)/ABS(D22)</f>
        <v>9.9319570453979697E-2</v>
      </c>
      <c r="M22" s="8"/>
    </row>
    <row r="23" spans="4:13">
      <c r="D23" s="3">
        <v>-10.919283999999999</v>
      </c>
      <c r="E23" s="4"/>
      <c r="F23" s="5">
        <v>-11.847635</v>
      </c>
      <c r="G23" s="1">
        <f t="shared" ref="G23:G32" si="2">ABS(D23-F23)</f>
        <v>0.92835100000000104</v>
      </c>
      <c r="H23" s="7">
        <f t="shared" ref="H23:H32" si="3">ABS(E23-G23)/ABS(D23)</f>
        <v>8.501940237107132E-2</v>
      </c>
      <c r="M23" s="8"/>
    </row>
    <row r="24" spans="4:13">
      <c r="D24" s="3">
        <v>-32.372706999999998</v>
      </c>
      <c r="E24" s="4"/>
      <c r="F24" s="5">
        <v>-30.171119999999998</v>
      </c>
      <c r="G24" s="1">
        <f t="shared" si="2"/>
        <v>2.201587</v>
      </c>
      <c r="H24" s="7">
        <f t="shared" si="3"/>
        <v>6.8007503975493933E-2</v>
      </c>
      <c r="M24" s="8"/>
    </row>
    <row r="25" spans="4:13">
      <c r="D25" s="3">
        <v>-33.468226999999999</v>
      </c>
      <c r="E25" s="4"/>
      <c r="F25" s="5">
        <v>-43.924729999999997</v>
      </c>
      <c r="G25" s="1">
        <f t="shared" si="2"/>
        <v>10.456502999999998</v>
      </c>
      <c r="H25" s="7">
        <f t="shared" si="3"/>
        <v>0.31243074214836652</v>
      </c>
      <c r="M25" s="8"/>
    </row>
    <row r="26" spans="4:13">
      <c r="D26" s="3">
        <v>-41.820343000000001</v>
      </c>
      <c r="E26" s="4"/>
      <c r="F26" s="5">
        <v>-34.993434999999998</v>
      </c>
      <c r="G26" s="1">
        <f t="shared" si="2"/>
        <v>6.8269080000000031</v>
      </c>
      <c r="H26" s="7">
        <f t="shared" si="3"/>
        <v>0.16324371132011048</v>
      </c>
      <c r="M26" s="8"/>
    </row>
    <row r="27" spans="4:13">
      <c r="D27" s="3">
        <v>-12.576817</v>
      </c>
      <c r="E27" s="4"/>
      <c r="F27" s="5">
        <v>-21.857676999999999</v>
      </c>
      <c r="G27" s="1">
        <f t="shared" si="2"/>
        <v>9.2808599999999988</v>
      </c>
      <c r="H27" s="7">
        <f t="shared" si="3"/>
        <v>0.73793393034183441</v>
      </c>
      <c r="M27" s="8"/>
    </row>
    <row r="28" spans="4:13">
      <c r="D28" s="3">
        <v>-30.569680000000002</v>
      </c>
      <c r="E28" s="4"/>
      <c r="F28" s="5">
        <v>-29.293125</v>
      </c>
      <c r="G28" s="1">
        <f t="shared" si="2"/>
        <v>1.2765550000000019</v>
      </c>
      <c r="H28" s="7">
        <f t="shared" si="3"/>
        <v>4.1758860413324633E-2</v>
      </c>
      <c r="M28" s="8"/>
    </row>
    <row r="29" spans="4:13">
      <c r="D29" s="3">
        <v>-39.395347999999998</v>
      </c>
      <c r="E29" s="4"/>
      <c r="F29" s="5">
        <v>-34.949530000000003</v>
      </c>
      <c r="G29" s="1">
        <f t="shared" si="2"/>
        <v>4.4458179999999956</v>
      </c>
      <c r="H29" s="7">
        <f t="shared" si="3"/>
        <v>0.11285134478314536</v>
      </c>
      <c r="M29" s="8"/>
    </row>
    <row r="30" spans="4:13">
      <c r="D30" s="3">
        <v>-37.629959999999997</v>
      </c>
      <c r="E30" s="4"/>
      <c r="F30" s="5">
        <v>-36.786369999999998</v>
      </c>
      <c r="G30" s="1">
        <f t="shared" si="2"/>
        <v>0.84358999999999895</v>
      </c>
      <c r="H30" s="7">
        <f t="shared" si="3"/>
        <v>2.2418041369164331E-2</v>
      </c>
      <c r="M30" s="8"/>
    </row>
    <row r="31" spans="4:13">
      <c r="D31" s="3">
        <v>-15.013704000000001</v>
      </c>
      <c r="E31" s="4"/>
      <c r="F31" s="5">
        <v>-20.557369999999999</v>
      </c>
      <c r="G31" s="1">
        <f t="shared" si="2"/>
        <v>5.5436659999999982</v>
      </c>
      <c r="H31" s="7">
        <f t="shared" si="3"/>
        <v>0.36924039530817965</v>
      </c>
      <c r="M31" s="8"/>
    </row>
    <row r="32" spans="4:13">
      <c r="D32" s="3">
        <v>-20.670511000000001</v>
      </c>
      <c r="E32" s="4"/>
      <c r="F32" s="5">
        <v>-26.101140000000001</v>
      </c>
      <c r="G32" s="1">
        <f t="shared" si="2"/>
        <v>5.4306289999999997</v>
      </c>
      <c r="H32" s="7">
        <f t="shared" si="3"/>
        <v>0.26272350015923646</v>
      </c>
      <c r="M32" s="8"/>
    </row>
    <row r="33" spans="4:13">
      <c r="D33" s="1"/>
      <c r="E33" s="1"/>
      <c r="F33" s="1" t="s">
        <v>14</v>
      </c>
      <c r="G33" s="1">
        <f>AVERAGE(G22:G32)</f>
        <v>4.4792016363636353</v>
      </c>
      <c r="H33" s="7">
        <f>AVERAGE(H22:H32)</f>
        <v>0.20681336387671881</v>
      </c>
      <c r="M33" s="8"/>
    </row>
    <row r="34" spans="4:13">
      <c r="M34" s="8"/>
    </row>
    <row r="35" spans="4:13">
      <c r="M35" s="8"/>
    </row>
    <row r="36" spans="4:13">
      <c r="M36" s="8"/>
    </row>
    <row r="37" spans="4:13">
      <c r="M37" s="8"/>
    </row>
    <row r="38" spans="4:13">
      <c r="M38" s="8"/>
    </row>
    <row r="39" spans="4:13">
      <c r="M39" s="8"/>
    </row>
    <row r="40" spans="4:13">
      <c r="M40" s="8"/>
    </row>
    <row r="41" spans="4:13">
      <c r="M41" s="8"/>
    </row>
    <row r="42" spans="4:13">
      <c r="M42" s="8"/>
    </row>
    <row r="43" spans="4:13">
      <c r="M43" s="8"/>
    </row>
    <row r="44" spans="4:13">
      <c r="M44" s="8"/>
    </row>
    <row r="45" spans="4:13">
      <c r="M45" s="8"/>
    </row>
    <row r="46" spans="4:13">
      <c r="M46" s="8"/>
    </row>
    <row r="47" spans="4:13">
      <c r="M47" s="8"/>
    </row>
    <row r="48" spans="4:13">
      <c r="M48" s="8"/>
    </row>
    <row r="49" spans="13:13">
      <c r="M49" s="8"/>
    </row>
    <row r="50" spans="13:13">
      <c r="M50" s="8"/>
    </row>
    <row r="51" spans="13:13">
      <c r="M51" s="8"/>
    </row>
    <row r="52" spans="13:13">
      <c r="M52" s="8"/>
    </row>
    <row r="53" spans="13:13">
      <c r="M53" s="8"/>
    </row>
    <row r="54" spans="13:13">
      <c r="M54" s="8"/>
    </row>
    <row r="55" spans="13:13">
      <c r="M55" s="8"/>
    </row>
    <row r="56" spans="13:13">
      <c r="M56" s="8"/>
    </row>
    <row r="57" spans="13:13">
      <c r="M57" s="8"/>
    </row>
    <row r="58" spans="13:13">
      <c r="M58" s="8"/>
    </row>
    <row r="59" spans="13:13">
      <c r="M59" s="8"/>
    </row>
    <row r="60" spans="13:13">
      <c r="M60" s="8"/>
    </row>
    <row r="61" spans="13:13">
      <c r="M61" s="8"/>
    </row>
    <row r="62" spans="13:13">
      <c r="M62" s="8"/>
    </row>
    <row r="63" spans="13:13">
      <c r="M63" s="8"/>
    </row>
    <row r="64" spans="13:13">
      <c r="M64" s="8"/>
    </row>
    <row r="65" spans="13:13">
      <c r="M65" s="8"/>
    </row>
    <row r="66" spans="13:13">
      <c r="M66" s="8"/>
    </row>
    <row r="67" spans="13:13">
      <c r="M67" s="8"/>
    </row>
    <row r="68" spans="13:13">
      <c r="M68" s="8"/>
    </row>
    <row r="69" spans="13:13">
      <c r="M69" s="8"/>
    </row>
    <row r="70" spans="13:13">
      <c r="M70" s="8"/>
    </row>
    <row r="71" spans="13:13">
      <c r="M71" s="8"/>
    </row>
    <row r="72" spans="13:13">
      <c r="M72" s="8" t="s">
        <v>29</v>
      </c>
    </row>
    <row r="73" spans="13:13">
      <c r="M73" s="8" t="s">
        <v>30</v>
      </c>
    </row>
    <row r="74" spans="13:13">
      <c r="M74" s="8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CD44754AA6949984F12AE0A37B297" ma:contentTypeVersion="2" ma:contentTypeDescription="Create a new document." ma:contentTypeScope="" ma:versionID="d20cba3a9918385f07b3b6ab60cd9ce9">
  <xsd:schema xmlns:xsd="http://www.w3.org/2001/XMLSchema" xmlns:xs="http://www.w3.org/2001/XMLSchema" xmlns:p="http://schemas.microsoft.com/office/2006/metadata/properties" xmlns:ns2="77ae726e-81ec-44c9-aef7-c45299f48aa7" targetNamespace="http://schemas.microsoft.com/office/2006/metadata/properties" ma:root="true" ma:fieldsID="85f31bb2a5f8e003795bf60f52b02d1c" ns2:_="">
    <xsd:import namespace="77ae726e-81ec-44c9-aef7-c45299f48a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ae726e-81ec-44c9-aef7-c45299f48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E49832-D30C-427A-85DD-F3CD8974B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ae726e-81ec-44c9-aef7-c45299f48a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D097E9-091B-40E8-92D4-C87AC5C505BC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77ae726e-81ec-44c9-aef7-c45299f48aa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1836643-0E23-4359-9CC9-FB2EC220C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</vt:lpstr>
      <vt:lpstr>V2.5</vt:lpstr>
      <vt:lpstr>V3</vt:lpstr>
      <vt:lpstr>V3.5</vt:lpstr>
      <vt:lpstr>V4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Andrius Tumšys</dc:creator>
  <cp:keywords/>
  <dc:description/>
  <cp:lastModifiedBy>Andrius Tumšys</cp:lastModifiedBy>
  <cp:revision/>
  <dcterms:created xsi:type="dcterms:W3CDTF">2015-06-05T18:17:20Z</dcterms:created>
  <dcterms:modified xsi:type="dcterms:W3CDTF">2023-05-20T20:07:48Z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0x0101005F1CD44754AA6949984F12AE0A37B297</vt:lpwstr>
  </property>
</Properties>
</file>