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input\"/>
    </mc:Choice>
  </mc:AlternateContent>
  <xr:revisionPtr revIDLastSave="0" documentId="13_ncr:1_{FEC6C0C8-E6F3-4ABC-9948-2ED4DE8679D7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сортована загальна таблиця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25" i="1" l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256" i="1"/>
  <c r="H15" i="1" l="1"/>
  <c r="H14" i="1"/>
  <c r="H13" i="1"/>
  <c r="H12" i="1"/>
  <c r="H11" i="1"/>
  <c r="H9" i="1"/>
  <c r="H8" i="1"/>
  <c r="H7" i="1"/>
  <c r="H6" i="1"/>
  <c r="H5" i="1"/>
  <c r="H4" i="1"/>
  <c r="H323" i="1"/>
  <c r="H325" i="1"/>
  <c r="H324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0" i="1"/>
  <c r="CP325" i="1" l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09" i="1"/>
  <c r="CP308" i="1"/>
  <c r="CP307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89" i="1"/>
  <c r="J325" i="1" l="1"/>
  <c r="J324" i="1"/>
  <c r="J323" i="1"/>
  <c r="J322" i="1"/>
  <c r="J321" i="1"/>
  <c r="J319" i="1"/>
  <c r="J318" i="1"/>
  <c r="J317" i="1"/>
  <c r="J316" i="1"/>
  <c r="J315" i="1"/>
  <c r="J314" i="1"/>
  <c r="J313" i="1"/>
  <c r="J312" i="1"/>
  <c r="J311" i="1"/>
  <c r="J310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6" i="1"/>
  <c r="J285" i="1"/>
  <c r="J284" i="1"/>
  <c r="J283" i="1"/>
  <c r="J282" i="1"/>
  <c r="J281" i="1"/>
  <c r="J280" i="1"/>
  <c r="J278" i="1"/>
  <c r="J275" i="1"/>
  <c r="J274" i="1"/>
  <c r="J273" i="1"/>
  <c r="J272" i="1"/>
  <c r="J271" i="1"/>
  <c r="J270" i="1"/>
  <c r="J269" i="1"/>
  <c r="J268" i="1"/>
  <c r="J267" i="1"/>
  <c r="J266" i="1"/>
  <c r="J265" i="1"/>
  <c r="J263" i="1"/>
  <c r="J262" i="1"/>
  <c r="J261" i="1"/>
  <c r="I260" i="1"/>
  <c r="G260" i="1"/>
  <c r="H260" i="1" s="1"/>
  <c r="J259" i="1"/>
  <c r="J258" i="1"/>
  <c r="J257" i="1"/>
  <c r="J256" i="1"/>
  <c r="J255" i="1"/>
  <c r="J254" i="1"/>
  <c r="J253" i="1"/>
  <c r="J252" i="1"/>
  <c r="J250" i="1"/>
  <c r="J249" i="1"/>
  <c r="J248" i="1"/>
  <c r="J247" i="1"/>
  <c r="J246" i="1"/>
  <c r="J245" i="1"/>
  <c r="J244" i="1"/>
  <c r="EE243" i="1"/>
  <c r="EC243" i="1"/>
  <c r="DZ243" i="1"/>
  <c r="DX243" i="1"/>
  <c r="DU243" i="1"/>
  <c r="DS243" i="1"/>
  <c r="DP243" i="1"/>
  <c r="DN243" i="1"/>
  <c r="DK243" i="1"/>
  <c r="DI243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EE222" i="1"/>
  <c r="EC222" i="1"/>
  <c r="DZ222" i="1"/>
  <c r="DX222" i="1"/>
  <c r="DU222" i="1"/>
  <c r="DS222" i="1"/>
  <c r="DP222" i="1"/>
  <c r="DN222" i="1"/>
  <c r="DK222" i="1"/>
  <c r="DI222" i="1"/>
  <c r="DF222" i="1"/>
  <c r="DD222" i="1"/>
  <c r="DA222" i="1"/>
  <c r="CY222" i="1"/>
  <c r="CV222" i="1"/>
  <c r="CT222" i="1"/>
  <c r="J222" i="1"/>
  <c r="J221" i="1"/>
  <c r="J220" i="1"/>
  <c r="J219" i="1"/>
  <c r="J218" i="1"/>
  <c r="J217" i="1"/>
  <c r="J216" i="1"/>
  <c r="J215" i="1"/>
  <c r="J214" i="1"/>
  <c r="J213" i="1"/>
  <c r="J212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EE190" i="1"/>
  <c r="EC190" i="1"/>
  <c r="DZ190" i="1"/>
  <c r="DX190" i="1"/>
  <c r="DU190" i="1"/>
  <c r="DS190" i="1"/>
  <c r="DP190" i="1"/>
  <c r="DN190" i="1"/>
  <c r="J190" i="1"/>
  <c r="EE189" i="1"/>
  <c r="EC189" i="1"/>
  <c r="DZ189" i="1"/>
  <c r="DX189" i="1"/>
  <c r="DU189" i="1"/>
  <c r="DS189" i="1"/>
  <c r="DP189" i="1"/>
  <c r="DN189" i="1"/>
  <c r="DK189" i="1"/>
  <c r="DI189" i="1"/>
  <c r="DF189" i="1"/>
  <c r="DD189" i="1"/>
  <c r="DA189" i="1"/>
  <c r="CY189" i="1"/>
  <c r="CV189" i="1"/>
  <c r="CT189" i="1"/>
  <c r="J189" i="1"/>
  <c r="EE188" i="1"/>
  <c r="EC188" i="1"/>
  <c r="DZ188" i="1"/>
  <c r="DX188" i="1"/>
  <c r="DU188" i="1"/>
  <c r="DS188" i="1"/>
  <c r="DP188" i="1"/>
  <c r="DN188" i="1"/>
  <c r="DK188" i="1"/>
  <c r="DI188" i="1"/>
  <c r="DF188" i="1"/>
  <c r="DD188" i="1"/>
  <c r="DA188" i="1"/>
  <c r="CY188" i="1"/>
  <c r="CV188" i="1"/>
  <c r="CT188" i="1"/>
  <c r="J188" i="1"/>
  <c r="EE187" i="1"/>
  <c r="EC187" i="1"/>
  <c r="DZ187" i="1"/>
  <c r="DX187" i="1"/>
  <c r="DU187" i="1"/>
  <c r="DS187" i="1"/>
  <c r="DP187" i="1"/>
  <c r="DN187" i="1"/>
  <c r="DK187" i="1"/>
  <c r="DI187" i="1"/>
  <c r="DF187" i="1"/>
  <c r="DA187" i="1"/>
  <c r="CV187" i="1"/>
  <c r="J187" i="1"/>
  <c r="EE186" i="1"/>
  <c r="EC186" i="1"/>
  <c r="DZ186" i="1"/>
  <c r="DX186" i="1"/>
  <c r="DU186" i="1"/>
  <c r="DS186" i="1"/>
  <c r="DP186" i="1"/>
  <c r="DN186" i="1"/>
  <c r="DK186" i="1"/>
  <c r="DI186" i="1"/>
  <c r="DF186" i="1"/>
  <c r="DD186" i="1"/>
  <c r="DA186" i="1"/>
  <c r="CY186" i="1"/>
  <c r="CV186" i="1"/>
  <c r="CT186" i="1"/>
  <c r="J186" i="1"/>
  <c r="EE185" i="1"/>
  <c r="EC185" i="1"/>
  <c r="DZ185" i="1"/>
  <c r="DX185" i="1"/>
  <c r="DU185" i="1"/>
  <c r="DS185" i="1"/>
  <c r="DP185" i="1"/>
  <c r="DN185" i="1"/>
  <c r="DK185" i="1"/>
  <c r="DI185" i="1"/>
  <c r="DF185" i="1"/>
  <c r="DD185" i="1"/>
  <c r="DA185" i="1"/>
  <c r="CY185" i="1"/>
  <c r="CV185" i="1"/>
  <c r="CT185" i="1"/>
  <c r="J185" i="1"/>
  <c r="EE184" i="1"/>
  <c r="EC184" i="1"/>
  <c r="DZ184" i="1"/>
  <c r="DX184" i="1"/>
  <c r="DU184" i="1"/>
  <c r="DS184" i="1"/>
  <c r="DP184" i="1"/>
  <c r="DN184" i="1"/>
  <c r="DK184" i="1"/>
  <c r="DI184" i="1"/>
  <c r="DF184" i="1"/>
  <c r="DD184" i="1"/>
  <c r="DA184" i="1"/>
  <c r="CY184" i="1"/>
  <c r="CV184" i="1"/>
  <c r="CT184" i="1"/>
  <c r="J184" i="1"/>
  <c r="EE183" i="1"/>
  <c r="EC183" i="1"/>
  <c r="DZ183" i="1"/>
  <c r="DX183" i="1"/>
  <c r="DU183" i="1"/>
  <c r="DS183" i="1"/>
  <c r="DP183" i="1"/>
  <c r="DN183" i="1"/>
  <c r="J183" i="1"/>
  <c r="EE182" i="1"/>
  <c r="EC182" i="1"/>
  <c r="DX182" i="1"/>
  <c r="J182" i="1"/>
  <c r="EE181" i="1"/>
  <c r="EC181" i="1"/>
  <c r="J181" i="1"/>
  <c r="EE180" i="1"/>
  <c r="EC180" i="1"/>
  <c r="DZ180" i="1"/>
  <c r="DX180" i="1"/>
  <c r="DU180" i="1"/>
  <c r="DS180" i="1"/>
  <c r="DP180" i="1"/>
  <c r="DN180" i="1"/>
  <c r="DK180" i="1"/>
  <c r="DI180" i="1"/>
  <c r="DF180" i="1"/>
  <c r="DD180" i="1"/>
  <c r="DA180" i="1"/>
  <c r="CY180" i="1"/>
  <c r="CV180" i="1"/>
  <c r="CT180" i="1"/>
  <c r="J180" i="1"/>
  <c r="EE179" i="1"/>
  <c r="EC179" i="1"/>
  <c r="DZ179" i="1"/>
  <c r="DX179" i="1"/>
  <c r="DU179" i="1"/>
  <c r="DS179" i="1"/>
  <c r="J179" i="1"/>
  <c r="EE178" i="1"/>
  <c r="EC178" i="1"/>
  <c r="DZ178" i="1"/>
  <c r="DX178" i="1"/>
  <c r="DU178" i="1"/>
  <c r="DS178" i="1"/>
  <c r="DP178" i="1"/>
  <c r="DN178" i="1"/>
  <c r="DK178" i="1"/>
  <c r="DI178" i="1"/>
  <c r="DF178" i="1"/>
  <c r="DD178" i="1"/>
  <c r="DA178" i="1"/>
  <c r="CY178" i="1"/>
  <c r="CV178" i="1"/>
  <c r="CT178" i="1"/>
  <c r="J178" i="1"/>
  <c r="EE177" i="1"/>
  <c r="EC177" i="1"/>
  <c r="DZ177" i="1"/>
  <c r="DX177" i="1"/>
  <c r="DU177" i="1"/>
  <c r="DS177" i="1"/>
  <c r="DP177" i="1"/>
  <c r="DN177" i="1"/>
  <c r="DK177" i="1"/>
  <c r="DI177" i="1"/>
  <c r="DF177" i="1"/>
  <c r="DD177" i="1"/>
  <c r="DA177" i="1"/>
  <c r="CY177" i="1"/>
  <c r="CV177" i="1"/>
  <c r="CT177" i="1"/>
  <c r="J177" i="1"/>
  <c r="EE176" i="1"/>
  <c r="EC176" i="1"/>
  <c r="DZ176" i="1"/>
  <c r="DX176" i="1"/>
  <c r="DU176" i="1"/>
  <c r="DS176" i="1"/>
  <c r="DP176" i="1"/>
  <c r="DN176" i="1"/>
  <c r="DK176" i="1"/>
  <c r="DI176" i="1"/>
  <c r="DF176" i="1"/>
  <c r="DD176" i="1"/>
  <c r="DA176" i="1"/>
  <c r="CY176" i="1"/>
  <c r="CV176" i="1"/>
  <c r="CT176" i="1"/>
  <c r="J176" i="1"/>
  <c r="J175" i="1"/>
  <c r="J174" i="1"/>
  <c r="J173" i="1"/>
  <c r="CP172" i="1"/>
  <c r="J172" i="1"/>
  <c r="J171" i="1"/>
  <c r="J170" i="1"/>
  <c r="CP169" i="1"/>
  <c r="I168" i="1"/>
  <c r="G168" i="1"/>
  <c r="H168" i="1" s="1"/>
  <c r="CP167" i="1"/>
  <c r="J167" i="1"/>
  <c r="CP166" i="1"/>
  <c r="CP165" i="1"/>
  <c r="J165" i="1"/>
  <c r="CP164" i="1"/>
  <c r="J164" i="1"/>
  <c r="J163" i="1"/>
  <c r="J162" i="1"/>
  <c r="CP161" i="1"/>
  <c r="J161" i="1"/>
  <c r="J160" i="1"/>
  <c r="I159" i="1"/>
  <c r="G159" i="1"/>
  <c r="H159" i="1" s="1"/>
  <c r="J158" i="1"/>
  <c r="CP157" i="1"/>
  <c r="J157" i="1"/>
  <c r="J156" i="1"/>
  <c r="CP155" i="1"/>
  <c r="J155" i="1"/>
  <c r="CP154" i="1"/>
  <c r="J154" i="1"/>
  <c r="CP153" i="1"/>
  <c r="J153" i="1"/>
  <c r="CP152" i="1"/>
  <c r="J152" i="1"/>
  <c r="CP151" i="1"/>
  <c r="J151" i="1"/>
  <c r="CP150" i="1"/>
  <c r="J150" i="1"/>
  <c r="J149" i="1"/>
  <c r="CP148" i="1"/>
  <c r="J148" i="1"/>
  <c r="CP147" i="1"/>
  <c r="J147" i="1"/>
  <c r="CP146" i="1"/>
  <c r="J146" i="1"/>
  <c r="CP145" i="1"/>
  <c r="J145" i="1"/>
  <c r="CP144" i="1"/>
  <c r="J144" i="1"/>
  <c r="CP143" i="1"/>
  <c r="J143" i="1"/>
  <c r="J141" i="1"/>
  <c r="J140" i="1"/>
  <c r="CP138" i="1"/>
  <c r="J138" i="1"/>
  <c r="J137" i="1"/>
  <c r="CP136" i="1"/>
  <c r="J136" i="1"/>
  <c r="CP135" i="1"/>
  <c r="J135" i="1"/>
  <c r="CP134" i="1"/>
  <c r="J134" i="1"/>
  <c r="CP133" i="1"/>
  <c r="J133" i="1"/>
  <c r="CP132" i="1"/>
  <c r="J132" i="1"/>
  <c r="CP131" i="1"/>
  <c r="J131" i="1"/>
  <c r="J130" i="1"/>
  <c r="CP129" i="1"/>
  <c r="J129" i="1"/>
  <c r="J128" i="1"/>
  <c r="CP127" i="1"/>
  <c r="J127" i="1"/>
  <c r="CP126" i="1"/>
  <c r="J126" i="1"/>
  <c r="J125" i="1"/>
  <c r="CP124" i="1"/>
  <c r="J124" i="1"/>
  <c r="CP123" i="1"/>
  <c r="J123" i="1"/>
  <c r="CP122" i="1"/>
  <c r="J122" i="1"/>
  <c r="CP121" i="1"/>
  <c r="J121" i="1"/>
  <c r="CP120" i="1"/>
  <c r="J120" i="1"/>
  <c r="CP119" i="1"/>
  <c r="J119" i="1"/>
  <c r="CP118" i="1"/>
  <c r="J118" i="1"/>
  <c r="CP117" i="1"/>
  <c r="J117" i="1"/>
  <c r="CP116" i="1"/>
  <c r="J116" i="1"/>
  <c r="CP115" i="1"/>
  <c r="J115" i="1"/>
  <c r="J114" i="1"/>
  <c r="J113" i="1"/>
  <c r="CP112" i="1"/>
  <c r="J112" i="1"/>
  <c r="CP111" i="1"/>
  <c r="J111" i="1"/>
  <c r="CP110" i="1"/>
  <c r="J110" i="1"/>
  <c r="J109" i="1"/>
  <c r="CP108" i="1"/>
  <c r="J108" i="1"/>
  <c r="J107" i="1"/>
  <c r="CP105" i="1"/>
  <c r="J105" i="1"/>
  <c r="CP104" i="1"/>
  <c r="CP103" i="1"/>
  <c r="J103" i="1"/>
  <c r="J102" i="1"/>
  <c r="J101" i="1"/>
  <c r="CP100" i="1"/>
  <c r="J100" i="1"/>
  <c r="J99" i="1"/>
  <c r="CP98" i="1"/>
  <c r="J98" i="1"/>
  <c r="J97" i="1"/>
  <c r="CP96" i="1"/>
  <c r="J96" i="1"/>
  <c r="J95" i="1"/>
  <c r="J94" i="1"/>
  <c r="CP93" i="1"/>
  <c r="J93" i="1"/>
  <c r="CP92" i="1"/>
  <c r="J92" i="1"/>
  <c r="CP91" i="1"/>
  <c r="J91" i="1"/>
  <c r="J90" i="1"/>
  <c r="CP89" i="1"/>
  <c r="J89" i="1"/>
  <c r="CP88" i="1"/>
  <c r="J88" i="1"/>
  <c r="J87" i="1"/>
  <c r="CP86" i="1"/>
  <c r="J85" i="1"/>
  <c r="J84" i="1"/>
  <c r="CP83" i="1"/>
  <c r="J83" i="1"/>
  <c r="EE82" i="1"/>
  <c r="EC82" i="1"/>
  <c r="DZ82" i="1"/>
  <c r="DX82" i="1"/>
  <c r="DU82" i="1"/>
  <c r="DS82" i="1"/>
  <c r="DP82" i="1"/>
  <c r="DN82" i="1"/>
  <c r="DK82" i="1"/>
  <c r="DI82" i="1"/>
  <c r="DF82" i="1"/>
  <c r="DD82" i="1"/>
  <c r="DA82" i="1"/>
  <c r="CY82" i="1"/>
  <c r="CV82" i="1"/>
  <c r="CT82" i="1"/>
  <c r="J82" i="1"/>
  <c r="CP81" i="1"/>
  <c r="J81" i="1"/>
  <c r="J80" i="1"/>
  <c r="J79" i="1"/>
  <c r="CP78" i="1"/>
  <c r="J78" i="1"/>
  <c r="CP77" i="1"/>
  <c r="I77" i="1"/>
  <c r="G77" i="1"/>
  <c r="H77" i="1" s="1"/>
  <c r="CP76" i="1"/>
  <c r="J76" i="1"/>
  <c r="EE75" i="1"/>
  <c r="EC75" i="1"/>
  <c r="DZ75" i="1"/>
  <c r="DX75" i="1"/>
  <c r="CP75" i="1"/>
  <c r="J75" i="1"/>
  <c r="J74" i="1"/>
  <c r="J73" i="1"/>
  <c r="CP72" i="1"/>
  <c r="J72" i="1"/>
  <c r="J71" i="1"/>
  <c r="CP70" i="1"/>
  <c r="J70" i="1"/>
  <c r="CP69" i="1"/>
  <c r="J69" i="1"/>
  <c r="EE68" i="1"/>
  <c r="EC68" i="1"/>
  <c r="DZ68" i="1"/>
  <c r="DX68" i="1"/>
  <c r="DU68" i="1"/>
  <c r="DS68" i="1"/>
  <c r="DP68" i="1"/>
  <c r="DN68" i="1"/>
  <c r="DK68" i="1"/>
  <c r="DI68" i="1"/>
  <c r="DF68" i="1"/>
  <c r="DD68" i="1"/>
  <c r="DA68" i="1"/>
  <c r="CY68" i="1"/>
  <c r="CV68" i="1"/>
  <c r="CT68" i="1"/>
  <c r="CP68" i="1"/>
  <c r="J68" i="1"/>
  <c r="J67" i="1"/>
  <c r="CP66" i="1"/>
  <c r="J66" i="1"/>
  <c r="CP65" i="1"/>
  <c r="J65" i="1"/>
  <c r="J64" i="1"/>
  <c r="EE63" i="1"/>
  <c r="EC63" i="1"/>
  <c r="CP63" i="1"/>
  <c r="J63" i="1"/>
  <c r="EE62" i="1"/>
  <c r="EC62" i="1"/>
  <c r="DZ62" i="1"/>
  <c r="DX62" i="1"/>
  <c r="CP62" i="1"/>
  <c r="J62" i="1"/>
  <c r="CP61" i="1"/>
  <c r="J61" i="1"/>
  <c r="J60" i="1"/>
  <c r="CP59" i="1"/>
  <c r="J59" i="1"/>
  <c r="CP58" i="1"/>
  <c r="J58" i="1"/>
  <c r="CP57" i="1"/>
  <c r="J57" i="1"/>
  <c r="J56" i="1"/>
  <c r="CP55" i="1"/>
  <c r="J55" i="1"/>
  <c r="CP54" i="1"/>
  <c r="J54" i="1"/>
  <c r="EE53" i="1"/>
  <c r="EC53" i="1"/>
  <c r="DZ53" i="1"/>
  <c r="DX53" i="1"/>
  <c r="DU53" i="1"/>
  <c r="DS53" i="1"/>
  <c r="DP53" i="1"/>
  <c r="DN53" i="1"/>
  <c r="DK53" i="1"/>
  <c r="DI53" i="1"/>
  <c r="DF53" i="1"/>
  <c r="DD53" i="1"/>
  <c r="CV53" i="1"/>
  <c r="CT53" i="1"/>
  <c r="CP53" i="1"/>
  <c r="J53" i="1"/>
  <c r="CP52" i="1"/>
  <c r="J52" i="1"/>
  <c r="J51" i="1"/>
  <c r="J50" i="1"/>
  <c r="DK49" i="1"/>
  <c r="DI49" i="1"/>
  <c r="DF49" i="1"/>
  <c r="DD49" i="1"/>
  <c r="DA49" i="1"/>
  <c r="CY49" i="1"/>
  <c r="CV49" i="1"/>
  <c r="CT49" i="1"/>
  <c r="J49" i="1"/>
  <c r="J48" i="1"/>
  <c r="CP47" i="1"/>
  <c r="J47" i="1"/>
  <c r="J46" i="1"/>
  <c r="J45" i="1"/>
  <c r="EE44" i="1"/>
  <c r="EC44" i="1"/>
  <c r="DU44" i="1"/>
  <c r="DS44" i="1"/>
  <c r="CP44" i="1"/>
  <c r="J44" i="1"/>
  <c r="J43" i="1"/>
  <c r="DU42" i="1"/>
  <c r="DS42" i="1"/>
  <c r="DP42" i="1"/>
  <c r="DN42" i="1"/>
  <c r="DK42" i="1"/>
  <c r="DI42" i="1"/>
  <c r="DF42" i="1"/>
  <c r="DD42" i="1"/>
  <c r="DA42" i="1"/>
  <c r="CY42" i="1"/>
  <c r="CV42" i="1"/>
  <c r="CT42" i="1"/>
  <c r="J42" i="1"/>
  <c r="J41" i="1"/>
  <c r="CP40" i="1"/>
  <c r="J40" i="1"/>
  <c r="CP39" i="1"/>
  <c r="J39" i="1"/>
  <c r="J38" i="1"/>
  <c r="J37" i="1"/>
  <c r="J36" i="1"/>
  <c r="CP34" i="1"/>
  <c r="J34" i="1"/>
  <c r="EE33" i="1"/>
  <c r="EC33" i="1"/>
  <c r="CP33" i="1"/>
  <c r="J33" i="1"/>
  <c r="CP32" i="1"/>
  <c r="J32" i="1"/>
  <c r="EE31" i="1"/>
  <c r="EC31" i="1"/>
  <c r="DZ31" i="1"/>
  <c r="DX31" i="1"/>
  <c r="DU31" i="1"/>
  <c r="DS31" i="1"/>
  <c r="DP31" i="1"/>
  <c r="DN31" i="1"/>
  <c r="DK31" i="1"/>
  <c r="DI31" i="1"/>
  <c r="DF31" i="1"/>
  <c r="DD31" i="1"/>
  <c r="DA31" i="1"/>
  <c r="CY31" i="1"/>
  <c r="CV31" i="1"/>
  <c r="CT31" i="1"/>
  <c r="J31" i="1"/>
  <c r="EE30" i="1"/>
  <c r="EC30" i="1"/>
  <c r="DZ30" i="1"/>
  <c r="DX30" i="1"/>
  <c r="DU30" i="1"/>
  <c r="DS30" i="1"/>
  <c r="DP30" i="1"/>
  <c r="DN30" i="1"/>
  <c r="DK30" i="1"/>
  <c r="DI30" i="1"/>
  <c r="DF30" i="1"/>
  <c r="DD30" i="1"/>
  <c r="DA30" i="1"/>
  <c r="CY30" i="1"/>
  <c r="CV30" i="1"/>
  <c r="CT30" i="1"/>
  <c r="J30" i="1"/>
  <c r="EE29" i="1"/>
  <c r="EC29" i="1"/>
  <c r="CV29" i="1"/>
  <c r="CT29" i="1"/>
  <c r="J29" i="1"/>
  <c r="J28" i="1"/>
  <c r="EE27" i="1"/>
  <c r="EC27" i="1"/>
  <c r="DZ27" i="1"/>
  <c r="DX27" i="1"/>
  <c r="DU27" i="1"/>
  <c r="DS27" i="1"/>
  <c r="DP27" i="1"/>
  <c r="DN27" i="1"/>
  <c r="DK27" i="1"/>
  <c r="DI27" i="1"/>
  <c r="EE26" i="1"/>
  <c r="EC26" i="1"/>
  <c r="DZ26" i="1"/>
  <c r="DX26" i="1"/>
  <c r="DU26" i="1"/>
  <c r="DS26" i="1"/>
  <c r="DP26" i="1"/>
  <c r="DN26" i="1"/>
  <c r="DK26" i="1"/>
  <c r="DI26" i="1"/>
  <c r="DF26" i="1"/>
  <c r="DD26" i="1"/>
  <c r="DA26" i="1"/>
  <c r="CY26" i="1"/>
  <c r="CV26" i="1"/>
  <c r="CT26" i="1"/>
  <c r="J26" i="1"/>
  <c r="EE25" i="1"/>
  <c r="EC25" i="1"/>
  <c r="DZ25" i="1"/>
  <c r="DX25" i="1"/>
  <c r="DU25" i="1"/>
  <c r="DS25" i="1"/>
  <c r="DP25" i="1"/>
  <c r="DN25" i="1"/>
  <c r="DK25" i="1"/>
  <c r="DI25" i="1"/>
  <c r="DF25" i="1"/>
  <c r="DD25" i="1"/>
  <c r="DA25" i="1"/>
  <c r="CY25" i="1"/>
  <c r="CV25" i="1"/>
  <c r="CT25" i="1"/>
  <c r="J25" i="1"/>
  <c r="EE24" i="1"/>
  <c r="EC24" i="1"/>
  <c r="DZ24" i="1"/>
  <c r="DX24" i="1"/>
  <c r="DU24" i="1"/>
  <c r="DS24" i="1"/>
  <c r="DP24" i="1"/>
  <c r="DN24" i="1"/>
  <c r="DK24" i="1"/>
  <c r="DI24" i="1"/>
  <c r="DF24" i="1"/>
  <c r="DD24" i="1"/>
  <c r="DA24" i="1"/>
  <c r="CY24" i="1"/>
  <c r="CV24" i="1"/>
  <c r="CT24" i="1"/>
  <c r="CP24" i="1"/>
  <c r="J24" i="1"/>
  <c r="EE23" i="1"/>
  <c r="EC23" i="1"/>
  <c r="DZ23" i="1"/>
  <c r="DX23" i="1"/>
  <c r="DU23" i="1"/>
  <c r="DS23" i="1"/>
  <c r="DP23" i="1"/>
  <c r="DN23" i="1"/>
  <c r="DK23" i="1"/>
  <c r="DI23" i="1"/>
  <c r="DF23" i="1"/>
  <c r="DD23" i="1"/>
  <c r="DA23" i="1"/>
  <c r="CY23" i="1"/>
  <c r="CV23" i="1"/>
  <c r="CT23" i="1"/>
  <c r="J23" i="1"/>
  <c r="EE22" i="1"/>
  <c r="EC22" i="1"/>
  <c r="DZ22" i="1"/>
  <c r="DX22" i="1"/>
  <c r="DU22" i="1"/>
  <c r="DS22" i="1"/>
  <c r="DP22" i="1"/>
  <c r="DN22" i="1"/>
  <c r="DK22" i="1"/>
  <c r="DI22" i="1"/>
  <c r="DF22" i="1"/>
  <c r="DD22" i="1"/>
  <c r="DA22" i="1"/>
  <c r="CY22" i="1"/>
  <c r="CV22" i="1"/>
  <c r="CT22" i="1"/>
  <c r="CP22" i="1"/>
  <c r="I22" i="1"/>
  <c r="G22" i="1"/>
  <c r="H22" i="1" s="1"/>
  <c r="EE21" i="1"/>
  <c r="EC21" i="1"/>
  <c r="DZ21" i="1"/>
  <c r="DX21" i="1"/>
  <c r="DU21" i="1"/>
  <c r="DS21" i="1"/>
  <c r="DP21" i="1"/>
  <c r="DN21" i="1"/>
  <c r="DK21" i="1"/>
  <c r="DI21" i="1"/>
  <c r="DF21" i="1"/>
  <c r="DD21" i="1"/>
  <c r="DA21" i="1"/>
  <c r="CY21" i="1"/>
  <c r="CV21" i="1"/>
  <c r="CT21" i="1"/>
  <c r="CP21" i="1"/>
  <c r="J21" i="1"/>
  <c r="EE20" i="1"/>
  <c r="EC20" i="1"/>
  <c r="DZ20" i="1"/>
  <c r="DX20" i="1"/>
  <c r="DU20" i="1"/>
  <c r="DS20" i="1"/>
  <c r="DP20" i="1"/>
  <c r="DN20" i="1"/>
  <c r="DK20" i="1"/>
  <c r="DI20" i="1"/>
  <c r="DF20" i="1"/>
  <c r="DD20" i="1"/>
  <c r="DA20" i="1"/>
  <c r="CY20" i="1"/>
  <c r="CV20" i="1"/>
  <c r="CT20" i="1"/>
  <c r="J20" i="1"/>
  <c r="EE19" i="1"/>
  <c r="EC19" i="1"/>
  <c r="DZ19" i="1"/>
  <c r="DX19" i="1"/>
  <c r="DU19" i="1"/>
  <c r="DS19" i="1"/>
  <c r="DP19" i="1"/>
  <c r="DN19" i="1"/>
  <c r="DK19" i="1"/>
  <c r="DI19" i="1"/>
  <c r="DF19" i="1"/>
  <c r="DD19" i="1"/>
  <c r="DA19" i="1"/>
  <c r="CY19" i="1"/>
  <c r="CV19" i="1"/>
  <c r="CT19" i="1"/>
  <c r="CP19" i="1"/>
  <c r="J19" i="1"/>
  <c r="EE18" i="1"/>
  <c r="EC18" i="1"/>
  <c r="DZ18" i="1"/>
  <c r="DX18" i="1"/>
  <c r="DU18" i="1"/>
  <c r="DS18" i="1"/>
  <c r="DP18" i="1"/>
  <c r="DN18" i="1"/>
  <c r="EE17" i="1"/>
  <c r="EC17" i="1"/>
  <c r="DZ17" i="1"/>
  <c r="DX17" i="1"/>
  <c r="DU17" i="1"/>
  <c r="DS17" i="1"/>
  <c r="DP17" i="1"/>
  <c r="DN17" i="1"/>
  <c r="DK17" i="1"/>
  <c r="DI17" i="1"/>
  <c r="DF17" i="1"/>
  <c r="DD17" i="1"/>
  <c r="DA17" i="1"/>
  <c r="CY17" i="1"/>
  <c r="CV17" i="1"/>
  <c r="CT17" i="1"/>
  <c r="J17" i="1"/>
  <c r="EE16" i="1"/>
  <c r="EC16" i="1"/>
  <c r="DZ16" i="1"/>
  <c r="DX16" i="1"/>
  <c r="DU16" i="1"/>
  <c r="DS16" i="1"/>
  <c r="CP16" i="1"/>
  <c r="J16" i="1"/>
  <c r="EE15" i="1"/>
  <c r="EC15" i="1"/>
  <c r="DZ15" i="1"/>
  <c r="DX15" i="1"/>
  <c r="DU15" i="1"/>
  <c r="DS15" i="1"/>
  <c r="DP15" i="1"/>
  <c r="DN15" i="1"/>
  <c r="DK15" i="1"/>
  <c r="DI15" i="1"/>
  <c r="DF15" i="1"/>
  <c r="DD15" i="1"/>
  <c r="DA15" i="1"/>
  <c r="CY15" i="1"/>
  <c r="CV15" i="1"/>
  <c r="CT15" i="1"/>
  <c r="J15" i="1"/>
  <c r="EE14" i="1"/>
  <c r="EC14" i="1"/>
  <c r="DZ14" i="1"/>
  <c r="DX14" i="1"/>
  <c r="DU14" i="1"/>
  <c r="DS14" i="1"/>
  <c r="DP14" i="1"/>
  <c r="DN14" i="1"/>
  <c r="DK14" i="1"/>
  <c r="DI14" i="1"/>
  <c r="DF14" i="1"/>
  <c r="DD14" i="1"/>
  <c r="DA14" i="1"/>
  <c r="CY14" i="1"/>
  <c r="CV14" i="1"/>
  <c r="CT14" i="1"/>
  <c r="CP14" i="1"/>
  <c r="J14" i="1"/>
  <c r="EE13" i="1"/>
  <c r="EC13" i="1"/>
  <c r="DZ13" i="1"/>
  <c r="DX13" i="1"/>
  <c r="DU13" i="1"/>
  <c r="DS13" i="1"/>
  <c r="J13" i="1"/>
  <c r="EE12" i="1"/>
  <c r="EC12" i="1"/>
  <c r="DZ12" i="1"/>
  <c r="DX12" i="1"/>
  <c r="DU12" i="1"/>
  <c r="DS12" i="1"/>
  <c r="DP12" i="1"/>
  <c r="DN12" i="1"/>
  <c r="DK12" i="1"/>
  <c r="DI12" i="1"/>
  <c r="DF12" i="1"/>
  <c r="DD12" i="1"/>
  <c r="DA12" i="1"/>
  <c r="CY12" i="1"/>
  <c r="CV12" i="1"/>
  <c r="CT12" i="1"/>
  <c r="CP12" i="1"/>
  <c r="J12" i="1"/>
  <c r="EE11" i="1"/>
  <c r="EC11" i="1"/>
  <c r="DZ11" i="1"/>
  <c r="DX11" i="1"/>
  <c r="DU11" i="1"/>
  <c r="DS11" i="1"/>
  <c r="DP11" i="1"/>
  <c r="DN11" i="1"/>
  <c r="DK11" i="1"/>
  <c r="DI11" i="1"/>
  <c r="DF11" i="1"/>
  <c r="DD11" i="1"/>
  <c r="DA11" i="1"/>
  <c r="CY11" i="1"/>
  <c r="CV11" i="1"/>
  <c r="CT11" i="1"/>
  <c r="CP11" i="1"/>
  <c r="J11" i="1"/>
  <c r="EE10" i="1"/>
  <c r="EC10" i="1"/>
  <c r="DZ10" i="1"/>
  <c r="DX10" i="1"/>
  <c r="DU10" i="1"/>
  <c r="DS10" i="1"/>
  <c r="DP10" i="1"/>
  <c r="DN10" i="1"/>
  <c r="DK10" i="1"/>
  <c r="DI10" i="1"/>
  <c r="DF10" i="1"/>
  <c r="DD10" i="1"/>
  <c r="DA10" i="1"/>
  <c r="CY10" i="1"/>
  <c r="CV10" i="1"/>
  <c r="CP10" i="1"/>
  <c r="J10" i="1"/>
  <c r="EE9" i="1"/>
  <c r="EC9" i="1"/>
  <c r="DZ9" i="1"/>
  <c r="DX9" i="1"/>
  <c r="DU9" i="1"/>
  <c r="DS9" i="1"/>
  <c r="DP9" i="1"/>
  <c r="DN9" i="1"/>
  <c r="DK9" i="1"/>
  <c r="DI9" i="1"/>
  <c r="DF9" i="1"/>
  <c r="DD9" i="1"/>
  <c r="DA9" i="1"/>
  <c r="CY9" i="1"/>
  <c r="CV9" i="1"/>
  <c r="CT9" i="1"/>
  <c r="CP9" i="1"/>
  <c r="J9" i="1"/>
  <c r="EE8" i="1"/>
  <c r="EC8" i="1"/>
  <c r="DZ8" i="1"/>
  <c r="DX8" i="1"/>
  <c r="DU8" i="1"/>
  <c r="DS8" i="1"/>
  <c r="DP8" i="1"/>
  <c r="DN8" i="1"/>
  <c r="DK8" i="1"/>
  <c r="DI8" i="1"/>
  <c r="DF8" i="1"/>
  <c r="DD8" i="1"/>
  <c r="DA8" i="1"/>
  <c r="CY8" i="1"/>
  <c r="CV8" i="1"/>
  <c r="CT8" i="1"/>
  <c r="CP8" i="1"/>
  <c r="J8" i="1"/>
  <c r="EE7" i="1"/>
  <c r="EC7" i="1"/>
  <c r="DZ7" i="1"/>
  <c r="DX7" i="1"/>
  <c r="DU7" i="1"/>
  <c r="DS7" i="1"/>
  <c r="DP7" i="1"/>
  <c r="DN7" i="1"/>
  <c r="DK7" i="1"/>
  <c r="DI7" i="1"/>
  <c r="DF7" i="1"/>
  <c r="DD7" i="1"/>
  <c r="DA7" i="1"/>
  <c r="CY7" i="1"/>
  <c r="CV7" i="1"/>
  <c r="CT7" i="1"/>
  <c r="J7" i="1"/>
  <c r="EE6" i="1"/>
  <c r="EC6" i="1"/>
  <c r="DZ6" i="1"/>
  <c r="DX6" i="1"/>
  <c r="DU6" i="1"/>
  <c r="DS6" i="1"/>
  <c r="DP6" i="1"/>
  <c r="DN6" i="1"/>
  <c r="DK6" i="1"/>
  <c r="DI6" i="1"/>
  <c r="DF6" i="1"/>
  <c r="DD6" i="1"/>
  <c r="DA6" i="1"/>
  <c r="CY6" i="1"/>
  <c r="CV6" i="1"/>
  <c r="CT6" i="1"/>
  <c r="CP6" i="1"/>
  <c r="J6" i="1"/>
  <c r="EE5" i="1"/>
  <c r="EC5" i="1"/>
  <c r="DZ5" i="1"/>
  <c r="DX5" i="1"/>
  <c r="DU5" i="1"/>
  <c r="DS5" i="1"/>
  <c r="DP5" i="1"/>
  <c r="DN5" i="1"/>
  <c r="DK5" i="1"/>
  <c r="DI5" i="1"/>
  <c r="DF5" i="1"/>
  <c r="DD5" i="1"/>
  <c r="DA5" i="1"/>
  <c r="CY5" i="1"/>
  <c r="CV5" i="1"/>
  <c r="CT5" i="1"/>
  <c r="CP5" i="1"/>
  <c r="J5" i="1"/>
  <c r="EE4" i="1"/>
  <c r="EC4" i="1"/>
  <c r="DZ4" i="1"/>
  <c r="DX4" i="1"/>
  <c r="DU4" i="1"/>
  <c r="DS4" i="1"/>
  <c r="DP4" i="1"/>
  <c r="DN4" i="1"/>
  <c r="DK4" i="1"/>
  <c r="DI4" i="1"/>
  <c r="DF4" i="1"/>
  <c r="DD4" i="1"/>
  <c r="DA4" i="1"/>
  <c r="CY4" i="1"/>
  <c r="CV4" i="1"/>
  <c r="CT4" i="1"/>
  <c r="CP4" i="1"/>
  <c r="J4" i="1"/>
  <c r="J159" i="1" l="1"/>
  <c r="J22" i="1"/>
  <c r="J260" i="1"/>
  <c r="J77" i="1"/>
  <c r="J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Anastasiya Karpyak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Anastasiya Karpyak:</t>
        </r>
        <r>
          <rPr>
            <sz val="9"/>
            <color indexed="81"/>
            <rFont val="Tahoma"/>
            <family val="2"/>
          </rPr>
          <t xml:space="preserve">
2000+
</t>
        </r>
      </text>
    </comment>
  </commentList>
</comments>
</file>

<file path=xl/sharedStrings.xml><?xml version="1.0" encoding="utf-8"?>
<sst xmlns="http://schemas.openxmlformats.org/spreadsheetml/2006/main" count="2248" uniqueCount="934">
  <si>
    <t xml:space="preserve">посилання на сторінку Clutch </t>
  </si>
  <si>
    <t xml:space="preserve">Clutch </t>
  </si>
  <si>
    <t>Linkedin</t>
  </si>
  <si>
    <t>DOU</t>
  </si>
  <si>
    <t>Clutch</t>
  </si>
  <si>
    <t>Назва компанії</t>
  </si>
  <si>
    <t>web</t>
  </si>
  <si>
    <t>Location</t>
  </si>
  <si>
    <t>Main office location</t>
  </si>
  <si>
    <t>категорія компанії</t>
  </si>
  <si>
    <t>загальна кількість працівників у LinkedIn</t>
  </si>
  <si>
    <t>Україна кількість працівників у LinkedIn</t>
  </si>
  <si>
    <t>% працівників в Україні</t>
  </si>
  <si>
    <t>індекс задоволеності</t>
  </si>
  <si>
    <t>min. project size $</t>
  </si>
  <si>
    <t>avg. hourly rate</t>
  </si>
  <si>
    <t>оцінка компанії на Clutch</t>
  </si>
  <si>
    <t>Client focus %</t>
  </si>
  <si>
    <t>Категорія ТОП-15</t>
  </si>
  <si>
    <t>Focus Service lines %</t>
  </si>
  <si>
    <t>Industry focus %</t>
  </si>
  <si>
    <t>січень 2018</t>
  </si>
  <si>
    <t>липень 2018</t>
  </si>
  <si>
    <t>січень 2019</t>
  </si>
  <si>
    <t>липень 2019</t>
  </si>
  <si>
    <t>січень 2020</t>
  </si>
  <si>
    <t>липень 2020</t>
  </si>
  <si>
    <t>січень 2021</t>
  </si>
  <si>
    <t>липень 2021</t>
  </si>
  <si>
    <t>кількість працівників</t>
  </si>
  <si>
    <t>Загальний бал</t>
  </si>
  <si>
    <t>Компенсація</t>
  </si>
  <si>
    <t>Умови праці</t>
  </si>
  <si>
    <t>Кар'єра</t>
  </si>
  <si>
    <t>Проект</t>
  </si>
  <si>
    <t>Лояльність</t>
  </si>
  <si>
    <t>min</t>
  </si>
  <si>
    <t>max</t>
  </si>
  <si>
    <t>reviews</t>
  </si>
  <si>
    <t>clients&amp;experience</t>
  </si>
  <si>
    <t>market presence</t>
  </si>
  <si>
    <t>Enterprise (&gt;$1B)</t>
  </si>
  <si>
    <t>Midmarket ($10M - $1B)</t>
  </si>
  <si>
    <t>Small Business (&lt;$10M)</t>
  </si>
  <si>
    <t>Top App Developers in Ukraine/ загалом 915 компаній з України</t>
  </si>
  <si>
    <t>Top Software Developers in Ukraine/загалом 874</t>
  </si>
  <si>
    <t>Top Web Developers in Ukraine/загалом 1290 компаній</t>
  </si>
  <si>
    <t>Top Ukraine Virtual Reality &amp; Augmented Reality Developers/92 компанії</t>
  </si>
  <si>
    <t>Top Ukraine Artificial Intelligence Companies/152 компанії</t>
  </si>
  <si>
    <t>Top Blockchain Developers in Ukraine/109</t>
  </si>
  <si>
    <t>Top Web Designers in Ukraine/465 компаній</t>
  </si>
  <si>
    <t>Top UX Designers in Ukraine</t>
  </si>
  <si>
    <t>Top Ukraine Search Engine Optimization Services Companies/171 компанія</t>
  </si>
  <si>
    <t>Top Ukraine Staff Augmentation Services/200 компаній</t>
  </si>
  <si>
    <t xml:space="preserve">
Top Ukraine Data Analytics Companies</t>
  </si>
  <si>
    <t>Top Ukraine Software Quality Assurance Companies</t>
  </si>
  <si>
    <t>Top Ukraine Cloud Computing Consultants/107 компаній</t>
  </si>
  <si>
    <t>Top Cybersecurity Consulting Companies in Ukraine/58 компаній</t>
  </si>
  <si>
    <t>Top Ukraine IoT Companies/110 компаній</t>
  </si>
  <si>
    <t>Top Ukraine Product Designers/77 компаній</t>
  </si>
  <si>
    <t>Search Engine Optimization</t>
  </si>
  <si>
    <t>Web Design</t>
  </si>
  <si>
    <t>Advertising</t>
  </si>
  <si>
    <t>Branding</t>
  </si>
  <si>
    <t>Content marketing</t>
  </si>
  <si>
    <t>Public Relations</t>
  </si>
  <si>
    <t>Social Media Marketing</t>
  </si>
  <si>
    <t>BI &amp; Big Data Consulting &amp; SI</t>
  </si>
  <si>
    <t>Custom Software Development</t>
  </si>
  <si>
    <t>Enterprise App Modernization</t>
  </si>
  <si>
    <t>IT strategy consulting</t>
  </si>
  <si>
    <t>AR/VR Development</t>
  </si>
  <si>
    <t>Application testing</t>
  </si>
  <si>
    <t>Artificial Intelligence</t>
  </si>
  <si>
    <t>Blockchain</t>
  </si>
  <si>
    <t>Business consulting</t>
  </si>
  <si>
    <t>Cloud Consulting</t>
  </si>
  <si>
    <t>Cybersecurity</t>
  </si>
  <si>
    <t>E-comerce development</t>
  </si>
  <si>
    <t>IoT development</t>
  </si>
  <si>
    <t>Product design</t>
  </si>
  <si>
    <t>UX/UI Design</t>
  </si>
  <si>
    <t>Web development</t>
  </si>
  <si>
    <t>Digital Strategy</t>
  </si>
  <si>
    <t>IT Staff Augmentation</t>
  </si>
  <si>
    <t>IT managed services</t>
  </si>
  <si>
    <t>Mobile app Development</t>
  </si>
  <si>
    <t>Other</t>
  </si>
  <si>
    <t>CRM, ERP consulting and SI</t>
  </si>
  <si>
    <t>дисперсія</t>
  </si>
  <si>
    <t>Business services</t>
  </si>
  <si>
    <t>Consumer products &amp; services</t>
  </si>
  <si>
    <t>Other industries</t>
  </si>
  <si>
    <t>Information technology</t>
  </si>
  <si>
    <t>Medical</t>
  </si>
  <si>
    <t>Retail</t>
  </si>
  <si>
    <t>Media</t>
  </si>
  <si>
    <t>Arts, entertainment &amp; music</t>
  </si>
  <si>
    <t>Automotive</t>
  </si>
  <si>
    <t>Financial services</t>
  </si>
  <si>
    <t>Hospitality &amp; leisure</t>
  </si>
  <si>
    <t>Gambling</t>
  </si>
  <si>
    <t>Telecomunications</t>
  </si>
  <si>
    <t>Advertising &amp; marketing</t>
  </si>
  <si>
    <t>GPS, Navigation &amp; GIS</t>
  </si>
  <si>
    <t>Supply Chain, logistics and Transport</t>
  </si>
  <si>
    <t>E-commerce</t>
  </si>
  <si>
    <t>Education</t>
  </si>
  <si>
    <t>Gaming</t>
  </si>
  <si>
    <t>Real Estate</t>
  </si>
  <si>
    <t>Manufacturing</t>
  </si>
  <si>
    <t>спеціалісти в Україні</t>
  </si>
  <si>
    <t>технічні спеціалісти кількість</t>
  </si>
  <si>
    <t>технічні спеціалісти %</t>
  </si>
  <si>
    <t>вакансії в Україні</t>
  </si>
  <si>
    <t>% вакансій до кількості працівників</t>
  </si>
  <si>
    <t xml:space="preserve">EPAM </t>
  </si>
  <si>
    <t>https://clutch.co/profile/epam-systems#summary</t>
  </si>
  <si>
    <t>Greater, United Kingdom</t>
  </si>
  <si>
    <t>Newtown, PA, USA</t>
  </si>
  <si>
    <t>250 - 999</t>
  </si>
  <si>
    <t>понад 1500</t>
  </si>
  <si>
    <t>SoftServe</t>
  </si>
  <si>
    <t>https://clutch.co/profile/softserve#summary</t>
  </si>
  <si>
    <t>Austin, TX</t>
  </si>
  <si>
    <t>10,000+</t>
  </si>
  <si>
    <t>16,2</t>
  </si>
  <si>
    <t>9,8</t>
  </si>
  <si>
    <t>9,5</t>
  </si>
  <si>
    <t xml:space="preserve">GlobalLogic </t>
  </si>
  <si>
    <t>https://clutch.co/profile/globallogic#summary</t>
  </si>
  <si>
    <t>San Jose, CA</t>
  </si>
  <si>
    <t xml:space="preserve">Luxoft </t>
  </si>
  <si>
    <t>https://clutch.co/profile/luxoft#summary</t>
  </si>
  <si>
    <t>București, Romania</t>
  </si>
  <si>
    <t>не вказано</t>
  </si>
  <si>
    <t>Ciklum</t>
  </si>
  <si>
    <t>https://clutch.co/profile/ciklum#summary</t>
  </si>
  <si>
    <t>London, United Kingdom</t>
  </si>
  <si>
    <t>London, England</t>
  </si>
  <si>
    <t>1,000 - 9,999</t>
  </si>
  <si>
    <t>16,5</t>
  </si>
  <si>
    <t>9,2</t>
  </si>
  <si>
    <t>9,6</t>
  </si>
  <si>
    <t>NIX</t>
  </si>
  <si>
    <t>https://clutch.co/profile/nix#summary</t>
  </si>
  <si>
    <t>Saint Petersburg
United States</t>
  </si>
  <si>
    <t>DataArt</t>
  </si>
  <si>
    <t>https://clutch.co/profile/dataart#summary</t>
  </si>
  <si>
    <t>New York, NY</t>
  </si>
  <si>
    <t>Intellias</t>
  </si>
  <si>
    <t>https://clutch.co/profile/intellias#summary</t>
  </si>
  <si>
    <t>L'viv, Ukraine</t>
  </si>
  <si>
    <t>Lviv, Lviv</t>
  </si>
  <si>
    <t>18,8</t>
  </si>
  <si>
    <t>Infopulse</t>
  </si>
  <si>
    <t>https://clutch.co/profile/infopulse#summary</t>
  </si>
  <si>
    <t>Kyiv, Ukraine</t>
  </si>
  <si>
    <t>Kyiv, Kyivska oblast</t>
  </si>
  <si>
    <t>Ajax Systems</t>
  </si>
  <si>
    <t>Eleks</t>
  </si>
  <si>
    <t>https://clutch.co/profile/eleks#summary</t>
  </si>
  <si>
    <t>16,3</t>
  </si>
  <si>
    <t>Genesis Tech</t>
  </si>
  <si>
    <t>https://clutch.co/profile/techno-genesis-software-solutions-private#summary</t>
  </si>
  <si>
    <t>Kyiv</t>
  </si>
  <si>
    <t>10 - 49</t>
  </si>
  <si>
    <t>Andersen Lab</t>
  </si>
  <si>
    <t>https://clutch.co/profile/andersen#summary</t>
  </si>
  <si>
    <t>800 - 1500</t>
  </si>
  <si>
    <t>Plarium</t>
  </si>
  <si>
    <t>Herzliya, Herzliya. Izrael</t>
  </si>
  <si>
    <t>Parimatch</t>
  </si>
  <si>
    <t>Innovecs</t>
  </si>
  <si>
    <t>https://clutch.co/profile/innovecs#summary</t>
  </si>
  <si>
    <t>https://clutch.co/profile/lohika#summary</t>
  </si>
  <si>
    <t>San Mateo, CA</t>
  </si>
  <si>
    <t>Svitla Systems</t>
  </si>
  <si>
    <t>https://clutch.co/profile/svitla-systems#summary</t>
  </si>
  <si>
    <t>Corte Madera, CA</t>
  </si>
  <si>
    <t>Corte Madera, California</t>
  </si>
  <si>
    <t>200 - 800</t>
  </si>
  <si>
    <t>AMC Bridge</t>
  </si>
  <si>
    <t>https://clutch.co/profile/amc-bridge#summary</t>
  </si>
  <si>
    <t>Waltham, MA</t>
  </si>
  <si>
    <t>Terrasoft Ukraine</t>
  </si>
  <si>
    <t>Sigma Software</t>
  </si>
  <si>
    <t>https://clutch.co/profile/sigma-software#summary</t>
  </si>
  <si>
    <t>SQUAD</t>
  </si>
  <si>
    <t>https://clutch.co/profile/squad-ua#summary</t>
  </si>
  <si>
    <t>2 - 9</t>
  </si>
  <si>
    <t>Astound Commerce</t>
  </si>
  <si>
    <t>https://clutch.co/profile/astound-commerce#summary</t>
  </si>
  <si>
    <t>United States</t>
  </si>
  <si>
    <t>Autodoc</t>
  </si>
  <si>
    <t>TemaBit</t>
  </si>
  <si>
    <t>https://clutch.co/profile/temabit#summary</t>
  </si>
  <si>
    <t>50 - 249</t>
  </si>
  <si>
    <t>Capgemini Engineering Ukraine</t>
  </si>
  <si>
    <t>Netcracker</t>
  </si>
  <si>
    <t>Onseo</t>
  </si>
  <si>
    <t>AgileEngine</t>
  </si>
  <si>
    <t>https://clutch.co/profile/agileengine#summary</t>
  </si>
  <si>
    <t>McLean, VA United States</t>
  </si>
  <si>
    <t xml:space="preserve">Allstarsit </t>
  </si>
  <si>
    <t>https://clutch.co/profile/allstarsit-0#summary</t>
  </si>
  <si>
    <t>Ramat Gan,
Israel</t>
  </si>
  <si>
    <t>Computools</t>
  </si>
  <si>
    <t>https://clutch.co/profile/computools#summary</t>
  </si>
  <si>
    <t>17,7</t>
  </si>
  <si>
    <t>8,7</t>
  </si>
  <si>
    <t>9,1</t>
  </si>
  <si>
    <t>Appflame</t>
  </si>
  <si>
    <t>Amazing Apps</t>
  </si>
  <si>
    <t>Trionika</t>
  </si>
  <si>
    <t>VOKI Games</t>
  </si>
  <si>
    <t>JetSoftPro</t>
  </si>
  <si>
    <t>https://clutch.co/profile/jetsoftpro#summary</t>
  </si>
  <si>
    <t>Yalantis</t>
  </si>
  <si>
    <t>https://clutch.co/profile/yalantis#summary</t>
  </si>
  <si>
    <t>Dnipropetrovs'k, Ukraine</t>
  </si>
  <si>
    <t>Grammarly</t>
  </si>
  <si>
    <t>Star</t>
  </si>
  <si>
    <t>Uklon</t>
  </si>
  <si>
    <t>Beetroot</t>
  </si>
  <si>
    <t>https://clutch.co/profile/beetroot-ab#summary</t>
  </si>
  <si>
    <t>Stockholm, Sweden</t>
  </si>
  <si>
    <t>19,6</t>
  </si>
  <si>
    <t>8,2</t>
  </si>
  <si>
    <t>Preply</t>
  </si>
  <si>
    <t>Global IT Support</t>
  </si>
  <si>
    <t>Symphony Solutions</t>
  </si>
  <si>
    <t>https://clutch.co/profile/symphony-solutions#summary</t>
  </si>
  <si>
    <t>Amsterdam, Netherlands</t>
  </si>
  <si>
    <t xml:space="preserve">200 - 800 </t>
  </si>
  <si>
    <t>18,7</t>
  </si>
  <si>
    <t>6,3</t>
  </si>
  <si>
    <t>8,9</t>
  </si>
  <si>
    <t>Room 8 Studio</t>
  </si>
  <si>
    <t>Wargaming</t>
  </si>
  <si>
    <t>Infineon Technologies</t>
  </si>
  <si>
    <t>SPD-Ukraine</t>
  </si>
  <si>
    <t>MobiDev</t>
  </si>
  <si>
    <t>https://clutch.co/profile/mobidev#summary</t>
  </si>
  <si>
    <t>Norcross, GA USA</t>
  </si>
  <si>
    <t>Daxx (Grid Dyn з січня 2021)</t>
  </si>
  <si>
    <t>https://clutch.co/profile/daxx#summary</t>
  </si>
  <si>
    <t>Kiev, Ukraine</t>
  </si>
  <si>
    <t>San Ramon, California</t>
  </si>
  <si>
    <t>18,1</t>
  </si>
  <si>
    <t>7,9</t>
  </si>
  <si>
    <t>9,4</t>
  </si>
  <si>
    <t>AB Soft</t>
  </si>
  <si>
    <t>https://clutch.co/profile/ab-soft#summary</t>
  </si>
  <si>
    <t>South San Francisco, CA</t>
  </si>
  <si>
    <t>Perfectial</t>
  </si>
  <si>
    <t>https://clutch.co/profile/perfectial#summary</t>
  </si>
  <si>
    <t>8,4</t>
  </si>
  <si>
    <t>Overdose</t>
  </si>
  <si>
    <t xml:space="preserve"> ... and Kyiv.</t>
  </si>
  <si>
    <t>Valtech</t>
  </si>
  <si>
    <t>https://clutch.co/profile/valtech#summary</t>
  </si>
  <si>
    <t>Sombra</t>
  </si>
  <si>
    <t>https://clutch.co/profile/sombra#summary</t>
  </si>
  <si>
    <t>Lviv, Ukraine</t>
  </si>
  <si>
    <t>Opinov8 Technology Services</t>
  </si>
  <si>
    <t>https://clutch.co/profile/opinov8-technology-services#summary</t>
  </si>
  <si>
    <t>8,5</t>
  </si>
  <si>
    <t>7,8</t>
  </si>
  <si>
    <t>JustAnswer</t>
  </si>
  <si>
    <t>San Francisco, California</t>
  </si>
  <si>
    <t>Zoolatech</t>
  </si>
  <si>
    <t>https://clutch.co/profile/zoolatech#summary</t>
  </si>
  <si>
    <t>Palo Alto, CA, USA</t>
  </si>
  <si>
    <t>Grid Dynamics (купили в 2020 Daxx)</t>
  </si>
  <si>
    <t>https://clutch.co/profile/grid-dynamics#summary</t>
  </si>
  <si>
    <t>San Ramon, CA, USA</t>
  </si>
  <si>
    <t>Brightgrove</t>
  </si>
  <si>
    <t>https://clutch.co/profile/brightgrove#summary</t>
  </si>
  <si>
    <t>Kharkiv, Ukraine</t>
  </si>
  <si>
    <t>PandaDoc</t>
  </si>
  <si>
    <t>Exadel</t>
  </si>
  <si>
    <t>https://clutch.co/profile/exadel#summary</t>
  </si>
  <si>
    <t>Walnut Creek, CA</t>
  </si>
  <si>
    <t>Zazmic Inc</t>
  </si>
  <si>
    <t>https://clutch.co/profile/zazmic#summary</t>
  </si>
  <si>
    <t>San Francisco, CA</t>
  </si>
  <si>
    <t>Allvue Systems</t>
  </si>
  <si>
    <t>Coral Gables, FL</t>
  </si>
  <si>
    <t>Avenga (раніше Corevalue)</t>
  </si>
  <si>
    <t>https://clutch.co/profile/avenga#summary</t>
  </si>
  <si>
    <t>CHI Software</t>
  </si>
  <si>
    <t>https://clutch.co/profile/chi-software#summary</t>
  </si>
  <si>
    <t>AltexSoft</t>
  </si>
  <si>
    <t>https://clutch.co/profile/altexsoft#summary</t>
  </si>
  <si>
    <t>Interlogic</t>
  </si>
  <si>
    <t>Provectus</t>
  </si>
  <si>
    <t>https://clutch.co/profile/provectus#summary</t>
  </si>
  <si>
    <t>Palo Alto, CA</t>
  </si>
  <si>
    <t>Readdle</t>
  </si>
  <si>
    <t>Odessa, Ukraine</t>
  </si>
  <si>
    <t>WizardsDev</t>
  </si>
  <si>
    <t>Dnipro, Dnipropetrovsk</t>
  </si>
  <si>
    <t>Dev.Pro</t>
  </si>
  <si>
    <t>https://clutch.co/profile/devpro#summary</t>
  </si>
  <si>
    <t>Charlotte, NC, USA</t>
  </si>
  <si>
    <t>Customertimes Corp</t>
  </si>
  <si>
    <t>https://clutch.co/profile/customertimes-corp#summary</t>
  </si>
  <si>
    <t>Levi9</t>
  </si>
  <si>
    <t>https://clutch.co/profile/levi9-technology-services#summary</t>
  </si>
  <si>
    <t>Intetics</t>
  </si>
  <si>
    <t>https://clutch.co/profile/intetics#summary</t>
  </si>
  <si>
    <t>Naples, FL, USA</t>
  </si>
  <si>
    <t>SMART business</t>
  </si>
  <si>
    <t>https://clutch.co/profile/smart-business#summary</t>
  </si>
  <si>
    <t>Delphi Software</t>
  </si>
  <si>
    <t>Vinnitsa, Ukraine</t>
  </si>
  <si>
    <t>Onix-Systems</t>
  </si>
  <si>
    <t>https://clutch.co/profile/onix-systems#summary</t>
  </si>
  <si>
    <t>Kropyvnytkyi, KR</t>
  </si>
  <si>
    <t>GeeksForLess</t>
  </si>
  <si>
    <t>Toronto, Ontario</t>
  </si>
  <si>
    <t>Viseven</t>
  </si>
  <si>
    <t>https://clutch.co/profile/viseven#summary</t>
  </si>
  <si>
    <t>Tallinn, Estonia</t>
  </si>
  <si>
    <t>AirSlate</t>
  </si>
  <si>
    <t>Brookline, Massachusetts</t>
  </si>
  <si>
    <t>Crunch</t>
  </si>
  <si>
    <t>https://clutch.co/profile/crunch#summary</t>
  </si>
  <si>
    <t>81 - 200</t>
  </si>
  <si>
    <t>Codemotion</t>
  </si>
  <si>
    <t>https://clutch.co/profile/codemotion#summary</t>
  </si>
  <si>
    <t>Ringostat</t>
  </si>
  <si>
    <t>Odesa</t>
  </si>
  <si>
    <t>bvblogic</t>
  </si>
  <si>
    <t>https://clutch.co/profile/bvblogic#summary</t>
  </si>
  <si>
    <t>Ivano-Frankivs'k, Ukraine</t>
  </si>
  <si>
    <t>KitRUM</t>
  </si>
  <si>
    <t>https://clutch.co/profile/kitrum#summary</t>
  </si>
  <si>
    <t>Clearwater, FL, usa</t>
  </si>
  <si>
    <t>M2E</t>
  </si>
  <si>
    <t>MWDN</t>
  </si>
  <si>
    <t>https://clutch.co/profile/mwdn#summary</t>
  </si>
  <si>
    <t>Tel Aviv, Israel</t>
  </si>
  <si>
    <t>ArtJoker Software</t>
  </si>
  <si>
    <t>https://clutch.co/profile/artjoker-software#summary</t>
  </si>
  <si>
    <t>JatApp</t>
  </si>
  <si>
    <t>https://clutch.co/profile/jatapp#summary</t>
  </si>
  <si>
    <t>Miami, FL</t>
  </si>
  <si>
    <t>Kyiv, Kyiv City</t>
  </si>
  <si>
    <t>IPLAND</t>
  </si>
  <si>
    <t>Киев</t>
  </si>
  <si>
    <t>Techstack</t>
  </si>
  <si>
    <t>https://clutch.co/profile/techstack#summary</t>
  </si>
  <si>
    <t>Hong Kong, Hong Kong</t>
  </si>
  <si>
    <t>Tallinn, Tallinn</t>
  </si>
  <si>
    <t>Vilmate</t>
  </si>
  <si>
    <t>https://clutch.co/profile/vilmate#summary</t>
  </si>
  <si>
    <t>GeoComply</t>
  </si>
  <si>
    <t>Vancouver, Canada</t>
  </si>
  <si>
    <t>Technorely</t>
  </si>
  <si>
    <t>https://clutch.co/profile/technorely#summary</t>
  </si>
  <si>
    <t>Serpstat</t>
  </si>
  <si>
    <t>Light IT</t>
  </si>
  <si>
    <t>https://clutch.co/profile/light-it-0#summary</t>
  </si>
  <si>
    <t>Zaporizhzhia, Ukraine</t>
  </si>
  <si>
    <t>Everad</t>
  </si>
  <si>
    <t>Work Nest</t>
  </si>
  <si>
    <t>израильская аутстафф-компания с офисами в Харькове, Киеве и Тель-Авиве.</t>
  </si>
  <si>
    <t>inVerita</t>
  </si>
  <si>
    <t>https://clutch.co/profile/inverita#summary</t>
  </si>
  <si>
    <t>Chicago, Illinois</t>
  </si>
  <si>
    <t>Belkins</t>
  </si>
  <si>
    <t>https://clutch.co/profile/belkins#summary</t>
  </si>
  <si>
    <t>Dover, DE 19901</t>
  </si>
  <si>
    <t>Program-Ace</t>
  </si>
  <si>
    <t>https://clutch.co/profile/program-ace#summary</t>
  </si>
  <si>
    <t>Kharkiv</t>
  </si>
  <si>
    <t>Clovertech</t>
  </si>
  <si>
    <t>Moon Active</t>
  </si>
  <si>
    <t>Tel Aviv</t>
  </si>
  <si>
    <t>IdeaSoft.io</t>
  </si>
  <si>
    <t>https://clutch.co/profile/ideasoftio#summary</t>
  </si>
  <si>
    <t>SmartyAds</t>
  </si>
  <si>
    <t>https://clutch.co/profile/smartyads#summary</t>
  </si>
  <si>
    <t>London</t>
  </si>
  <si>
    <t>Eastern Peak</t>
  </si>
  <si>
    <t>https://clutch.co/profile/eastern-peak#summary</t>
  </si>
  <si>
    <t>Herzliya, Izrael</t>
  </si>
  <si>
    <t>WeSoftYou</t>
  </si>
  <si>
    <t>https://clutch.co/profile/wesoftyou#summary</t>
  </si>
  <si>
    <t>19,5</t>
  </si>
  <si>
    <t>Leobit</t>
  </si>
  <si>
    <t>https://clutch.co/profile/leobit#summary</t>
  </si>
  <si>
    <t>Spin Technology</t>
  </si>
  <si>
    <t>Palo Alto, California</t>
  </si>
  <si>
    <t>Cpamatica</t>
  </si>
  <si>
    <t>Five Systems Development</t>
  </si>
  <si>
    <t>https://clutch.co/profile/five-systems-development#summary</t>
  </si>
  <si>
    <t>Vinnytsia, Ukraine</t>
  </si>
  <si>
    <t>Inoxoft</t>
  </si>
  <si>
    <t>https://clutch.co/profile/inoxoft#summary</t>
  </si>
  <si>
    <t>InventorSoft</t>
  </si>
  <si>
    <t>https://clutch.co/profile/inventorsoft#summary</t>
  </si>
  <si>
    <t>Chernivtsi, Ukraine</t>
  </si>
  <si>
    <t>Houston, Texas</t>
  </si>
  <si>
    <t>SoftBlues</t>
  </si>
  <si>
    <t>https://clutch.co/profile/softblues#summary</t>
  </si>
  <si>
    <t>UKAD</t>
  </si>
  <si>
    <t>https://clutch.co/profile/ukad#summary</t>
  </si>
  <si>
    <t>Sheffield, United</t>
  </si>
  <si>
    <t>DIGIS</t>
  </si>
  <si>
    <t>https://clutch.co/profile/digis#summary</t>
  </si>
  <si>
    <t>Odesa, Ukraine</t>
  </si>
  <si>
    <t>TechMagic</t>
  </si>
  <si>
    <t>https://clutch.co/profile/techmagic#summary</t>
  </si>
  <si>
    <t>Ascendix Technologies</t>
  </si>
  <si>
    <t>https://clutch.co/profile/ascendix-technologies#summary</t>
  </si>
  <si>
    <t>Dallas, TX</t>
  </si>
  <si>
    <t>Relevant Software</t>
  </si>
  <si>
    <t>https://clutch.co/profile/relevant-software#summary</t>
  </si>
  <si>
    <t>8,6</t>
  </si>
  <si>
    <t>Geniusee</t>
  </si>
  <si>
    <t>https://clutch.co/profile/geniusee#summary</t>
  </si>
  <si>
    <t>SharpMinds</t>
  </si>
  <si>
    <t>https://clutch.co/profile/sharpminds#summary</t>
  </si>
  <si>
    <t>Django Stars</t>
  </si>
  <si>
    <t>https://clutch.co/profile/django-stars#summary</t>
  </si>
  <si>
    <t>FRESHCODE</t>
  </si>
  <si>
    <t>https://clutch.co/profile/freshcode#summary</t>
  </si>
  <si>
    <t>3DLOOK</t>
  </si>
  <si>
    <t>LANARS</t>
  </si>
  <si>
    <t>https://clutch.co/profile/lanars#summary</t>
  </si>
  <si>
    <t>Oslo</t>
  </si>
  <si>
    <t>StartupSoft</t>
  </si>
  <si>
    <t>https://clutch.co/profile/startupsoft#summary</t>
  </si>
  <si>
    <t>19,3</t>
  </si>
  <si>
    <t>Sloboda Studio</t>
  </si>
  <si>
    <t>https://clutch.co/profile/sloboda-studio#summary</t>
  </si>
  <si>
    <t>Devox Software</t>
  </si>
  <si>
    <t>https://clutch.co/profile/devox-software#summary</t>
  </si>
  <si>
    <t>KindGeek</t>
  </si>
  <si>
    <t>https://clutch.co/profile/kindgeek#summary</t>
  </si>
  <si>
    <t>FlexMade</t>
  </si>
  <si>
    <t>https://clutch.co/profile/flexmade#summary</t>
  </si>
  <si>
    <t>Bellevue, WA, USA</t>
  </si>
  <si>
    <t>AnyforSoft</t>
  </si>
  <si>
    <t>https://clutch.co/profile/anyforsoft#summary</t>
  </si>
  <si>
    <t>Sarasota, FL</t>
  </si>
  <si>
    <t>Marupe, Latvia</t>
  </si>
  <si>
    <t>Cleveroad</t>
  </si>
  <si>
    <t>https://clutch.co/profile/cleveroad#summary</t>
  </si>
  <si>
    <t>ITOMYCH STUDIO</t>
  </si>
  <si>
    <t>https://clutch.co/profile/itomych-studio#summary</t>
  </si>
  <si>
    <t>Mobilunity</t>
  </si>
  <si>
    <t>https://clutch.co/profile/mobilunity#summary</t>
  </si>
  <si>
    <t>15,6</t>
  </si>
  <si>
    <t>ЯвКурсі</t>
  </si>
  <si>
    <t>Adtelligent</t>
  </si>
  <si>
    <t>New York</t>
  </si>
  <si>
    <t>Product Madness</t>
  </si>
  <si>
    <t>ЛУН</t>
  </si>
  <si>
    <t>EltexSoft</t>
  </si>
  <si>
    <t>https://clutch.co/profile/eltexsoft#summary</t>
  </si>
  <si>
    <t>Blackthorn Vision</t>
  </si>
  <si>
    <t>https://clutch.co/profile/blackthorn-vision#summary</t>
  </si>
  <si>
    <t>SSA Group</t>
  </si>
  <si>
    <t>https://clutch.co/profile/ssa-group#summary</t>
  </si>
  <si>
    <t>Glorium Technologies</t>
  </si>
  <si>
    <t>https://clutch.co/profile/glorium-technologies#summary</t>
  </si>
  <si>
    <t>Princeton, NJ</t>
  </si>
  <si>
    <t>iLogos Game Studios</t>
  </si>
  <si>
    <t>https://clutch.co/profile/ilogos-game-studios#summary</t>
  </si>
  <si>
    <t>Hamburg, Germany</t>
  </si>
  <si>
    <t>Gibraltar</t>
  </si>
  <si>
    <t>Forbytes</t>
  </si>
  <si>
    <t>https://clutch.co/profile/forbytes#summary</t>
  </si>
  <si>
    <t>Helsingborg, Skane</t>
  </si>
  <si>
    <t>XCDS</t>
  </si>
  <si>
    <t>LONDON</t>
  </si>
  <si>
    <t>Advanced Software Development</t>
  </si>
  <si>
    <t>https://clutch.co/profile/advanced-software-development-asd#summary</t>
  </si>
  <si>
    <t>Synebo</t>
  </si>
  <si>
    <t>https://clutch.co/profile/synebo#summary</t>
  </si>
  <si>
    <t>Dover, Delaware</t>
  </si>
  <si>
    <t>Agiliway</t>
  </si>
  <si>
    <t>https://clutch.co/profile/agiliway#summary</t>
  </si>
  <si>
    <t xml:space="preserve">
50 - 249</t>
  </si>
  <si>
    <t>Ardas</t>
  </si>
  <si>
    <t>https://clutch.co/profile/ardas#summary</t>
  </si>
  <si>
    <t>Irvine, CA, USA</t>
  </si>
  <si>
    <t>Dnepr</t>
  </si>
  <si>
    <t>SkySoft.tech</t>
  </si>
  <si>
    <t>https://clutch.co/profile/skysofttech#summary</t>
  </si>
  <si>
    <t>Binary Studio</t>
  </si>
  <si>
    <t>https://clutch.co/profile/binary-studio#summary</t>
  </si>
  <si>
    <t>SapientPro</t>
  </si>
  <si>
    <t>https://clutch.co/profile/sapientpro#summary</t>
  </si>
  <si>
    <t>Storozhynets', Ukraine</t>
  </si>
  <si>
    <t>Intersog</t>
  </si>
  <si>
    <t>https://clutch.co/profile/intersog#summary</t>
  </si>
  <si>
    <t>Chicago, IL</t>
  </si>
  <si>
    <t>Admixer</t>
  </si>
  <si>
    <t> London</t>
  </si>
  <si>
    <t>ABM Cloud</t>
  </si>
  <si>
    <t>Tallin</t>
  </si>
  <si>
    <t>ValorSoftware</t>
  </si>
  <si>
    <t>Kharkov</t>
  </si>
  <si>
    <t>Lemberg Solutions</t>
  </si>
  <si>
    <t>https://clutch.co/profile/lemberg-solutions#summary</t>
  </si>
  <si>
    <t>17,9</t>
  </si>
  <si>
    <t>8,3</t>
  </si>
  <si>
    <t>Banza</t>
  </si>
  <si>
    <t>Dragon`s Lake Entertainment</t>
  </si>
  <si>
    <t>Limassol, Limassol</t>
  </si>
  <si>
    <t>GroupBWT</t>
  </si>
  <si>
    <t>https://clutch.co/profile/groupbwt#summary</t>
  </si>
  <si>
    <t>Raccoon Gang</t>
  </si>
  <si>
    <t>https://clutch.co/profile/raccoon-gang#summary</t>
  </si>
  <si>
    <t>Brander Studio</t>
  </si>
  <si>
    <t>https://clutch.co/profile/brander-studio#summary</t>
  </si>
  <si>
    <t>Intellectsoft</t>
  </si>
  <si>
    <t>https://clutch.co/profile/intellectsoft#summary</t>
  </si>
  <si>
    <t>7,3</t>
  </si>
  <si>
    <t>9,9</t>
  </si>
  <si>
    <t>Yukon Software</t>
  </si>
  <si>
    <t>Чернівці</t>
  </si>
  <si>
    <t>ITernal Group</t>
  </si>
  <si>
    <t>https://clutch.co/profile/iternal-group#summary</t>
  </si>
  <si>
    <t>19,2</t>
  </si>
  <si>
    <t>7,5</t>
  </si>
  <si>
    <t>AB Games</t>
  </si>
  <si>
    <t>Limassol</t>
  </si>
  <si>
    <t>IT SmartFlex</t>
  </si>
  <si>
    <t>SteelKiwi</t>
  </si>
  <si>
    <t>https://clutch.co/profile/steelkiwi#summary</t>
  </si>
  <si>
    <t>Cleverr</t>
  </si>
  <si>
    <t>Київ</t>
  </si>
  <si>
    <t>Sitecore</t>
  </si>
  <si>
    <t>Matrix42</t>
  </si>
  <si>
    <t>EVOPLAY</t>
  </si>
  <si>
    <t>ZONE3000</t>
  </si>
  <si>
    <t>EVO</t>
  </si>
  <si>
    <t>Kiev</t>
  </si>
  <si>
    <t>Playrix</t>
  </si>
  <si>
    <t>3000+</t>
  </si>
  <si>
    <t>Dublin,</t>
  </si>
  <si>
    <t>800 -1500</t>
  </si>
  <si>
    <t>Playtika</t>
  </si>
  <si>
    <t>Herzliya</t>
  </si>
  <si>
    <t>Together Networks</t>
  </si>
  <si>
    <t>Malta</t>
  </si>
  <si>
    <t>TECHIIA Holding</t>
  </si>
  <si>
    <t>WiX</t>
  </si>
  <si>
    <t>Intecracy Group</t>
  </si>
  <si>
    <t>Киев,</t>
  </si>
  <si>
    <t>ISD Ltd</t>
  </si>
  <si>
    <t> Michigan</t>
  </si>
  <si>
    <t>Nexteum</t>
  </si>
  <si>
    <t>Київський, Одеська область</t>
  </si>
  <si>
    <t>Gameloft</t>
  </si>
  <si>
    <t>Paris</t>
  </si>
  <si>
    <t>Playtech</t>
  </si>
  <si>
    <t>Miratech</t>
  </si>
  <si>
    <t>https://clutch.co/profile/miratech#summary</t>
  </si>
  <si>
    <t>200 -800</t>
  </si>
  <si>
    <t>MEGOGO</t>
  </si>
  <si>
    <t>Academy SMART</t>
  </si>
  <si>
    <t>https://clutch.co/profile/academy-smart#summary</t>
  </si>
  <si>
    <t>81-200</t>
  </si>
  <si>
    <t>Agile Fuel</t>
  </si>
  <si>
    <t>https://clutch.co/profile/agile-fuel#summary</t>
  </si>
  <si>
    <t>Mountain View, CA</t>
  </si>
  <si>
    <t>Anadea</t>
  </si>
  <si>
    <t>https://clutch.co/profile/anadea#summary</t>
  </si>
  <si>
    <t>Dnipro, Ukraine</t>
  </si>
  <si>
    <t>Apriorit</t>
  </si>
  <si>
    <t>https://clutch.co/profile/apriorit#summary</t>
  </si>
  <si>
    <t>Wilmington, DE</t>
  </si>
  <si>
    <t>Boosty Labs</t>
  </si>
  <si>
    <t>https://clutch.co/profile/boosty-labs#summary</t>
  </si>
  <si>
    <t>CodeIT</t>
  </si>
  <si>
    <t>https://clutch.co/profile/codeit#summary</t>
  </si>
  <si>
    <t>81 -200</t>
  </si>
  <si>
    <t>Developex</t>
  </si>
  <si>
    <t>https://clutch.co/profile/developex#summary</t>
  </si>
  <si>
    <t>Develux</t>
  </si>
  <si>
    <t>https://clutch.co/profile/develux#summary</t>
  </si>
  <si>
    <t>Kissimmee, FL</t>
  </si>
  <si>
    <t>Digicode</t>
  </si>
  <si>
    <t>https://clutch.co/profile/digicode#summary</t>
  </si>
  <si>
    <t>Plano, TX</t>
  </si>
  <si>
    <t>eKreative</t>
  </si>
  <si>
    <t>https://clutch.co/profile/ekreative#summary</t>
  </si>
  <si>
    <t>Memphis, TN</t>
  </si>
  <si>
    <t>Cherkasy</t>
  </si>
  <si>
    <t>Elogic Commerce</t>
  </si>
  <si>
    <t>https://clutch.co/profile/elogic-commerce#summary</t>
  </si>
  <si>
    <t>EOS Data Analytics</t>
  </si>
  <si>
    <t>https://clutch.co/profile/eos-data-analytics#summary</t>
  </si>
  <si>
    <t>Menlo Park, CA</t>
  </si>
  <si>
    <t>eTeam</t>
  </si>
  <si>
    <t>https://clutch.co/profile/eteam#summary</t>
  </si>
  <si>
    <t>Forte Group</t>
  </si>
  <si>
    <t>https://clutch.co/profile/forte-group#summary</t>
  </si>
  <si>
    <t>BINTIME</t>
  </si>
  <si>
    <t>https://clutch.co/profile/gepard-bintime#summary</t>
  </si>
  <si>
    <t>Hyperion Tech</t>
  </si>
  <si>
    <t>https://clutch.co/profile/hyperion-tech#summary</t>
  </si>
  <si>
    <t>Tas-Sliema, Malta</t>
  </si>
  <si>
    <t>HYS Enterprise</t>
  </si>
  <si>
    <t>https://clutch.co/profile/hys-enterprise#summary</t>
  </si>
  <si>
    <t>IDAP</t>
  </si>
  <si>
    <t>https://clutch.co/profile/idap#summary</t>
  </si>
  <si>
    <t>ISRAEL IT</t>
  </si>
  <si>
    <t>https://clutch.co/profile/israel-it#summary</t>
  </si>
  <si>
    <t>Tel Aviv-Yafo, Israel</t>
  </si>
  <si>
    <t>IT Craft</t>
  </si>
  <si>
    <t>https://clutch.co/profile/it-craft#summary</t>
  </si>
  <si>
    <t>Berlin, Germany</t>
  </si>
  <si>
    <t>IT-Enterprise</t>
  </si>
  <si>
    <t>https://clutch.co/profile/it-enterprise#summary</t>
  </si>
  <si>
    <t>Itera</t>
  </si>
  <si>
    <t>https://clutch.co/profile/itera#summary</t>
  </si>
  <si>
    <t>Oslo, Norway</t>
  </si>
  <si>
    <t>Jabil</t>
  </si>
  <si>
    <t>https://clutch.co/profile/jabil#summary</t>
  </si>
  <si>
    <t>Rozivka, Ukraine</t>
  </si>
  <si>
    <t>KeenEthics</t>
  </si>
  <si>
    <t>https://clutch.co/profile/keenethics#summary</t>
  </si>
  <si>
    <t>KEVURU GAMES</t>
  </si>
  <si>
    <t>https://clutch.co/profile/kevuru-games#summary</t>
  </si>
  <si>
    <t>LimTC</t>
  </si>
  <si>
    <t>https://clutch.co/profile/limtc#summary</t>
  </si>
  <si>
    <t>LITSLINK</t>
  </si>
  <si>
    <t>https://clutch.co/profile/litslink#summary</t>
  </si>
  <si>
    <t>Magecom</t>
  </si>
  <si>
    <t>https://clutch.co/profile/magecom#summary</t>
  </si>
  <si>
    <t>Chipping Ongar, United Kingdom</t>
  </si>
  <si>
    <t>MEV</t>
  </si>
  <si>
    <t>https://clutch.co/profile/mev#summary</t>
  </si>
  <si>
    <t>Netpeak</t>
  </si>
  <si>
    <t>https://clutch.co/profile/netpeak#summary</t>
  </si>
  <si>
    <t>18,2</t>
  </si>
  <si>
    <t>Newxel</t>
  </si>
  <si>
    <t>https://clutch.co/profile/newxel#summary</t>
  </si>
  <si>
    <t>N-iX</t>
  </si>
  <si>
    <t>https://clutch.co/profile/n-ix#summary</t>
  </si>
  <si>
    <t>OTAKOYI</t>
  </si>
  <si>
    <t>https://clutch.co/profile/otakoyi#summary</t>
  </si>
  <si>
    <t>Rudne, Ukraine</t>
  </si>
  <si>
    <t>OWOX</t>
  </si>
  <si>
    <t>https://clutch.co/profile/owox#summary</t>
  </si>
  <si>
    <t>P2H Inc</t>
  </si>
  <si>
    <t>https://clutch.co/profile/p2h#summary</t>
  </si>
  <si>
    <t>PettersonApps</t>
  </si>
  <si>
    <t>https://clutch.co/profile/pettersonapps#summary</t>
  </si>
  <si>
    <t>Uzhhorod, Ukraine</t>
  </si>
  <si>
    <t>Postindustria</t>
  </si>
  <si>
    <t>https://clutch.co/profile/postindustria#summary</t>
  </si>
  <si>
    <t>Los Angeles, CA</t>
  </si>
  <si>
    <t>Powercode</t>
  </si>
  <si>
    <t>https://clutch.co/profile/powercode#summary</t>
  </si>
  <si>
    <t>ProArea</t>
  </si>
  <si>
    <t>https://clutch.co/profile/proarea#summary</t>
  </si>
  <si>
    <t>Proxet</t>
  </si>
  <si>
    <t>https://clutch.co/profile/proxet-ex-rails-reactor#summary</t>
  </si>
  <si>
    <t>Boston, MA</t>
  </si>
  <si>
    <t>QA Madness</t>
  </si>
  <si>
    <t>https://clutch.co/profile/qa-madness#summary</t>
  </si>
  <si>
    <t>Vilnius, Lithuania</t>
  </si>
  <si>
    <t>QArea</t>
  </si>
  <si>
    <t>https://clutch.co/profile/qarea#summary</t>
  </si>
  <si>
    <t>QATestLab</t>
  </si>
  <si>
    <t>https://clutch.co/profile/qatestlab#summary</t>
  </si>
  <si>
    <t>Redwerk</t>
  </si>
  <si>
    <t>https://clutch.co/profile/redwerk#summary</t>
  </si>
  <si>
    <t>ROCKETECH</t>
  </si>
  <si>
    <t>https://clutch.co/profile/rocketech#summary</t>
  </si>
  <si>
    <t>Singapore</t>
  </si>
  <si>
    <t>RubyGarage</t>
  </si>
  <si>
    <t>https://clutch.co/profile/rubygarage#summary</t>
  </si>
  <si>
    <t>Skelia</t>
  </si>
  <si>
    <t>https://clutch.co/profile/skelia#summary</t>
  </si>
  <si>
    <t>19,9</t>
  </si>
  <si>
    <t>Softengi</t>
  </si>
  <si>
    <t>https://clutch.co/profile/softengi</t>
  </si>
  <si>
    <t>Softjourn</t>
  </si>
  <si>
    <t>https://clutch.co/profile/softjourn#summary</t>
  </si>
  <si>
    <t>Fremont, CA</t>
  </si>
  <si>
    <t>https://clutch.co/profile/solvd-0#summary</t>
  </si>
  <si>
    <t>Roseville, CA</t>
  </si>
  <si>
    <t>S-PRO</t>
  </si>
  <si>
    <t>https://clutch.co/profile/s-pro#summary</t>
  </si>
  <si>
    <t>TestFort</t>
  </si>
  <si>
    <t>https://clutch.co/profile/testfort-qa-lab#summary</t>
  </si>
  <si>
    <t>Stateline, Nevada</t>
  </si>
  <si>
    <t>Trinetix</t>
  </si>
  <si>
    <t>https://clutch.co/profile/trinetix#summary</t>
  </si>
  <si>
    <t>Ubisoft</t>
  </si>
  <si>
    <t>https://clutch.co/profile/ubisoft#summary</t>
  </si>
  <si>
    <t>Beograd, Serbia</t>
  </si>
  <si>
    <t>Unicsoft</t>
  </si>
  <si>
    <t>https://clutch.co/profile/unicsoft#summary</t>
  </si>
  <si>
    <t>Vakoms</t>
  </si>
  <si>
    <t>https://clutch.co/profile/vakoms#summary</t>
  </si>
  <si>
    <t>18,3</t>
  </si>
  <si>
    <t>Vector Software</t>
  </si>
  <si>
    <t>https://clutch.co/profile/vector-software#summary</t>
  </si>
  <si>
    <t>Waverley Software</t>
  </si>
  <si>
    <t>https://clutch.co/profile/waverley-software#summary</t>
  </si>
  <si>
    <t>Weblium</t>
  </si>
  <si>
    <t>https://clutch.co/profile/weblium#summary</t>
  </si>
  <si>
    <t>Fort Lauderdale, FL</t>
  </si>
  <si>
    <t>Yael Acceptic</t>
  </si>
  <si>
    <t>https://clutch.co/profile/yael-acceptic#summary</t>
  </si>
  <si>
    <t>Zfort Group</t>
  </si>
  <si>
    <t>https://clutch.co/profile/zfort-group#summary</t>
  </si>
  <si>
    <t>Stfalcon</t>
  </si>
  <si>
    <t>https://clutch.co/profile/stfalcon#summary</t>
  </si>
  <si>
    <t>Khmelnytskyi</t>
  </si>
  <si>
    <t>GBKSOFT</t>
  </si>
  <si>
    <t>https://clutch.co/profile/gbksoft#summary</t>
  </si>
  <si>
    <t>Jelvix</t>
  </si>
  <si>
    <t>https://clutch.co/profile/jelvix#summary</t>
  </si>
  <si>
    <t>You are launched</t>
  </si>
  <si>
    <t>https://clutch.co/profile/you-are-launched#summary</t>
  </si>
  <si>
    <t>Solvd Inc.</t>
  </si>
  <si>
    <t>Master of Code Global</t>
  </si>
  <si>
    <t>https://clutch.co/profile/master-code-global#summary</t>
  </si>
  <si>
    <t>Redwood City, CA</t>
  </si>
  <si>
    <t>Uptech</t>
  </si>
  <si>
    <t>https://clutch.co/profile/uptech#summary</t>
  </si>
  <si>
    <t>Itransition</t>
  </si>
  <si>
    <t>https://clutch.co/profile/itransition#summary</t>
  </si>
  <si>
    <t>Denver, CO</t>
  </si>
  <si>
    <t>Future Processing</t>
  </si>
  <si>
    <t>https://clutch.co/profile/future-processing#summary</t>
  </si>
  <si>
    <t>Gliwice, Poland</t>
  </si>
  <si>
    <t>ImageX</t>
  </si>
  <si>
    <t>https://clutch.co/profile/imagex#summary</t>
  </si>
  <si>
    <t>Softermii</t>
  </si>
  <si>
    <t>https://clutch.co/profile/softermii#summary</t>
  </si>
  <si>
    <t>Studio City, CA</t>
  </si>
  <si>
    <t>8,8</t>
  </si>
  <si>
    <t>JustCoded</t>
  </si>
  <si>
    <t>https://clutch.co/profile/justcoded#summary</t>
  </si>
  <si>
    <t>Coherent Solutions</t>
  </si>
  <si>
    <t>https://clutch.co/profile/coherent-solutions#summary</t>
  </si>
  <si>
    <t>Minneapolis, MN</t>
  </si>
  <si>
    <t>WeAR Studio</t>
  </si>
  <si>
    <t>https://clutch.co/profile/wear-studio#summary</t>
  </si>
  <si>
    <t>Sensorama</t>
  </si>
  <si>
    <t>https://clutch.co/profile/sensorama#summary</t>
  </si>
  <si>
    <t>ScienceSoft</t>
  </si>
  <si>
    <t>https://clutch.co/profile/sciencesoft#summary</t>
  </si>
  <si>
    <t>McKinney, TX</t>
  </si>
  <si>
    <t>Qualium Systems</t>
  </si>
  <si>
    <t>https://clutch.co/profile/qualium-systems#summary</t>
  </si>
  <si>
    <t>BVG Software Group</t>
  </si>
  <si>
    <t>https://clutch.co/profile/bvg-software-group#summary</t>
  </si>
  <si>
    <t>NANOBOT Medical Communication</t>
  </si>
  <si>
    <t>https://clutch.co/profile/nanobot-medical-communication#summary</t>
  </si>
  <si>
    <t>San Diego, CA</t>
  </si>
  <si>
    <t>Crysberry</t>
  </si>
  <si>
    <t>https://clutch.co/profile/crysberry#summary</t>
  </si>
  <si>
    <t>LookInAr</t>
  </si>
  <si>
    <t>https://clutch.co/profile/lookinar#summary</t>
  </si>
  <si>
    <t>TSUKAT</t>
  </si>
  <si>
    <t>https://clutch.co/profile/tsukat#summary</t>
  </si>
  <si>
    <t>MIAMI, FL</t>
  </si>
  <si>
    <t>Skywell Software</t>
  </si>
  <si>
    <t>https://clutch.co/profile/skywell-software-1#summary</t>
  </si>
  <si>
    <t>Zurich, Switzerland</t>
  </si>
  <si>
    <t>BidOn Games Studio</t>
  </si>
  <si>
    <t>https://clutch.co/profile/bidon-games-studio#summary</t>
  </si>
  <si>
    <t>Cherkasy, Ukraine</t>
  </si>
  <si>
    <t>Quantum</t>
  </si>
  <si>
    <t>https://clutch.co/profile/quantum#summary</t>
  </si>
  <si>
    <t>APRO Software</t>
  </si>
  <si>
    <t>https://clutch.co/profile/apro-software#summary</t>
  </si>
  <si>
    <t>Minsk, Belarus</t>
  </si>
  <si>
    <t>BotsCrew</t>
  </si>
  <si>
    <t>https://clutch.co/profile/botscrew#summary</t>
  </si>
  <si>
    <t>Chatbots.Studio</t>
  </si>
  <si>
    <t>https://clutch.co/profile/chatbotsstudio#summary</t>
  </si>
  <si>
    <t>DataRoot Labs</t>
  </si>
  <si>
    <t>https://clutch.co/profile/dataroot-labs#summary</t>
  </si>
  <si>
    <t>Abto Software</t>
  </si>
  <si>
    <t>https://clutch.co/profile/abto-software#summary</t>
  </si>
  <si>
    <t>ITRex Group</t>
  </si>
  <si>
    <t>https://clutch.co/profile/itrex-group#summary</t>
  </si>
  <si>
    <t>Santa Monica, CA</t>
  </si>
  <si>
    <t>It-Jim</t>
  </si>
  <si>
    <t>https://clutch.co/profile/it-jim#summary</t>
  </si>
  <si>
    <t>Integrio Systems</t>
  </si>
  <si>
    <t>https://clutch.co/profile/integrio-systems#summary</t>
  </si>
  <si>
    <t>Peiko</t>
  </si>
  <si>
    <t>https://clutch.co/profile/peiko#summary</t>
  </si>
  <si>
    <t>Owlab Inc.</t>
  </si>
  <si>
    <t>https://clutch.co/profile/owlab#summary</t>
  </si>
  <si>
    <t>Poltava, Ukraine</t>
  </si>
  <si>
    <t>Blaize</t>
  </si>
  <si>
    <t>https://clutch.co/profile/blaize#summary</t>
  </si>
  <si>
    <t>Inn4Science</t>
  </si>
  <si>
    <t>https://clutch.co/profile/inn4science#summary</t>
  </si>
  <si>
    <t>LAS VEGAS, NV</t>
  </si>
  <si>
    <t>Adoriasoft</t>
  </si>
  <si>
    <t>https://clutch.co/profile/adoriasoft#summary</t>
  </si>
  <si>
    <t>Las Vegas, NV</t>
  </si>
  <si>
    <t>4IRE</t>
  </si>
  <si>
    <t>https://clutch.co/profile/4ire#summary</t>
  </si>
  <si>
    <t>Stockholm</t>
  </si>
  <si>
    <t>Merehead</t>
  </si>
  <si>
    <t>https://clutch.co/profile/merehead#summary</t>
  </si>
  <si>
    <t>Dapplica</t>
  </si>
  <si>
    <t>https://clutch.co/profile/dapplica#summary</t>
  </si>
  <si>
    <t>Lviv</t>
  </si>
  <si>
    <t>482.solutions</t>
  </si>
  <si>
    <t>https://clutch.co/profile/482solutions#summary</t>
  </si>
  <si>
    <t>Singapore, Singapore</t>
  </si>
  <si>
    <t>Team Harbour</t>
  </si>
  <si>
    <t>https://clutch.co/profile/team-harbour#summary</t>
  </si>
  <si>
    <t>Cincinnati, OH</t>
  </si>
  <si>
    <t>WebbyLab</t>
  </si>
  <si>
    <t>https://clutch.co/profile/webbylab#summary</t>
  </si>
  <si>
    <t>17,1</t>
  </si>
  <si>
    <t>Aegas</t>
  </si>
  <si>
    <t>https://clutch.co/profile/aegas#summary</t>
  </si>
  <si>
    <t>Bilberrry</t>
  </si>
  <si>
    <t>https://clutch.co/profile/bilberrry#summary</t>
  </si>
  <si>
    <t>Seattle, WA</t>
  </si>
  <si>
    <t>8,1</t>
  </si>
  <si>
    <t>Outcrowd</t>
  </si>
  <si>
    <t>https://clutch.co/profile/outcrowd#summary</t>
  </si>
  <si>
    <t>18,5</t>
  </si>
  <si>
    <t>dops.digital high-end visual partner</t>
  </si>
  <si>
    <t>https://clutch.co/profile/dopsdigital-high-end-visual-partner#summary</t>
  </si>
  <si>
    <t>7,2</t>
  </si>
  <si>
    <t>Halo Lab</t>
  </si>
  <si>
    <t>https://clutch.co/profile/halo-lab#summary</t>
  </si>
  <si>
    <t>18,9</t>
  </si>
  <si>
    <t>7,7</t>
  </si>
  <si>
    <t>7,6</t>
  </si>
  <si>
    <t>Zgraya Digital</t>
  </si>
  <si>
    <t>https://clutch.co/profile/zgraya-digital#summary</t>
  </si>
  <si>
    <t>7,4</t>
  </si>
  <si>
    <t>Sannacode</t>
  </si>
  <si>
    <t>https://clutch.co/profile/sannacode#summary</t>
  </si>
  <si>
    <t>17,6</t>
  </si>
  <si>
    <t>Nextpage</t>
  </si>
  <si>
    <t>https://clutch.co/profile/nextpage#summary</t>
  </si>
  <si>
    <t>Roud Studio</t>
  </si>
  <si>
    <t>https://clutch.co/profile/roud-studio#summary</t>
  </si>
  <si>
    <t>Warszawa, Poland</t>
  </si>
  <si>
    <t>Linecore</t>
  </si>
  <si>
    <t>https://clutch.co/profile/linecore#summary</t>
  </si>
  <si>
    <t>Vaimo</t>
  </si>
  <si>
    <t>https://clutch.co/profile/vaimo#summary</t>
  </si>
  <si>
    <t>15,5</t>
  </si>
  <si>
    <t>Volta One</t>
  </si>
  <si>
    <t>https://clutch.co/profile/volta-one#summary</t>
  </si>
  <si>
    <t>Київ, Ukraine</t>
  </si>
  <si>
    <t>16,6</t>
  </si>
  <si>
    <t>Tubik Studio</t>
  </si>
  <si>
    <t>https://clutch.co/profile/tubik-studio#summary</t>
  </si>
  <si>
    <t>Clickable Agency</t>
  </si>
  <si>
    <t>https://clutch.co/profile/clickable-agency#summary</t>
  </si>
  <si>
    <t>17,8</t>
  </si>
  <si>
    <t>Pixetic</t>
  </si>
  <si>
    <t>https://clutch.co/profile/pixetic#summary</t>
  </si>
  <si>
    <t>Bambuk Studio</t>
  </si>
  <si>
    <t>https://clutch.co/profile/bambuk-studio#summary</t>
  </si>
  <si>
    <t>Qubstudio</t>
  </si>
  <si>
    <t>https://clutch.co/profile/qubstudio#summary</t>
  </si>
  <si>
    <t>The Gradient</t>
  </si>
  <si>
    <t>https://clutch.co/profile/gradient#summary</t>
  </si>
  <si>
    <t>Selecto</t>
  </si>
  <si>
    <t>https://clutch.co/profile/selecto#summary</t>
  </si>
  <si>
    <t>LinkUp Studio</t>
  </si>
  <si>
    <t>https://clutch.co/profile/linkup-studio#summary</t>
  </si>
  <si>
    <t>Cieden</t>
  </si>
  <si>
    <t>https://clutch.co/profile/cieden#summary</t>
  </si>
  <si>
    <t>Angle2</t>
  </si>
  <si>
    <t>https://clutch.co/profile/angle2#summary</t>
  </si>
  <si>
    <t>Eleken</t>
  </si>
  <si>
    <t>https://clutch.co/profile/eleken#summary</t>
  </si>
  <si>
    <t>18,6</t>
  </si>
  <si>
    <t>LeverageUX Design Agency</t>
  </si>
  <si>
    <t>https://clutch.co/profile/leverageux-design-agency#summary</t>
  </si>
  <si>
    <t>7,1</t>
  </si>
  <si>
    <t>Presto</t>
  </si>
  <si>
    <t>https://clutch.co/profile/presto#summary</t>
  </si>
  <si>
    <t>Khmel'nyts'kyi, Ukraine</t>
  </si>
  <si>
    <t>17,5</t>
  </si>
  <si>
    <t>Glow Design Agency</t>
  </si>
  <si>
    <t>https://clutch.co/profile/glow-design-agency#summary</t>
  </si>
  <si>
    <t>6,7</t>
  </si>
  <si>
    <t>Rasa Design Team</t>
  </si>
  <si>
    <t>https://clutch.co/profile/rasa-design-team#summary</t>
  </si>
  <si>
    <t>6,5</t>
  </si>
  <si>
    <t>Turum-Burum</t>
  </si>
  <si>
    <t>https://clutch.co/profile/turum-burum#summary</t>
  </si>
  <si>
    <t>Excited</t>
  </si>
  <si>
    <t>https://clutch.co/profile/excited#summary</t>
  </si>
  <si>
    <t>HAPPY</t>
  </si>
  <si>
    <t>https://clutch.co/profile/happy-0#summary</t>
  </si>
  <si>
    <t>Livepage</t>
  </si>
  <si>
    <t>6,8</t>
  </si>
  <si>
    <t>Panem Agency</t>
  </si>
  <si>
    <t>Idea Digital Agency</t>
  </si>
  <si>
    <t>17,3</t>
  </si>
  <si>
    <t>SeoProfy</t>
  </si>
  <si>
    <t>5,6</t>
  </si>
  <si>
    <t>SEOTM Digital Agency</t>
  </si>
  <si>
    <t>17,2</t>
  </si>
  <si>
    <t>Site24</t>
  </si>
  <si>
    <t>Natural Links</t>
  </si>
  <si>
    <t>17,4</t>
  </si>
  <si>
    <t>bizZzdev - IT Marketing and Lead Generation!</t>
  </si>
  <si>
    <t>Elit-web</t>
  </si>
  <si>
    <t>LUXEO.TEAM</t>
  </si>
  <si>
    <t>6,1</t>
  </si>
  <si>
    <t>Netrocket</t>
  </si>
  <si>
    <t>6,2</t>
  </si>
  <si>
    <t>ITForce</t>
  </si>
  <si>
    <t>iPapus Agency</t>
  </si>
  <si>
    <t>UAATEAM</t>
  </si>
  <si>
    <t>порядковий номер компанії</t>
  </si>
  <si>
    <t>Lohika</t>
  </si>
  <si>
    <t>bq</t>
  </si>
  <si>
    <t xml:space="preserve">Daxx </t>
  </si>
  <si>
    <t>Grid Dynamics</t>
  </si>
  <si>
    <t>Capgemini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</si>
</sst>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6A7A7E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color rgb="FF6B7A7E"/>
      <name val="Arial"/>
      <family val="2"/>
      <charset val="204"/>
    </font>
    <font>
      <sz val="11"/>
      <name val="Calibri"/>
      <family val="2"/>
      <scheme val="minor"/>
    </font>
    <font>
      <sz val="11"/>
      <color theme="3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  <font>
      <sz val="11"/>
      <color rgb="FF6B7A7E"/>
      <name val="Arial"/>
      <family val="2"/>
    </font>
    <font>
      <sz val="11"/>
      <color theme="1"/>
      <name val="Segoe UI"/>
      <family val="2"/>
    </font>
    <font>
      <sz val="11"/>
      <name val="Arial"/>
      <family val="2"/>
    </font>
    <font>
      <i/>
      <sz val="11"/>
      <color theme="1"/>
      <name val="Calibri"/>
      <family val="2"/>
      <charset val="204"/>
      <scheme val="minor"/>
    </font>
    <font>
      <sz val="12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Inherit"/>
    </font>
    <font>
      <sz val="11"/>
      <color rgb="FF000000"/>
      <name val="Inherit"/>
    </font>
    <font>
      <sz val="11"/>
      <color rgb="FF000000"/>
      <name val="Inherit"/>
      <charset val="204"/>
    </font>
    <font>
      <sz val="10"/>
      <color rgb="FF000000"/>
      <name val="Inherit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rgb="FF6A797D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1" xfId="0" applyFill="1" applyBorder="1"/>
    <xf numFmtId="0" fontId="1" fillId="0" borderId="2" xfId="0" applyFont="1" applyFill="1" applyBorder="1"/>
    <xf numFmtId="0" fontId="1" fillId="0" borderId="3" xfId="0" applyFont="1" applyFill="1" applyBorder="1"/>
    <xf numFmtId="1" fontId="1" fillId="0" borderId="4" xfId="0" applyNumberFormat="1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7" xfId="0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0" fillId="2" borderId="5" xfId="0" applyFill="1" applyBorder="1"/>
    <xf numFmtId="0" fontId="0" fillId="0" borderId="8" xfId="0" applyBorder="1"/>
    <xf numFmtId="0" fontId="0" fillId="0" borderId="9" xfId="0" applyFill="1" applyBorder="1"/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3" borderId="1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5" fillId="0" borderId="1" xfId="0" applyFon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5" fillId="0" borderId="1" xfId="0" applyFont="1" applyFill="1" applyBorder="1" applyAlignment="1">
      <alignment vertical="top" textRotation="180" wrapText="1" readingOrder="1"/>
    </xf>
    <xf numFmtId="0" fontId="5" fillId="0" borderId="1" xfId="0" applyFont="1" applyFill="1" applyBorder="1" applyAlignment="1">
      <alignment vertical="top" textRotation="180"/>
    </xf>
    <xf numFmtId="0" fontId="5" fillId="0" borderId="2" xfId="0" applyFont="1" applyFill="1" applyBorder="1" applyAlignment="1">
      <alignment vertical="top" textRotation="180"/>
    </xf>
    <xf numFmtId="0" fontId="5" fillId="3" borderId="10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16" borderId="11" xfId="0" applyFill="1" applyBorder="1" applyAlignment="1">
      <alignment wrapText="1"/>
    </xf>
    <xf numFmtId="0" fontId="6" fillId="2" borderId="10" xfId="0" applyFont="1" applyFill="1" applyBorder="1" applyAlignment="1">
      <alignment vertical="top" textRotation="180"/>
    </xf>
    <xf numFmtId="0" fontId="6" fillId="2" borderId="1" xfId="0" applyFont="1" applyFill="1" applyBorder="1" applyAlignment="1">
      <alignment vertical="top" textRotation="180"/>
    </xf>
    <xf numFmtId="0" fontId="6" fillId="0" borderId="1" xfId="0" applyFont="1" applyFill="1" applyBorder="1" applyAlignment="1">
      <alignment vertical="top" textRotation="180"/>
    </xf>
    <xf numFmtId="0" fontId="7" fillId="2" borderId="1" xfId="0" applyFont="1" applyFill="1" applyBorder="1" applyAlignment="1">
      <alignment vertical="top" textRotation="180"/>
    </xf>
    <xf numFmtId="0" fontId="6" fillId="10" borderId="1" xfId="0" applyFont="1" applyFill="1" applyBorder="1" applyAlignment="1">
      <alignment vertical="top" textRotation="180"/>
    </xf>
    <xf numFmtId="0" fontId="8" fillId="2" borderId="11" xfId="0" applyFont="1" applyFill="1" applyBorder="1" applyAlignment="1">
      <alignment vertical="top" textRotation="180"/>
    </xf>
    <xf numFmtId="0" fontId="5" fillId="0" borderId="10" xfId="0" applyFont="1" applyFill="1" applyBorder="1" applyAlignment="1">
      <alignment vertical="top" textRotation="180"/>
    </xf>
    <xf numFmtId="0" fontId="5" fillId="0" borderId="10" xfId="0" applyFont="1" applyFill="1" applyBorder="1" applyAlignment="1">
      <alignment textRotation="180"/>
    </xf>
    <xf numFmtId="0" fontId="5" fillId="0" borderId="1" xfId="0" applyFont="1" applyFill="1" applyBorder="1" applyAlignment="1">
      <alignment textRotation="180"/>
    </xf>
    <xf numFmtId="0" fontId="5" fillId="0" borderId="11" xfId="0" applyFont="1" applyFill="1" applyBorder="1" applyAlignment="1">
      <alignment textRotation="180"/>
    </xf>
    <xf numFmtId="0" fontId="5" fillId="0" borderId="6" xfId="0" applyFont="1" applyFill="1" applyBorder="1" applyAlignment="1">
      <alignment textRotation="180"/>
    </xf>
    <xf numFmtId="0" fontId="5" fillId="0" borderId="2" xfId="0" applyFont="1" applyFill="1" applyBorder="1" applyAlignment="1">
      <alignment textRotation="180"/>
    </xf>
    <xf numFmtId="0" fontId="9" fillId="0" borderId="1" xfId="1" applyFill="1" applyBorder="1" applyAlignment="1" applyProtection="1"/>
    <xf numFmtId="0" fontId="1" fillId="0" borderId="2" xfId="1" applyFont="1" applyFill="1" applyBorder="1" applyAlignment="1" applyProtection="1"/>
    <xf numFmtId="0" fontId="10" fillId="0" borderId="10" xfId="0" applyFont="1" applyFill="1" applyBorder="1"/>
    <xf numFmtId="1" fontId="1" fillId="0" borderId="1" xfId="0" applyNumberFormat="1" applyFont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0" fontId="1" fillId="0" borderId="11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1" fillId="0" borderId="2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1" xfId="0" applyFill="1" applyBorder="1"/>
    <xf numFmtId="0" fontId="4" fillId="0" borderId="10" xfId="0" applyFont="1" applyFill="1" applyBorder="1"/>
    <xf numFmtId="0" fontId="4" fillId="0" borderId="1" xfId="0" applyFont="1" applyFill="1" applyBorder="1"/>
    <xf numFmtId="0" fontId="3" fillId="2" borderId="11" xfId="0" applyFont="1" applyFill="1" applyBorder="1"/>
    <xf numFmtId="0" fontId="11" fillId="0" borderId="1" xfId="0" applyFont="1" applyFill="1" applyBorder="1"/>
    <xf numFmtId="0" fontId="1" fillId="0" borderId="6" xfId="0" applyFont="1" applyFill="1" applyBorder="1"/>
    <xf numFmtId="0" fontId="1" fillId="0" borderId="10" xfId="0" applyFont="1" applyFill="1" applyBorder="1"/>
    <xf numFmtId="0" fontId="0" fillId="0" borderId="11" xfId="0" applyBorder="1"/>
    <xf numFmtId="0" fontId="12" fillId="0" borderId="1" xfId="0" applyFont="1" applyBorder="1"/>
    <xf numFmtId="0" fontId="1" fillId="0" borderId="2" xfId="0" applyFont="1" applyBorder="1"/>
    <xf numFmtId="1" fontId="1" fillId="0" borderId="1" xfId="0" applyNumberFormat="1" applyFont="1" applyBorder="1"/>
    <xf numFmtId="0" fontId="11" fillId="0" borderId="10" xfId="0" applyFont="1" applyFill="1" applyBorder="1"/>
    <xf numFmtId="1" fontId="1" fillId="0" borderId="1" xfId="1" applyNumberFormat="1" applyFont="1" applyFill="1" applyBorder="1" applyAlignment="1" applyProtection="1"/>
    <xf numFmtId="0" fontId="13" fillId="0" borderId="10" xfId="0" applyFont="1" applyFill="1" applyBorder="1"/>
    <xf numFmtId="0" fontId="13" fillId="0" borderId="1" xfId="0" applyFont="1" applyFill="1" applyBorder="1"/>
    <xf numFmtId="0" fontId="14" fillId="0" borderId="10" xfId="0" applyFont="1" applyFill="1" applyBorder="1"/>
    <xf numFmtId="0" fontId="14" fillId="0" borderId="1" xfId="0" applyFont="1" applyFill="1" applyBorder="1"/>
    <xf numFmtId="0" fontId="14" fillId="0" borderId="2" xfId="0" applyFont="1" applyFill="1" applyBorder="1"/>
    <xf numFmtId="0" fontId="15" fillId="0" borderId="10" xfId="0" applyFont="1" applyFill="1" applyBorder="1"/>
    <xf numFmtId="0" fontId="15" fillId="0" borderId="1" xfId="0" applyFont="1" applyFill="1" applyBorder="1"/>
    <xf numFmtId="0" fontId="0" fillId="2" borderId="11" xfId="0" applyFill="1" applyBorder="1"/>
    <xf numFmtId="0" fontId="16" fillId="0" borderId="1" xfId="0" applyFont="1" applyFill="1" applyBorder="1"/>
    <xf numFmtId="0" fontId="9" fillId="0" borderId="1" xfId="1" applyFill="1" applyBorder="1" applyAlignment="1" applyProtection="1">
      <alignment wrapText="1"/>
    </xf>
    <xf numFmtId="0" fontId="17" fillId="0" borderId="2" xfId="0" applyFont="1" applyBorder="1"/>
    <xf numFmtId="1" fontId="17" fillId="0" borderId="1" xfId="0" applyNumberFormat="1" applyFont="1" applyBorder="1"/>
    <xf numFmtId="1" fontId="1" fillId="0" borderId="1" xfId="1" applyNumberFormat="1" applyFont="1" applyFill="1" applyBorder="1" applyAlignment="1" applyProtection="1">
      <alignment wrapText="1"/>
    </xf>
    <xf numFmtId="0" fontId="1" fillId="0" borderId="1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11" xfId="0" applyFont="1" applyFill="1" applyBorder="1"/>
    <xf numFmtId="0" fontId="11" fillId="3" borderId="10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8" borderId="1" xfId="0" applyFont="1" applyFill="1" applyBorder="1"/>
    <xf numFmtId="0" fontId="11" fillId="9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1" fillId="15" borderId="1" xfId="0" applyFont="1" applyFill="1" applyBorder="1"/>
    <xf numFmtId="0" fontId="11" fillId="16" borderId="11" xfId="0" applyFont="1" applyFill="1" applyBorder="1"/>
    <xf numFmtId="0" fontId="18" fillId="0" borderId="1" xfId="0" applyFont="1" applyFill="1" applyBorder="1" applyAlignment="1">
      <alignment horizontal="left" vertical="center" wrapText="1"/>
    </xf>
    <xf numFmtId="0" fontId="16" fillId="0" borderId="2" xfId="0" applyFont="1" applyFill="1" applyBorder="1"/>
    <xf numFmtId="1" fontId="16" fillId="0" borderId="1" xfId="0" applyNumberFormat="1" applyFont="1" applyFill="1" applyBorder="1"/>
    <xf numFmtId="49" fontId="10" fillId="0" borderId="10" xfId="0" applyNumberFormat="1" applyFont="1" applyFill="1" applyBorder="1"/>
    <xf numFmtId="0" fontId="19" fillId="4" borderId="1" xfId="0" applyFont="1" applyFill="1" applyBorder="1" applyAlignment="1">
      <alignment wrapText="1"/>
    </xf>
    <xf numFmtId="0" fontId="0" fillId="13" borderId="1" xfId="0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17" fillId="0" borderId="10" xfId="0" applyFont="1" applyFill="1" applyBorder="1"/>
    <xf numFmtId="2" fontId="4" fillId="0" borderId="1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/>
    <xf numFmtId="0" fontId="4" fillId="0" borderId="2" xfId="0" applyFont="1" applyFill="1" applyBorder="1"/>
    <xf numFmtId="0" fontId="4" fillId="3" borderId="10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4" fillId="16" borderId="11" xfId="0" applyFont="1" applyFill="1" applyBorder="1"/>
    <xf numFmtId="0" fontId="20" fillId="0" borderId="10" xfId="0" applyFont="1" applyFill="1" applyBorder="1" applyAlignment="1">
      <alignment horizontal="left" vertical="center" wrapText="1"/>
    </xf>
    <xf numFmtId="0" fontId="21" fillId="0" borderId="1" xfId="0" applyFont="1" applyFill="1" applyBorder="1"/>
    <xf numFmtId="0" fontId="21" fillId="0" borderId="2" xfId="0" applyFont="1" applyFill="1" applyBorder="1"/>
    <xf numFmtId="0" fontId="21" fillId="3" borderId="10" xfId="0" applyFont="1" applyFill="1" applyBorder="1" applyAlignment="1">
      <alignment wrapText="1"/>
    </xf>
    <xf numFmtId="0" fontId="21" fillId="6" borderId="1" xfId="0" applyFont="1" applyFill="1" applyBorder="1"/>
    <xf numFmtId="0" fontId="21" fillId="7" borderId="1" xfId="0" applyFont="1" applyFill="1" applyBorder="1"/>
    <xf numFmtId="0" fontId="21" fillId="8" borderId="1" xfId="0" applyFont="1" applyFill="1" applyBorder="1"/>
    <xf numFmtId="0" fontId="21" fillId="9" borderId="1" xfId="0" applyFont="1" applyFill="1" applyBorder="1"/>
    <xf numFmtId="0" fontId="21" fillId="10" borderId="1" xfId="0" applyFont="1" applyFill="1" applyBorder="1"/>
    <xf numFmtId="0" fontId="21" fillId="11" borderId="1" xfId="0" applyFont="1" applyFill="1" applyBorder="1"/>
    <xf numFmtId="0" fontId="21" fillId="12" borderId="1" xfId="0" applyFont="1" applyFill="1" applyBorder="1"/>
    <xf numFmtId="0" fontId="21" fillId="14" borderId="1" xfId="0" applyFont="1" applyFill="1" applyBorder="1"/>
    <xf numFmtId="0" fontId="21" fillId="15" borderId="1" xfId="0" applyFont="1" applyFill="1" applyBorder="1"/>
    <xf numFmtId="0" fontId="21" fillId="16" borderId="11" xfId="0" applyFont="1" applyFill="1" applyBorder="1"/>
    <xf numFmtId="0" fontId="0" fillId="0" borderId="2" xfId="0" applyFont="1" applyFill="1" applyBorder="1"/>
    <xf numFmtId="0" fontId="21" fillId="4" borderId="1" xfId="0" applyFont="1" applyFill="1" applyBorder="1" applyAlignment="1">
      <alignment wrapText="1"/>
    </xf>
    <xf numFmtId="0" fontId="21" fillId="5" borderId="1" xfId="0" applyFont="1" applyFill="1" applyBorder="1"/>
    <xf numFmtId="0" fontId="21" fillId="13" borderId="1" xfId="0" applyFont="1" applyFill="1" applyBorder="1"/>
    <xf numFmtId="0" fontId="1" fillId="3" borderId="1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1" xfId="0" applyFont="1" applyFill="1" applyBorder="1"/>
    <xf numFmtId="0" fontId="0" fillId="10" borderId="10" xfId="0" applyFill="1" applyBorder="1"/>
    <xf numFmtId="0" fontId="1" fillId="10" borderId="11" xfId="0" applyFont="1" applyFill="1" applyBorder="1"/>
    <xf numFmtId="0" fontId="1" fillId="10" borderId="10" xfId="0" applyFont="1" applyFill="1" applyBorder="1"/>
    <xf numFmtId="0" fontId="0" fillId="10" borderId="11" xfId="0" applyFill="1" applyBorder="1"/>
    <xf numFmtId="0" fontId="1" fillId="10" borderId="6" xfId="0" applyFont="1" applyFill="1" applyBorder="1"/>
    <xf numFmtId="0" fontId="1" fillId="10" borderId="2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6" xfId="0" applyFont="1" applyFill="1" applyBorder="1"/>
    <xf numFmtId="0" fontId="0" fillId="3" borderId="10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6" borderId="11" xfId="0" applyFont="1" applyFill="1" applyBorder="1"/>
    <xf numFmtId="0" fontId="1" fillId="2" borderId="11" xfId="0" applyFont="1" applyFill="1" applyBorder="1"/>
    <xf numFmtId="0" fontId="0" fillId="0" borderId="8" xfId="0" applyFont="1" applyFill="1" applyBorder="1"/>
    <xf numFmtId="0" fontId="0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1" xfId="0" applyFont="1" applyFill="1" applyBorder="1"/>
    <xf numFmtId="0" fontId="19" fillId="3" borderId="10" xfId="0" applyFont="1" applyFill="1" applyBorder="1" applyAlignment="1">
      <alignment wrapText="1"/>
    </xf>
    <xf numFmtId="0" fontId="19" fillId="0" borderId="1" xfId="0" applyFont="1" applyFill="1" applyBorder="1"/>
    <xf numFmtId="0" fontId="9" fillId="0" borderId="1" xfId="1" applyFont="1" applyFill="1" applyBorder="1" applyAlignment="1" applyProtection="1"/>
    <xf numFmtId="0" fontId="17" fillId="0" borderId="1" xfId="0" applyFont="1" applyBorder="1"/>
    <xf numFmtId="0" fontId="12" fillId="0" borderId="2" xfId="0" applyFont="1" applyBorder="1"/>
    <xf numFmtId="3" fontId="0" fillId="0" borderId="6" xfId="0" applyNumberFormat="1" applyFill="1" applyBorder="1"/>
    <xf numFmtId="0" fontId="12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0" fillId="18" borderId="1" xfId="0" applyFill="1" applyBorder="1"/>
    <xf numFmtId="0" fontId="17" fillId="0" borderId="0" xfId="0" applyFont="1"/>
    <xf numFmtId="0" fontId="0" fillId="18" borderId="0" xfId="0" applyFill="1"/>
    <xf numFmtId="0" fontId="17" fillId="0" borderId="0" xfId="0" applyFont="1" applyAlignment="1">
      <alignment vertical="center" wrapText="1"/>
    </xf>
    <xf numFmtId="0" fontId="16" fillId="0" borderId="0" xfId="0" applyFont="1"/>
    <xf numFmtId="0" fontId="19" fillId="0" borderId="11" xfId="0" applyFont="1" applyBorder="1"/>
    <xf numFmtId="0" fontId="0" fillId="4" borderId="10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2" xfId="0" applyFill="1" applyBorder="1"/>
    <xf numFmtId="0" fontId="4" fillId="0" borderId="12" xfId="0" applyFont="1" applyFill="1" applyBorder="1"/>
    <xf numFmtId="0" fontId="0" fillId="0" borderId="10" xfId="0" applyBorder="1"/>
    <xf numFmtId="0" fontId="11" fillId="2" borderId="11" xfId="0" applyFont="1" applyFill="1" applyBorder="1"/>
    <xf numFmtId="0" fontId="3" fillId="0" borderId="1" xfId="0" applyFont="1" applyFill="1" applyBorder="1"/>
    <xf numFmtId="0" fontId="19" fillId="0" borderId="1" xfId="0" applyFont="1" applyBorder="1"/>
    <xf numFmtId="0" fontId="9" fillId="19" borderId="1" xfId="1" applyFill="1" applyBorder="1" applyAlignment="1" applyProtection="1">
      <alignment vertical="top"/>
    </xf>
    <xf numFmtId="0" fontId="22" fillId="19" borderId="1" xfId="0" applyFont="1" applyFill="1" applyBorder="1" applyAlignment="1">
      <alignment vertical="top" wrapText="1"/>
    </xf>
    <xf numFmtId="0" fontId="1" fillId="19" borderId="2" xfId="0" applyFont="1" applyFill="1" applyBorder="1" applyAlignment="1">
      <alignment vertical="top" wrapText="1"/>
    </xf>
    <xf numFmtId="1" fontId="1" fillId="19" borderId="1" xfId="0" applyNumberFormat="1" applyFont="1" applyFill="1" applyBorder="1" applyAlignment="1">
      <alignment vertical="top" wrapText="1"/>
    </xf>
    <xf numFmtId="1" fontId="1" fillId="0" borderId="1" xfId="0" applyNumberFormat="1" applyFont="1" applyFill="1" applyBorder="1" applyAlignment="1">
      <alignment vertical="top" wrapText="1"/>
    </xf>
    <xf numFmtId="0" fontId="23" fillId="20" borderId="10" xfId="0" applyFont="1" applyFill="1" applyBorder="1" applyAlignment="1">
      <alignment horizontal="right" vertical="top" wrapText="1"/>
    </xf>
    <xf numFmtId="0" fontId="23" fillId="20" borderId="1" xfId="0" applyFont="1" applyFill="1" applyBorder="1" applyAlignment="1">
      <alignment vertical="top" wrapText="1"/>
    </xf>
    <xf numFmtId="0" fontId="23" fillId="20" borderId="11" xfId="0" applyFont="1" applyFill="1" applyBorder="1" applyAlignment="1">
      <alignment vertical="top" wrapText="1"/>
    </xf>
    <xf numFmtId="0" fontId="22" fillId="19" borderId="6" xfId="0" applyFont="1" applyFill="1" applyBorder="1" applyAlignment="1">
      <alignment vertical="top" wrapText="1"/>
    </xf>
    <xf numFmtId="0" fontId="19" fillId="0" borderId="2" xfId="0" applyFont="1" applyFill="1" applyBorder="1"/>
    <xf numFmtId="0" fontId="19" fillId="5" borderId="1" xfId="0" applyFont="1" applyFill="1" applyBorder="1"/>
    <xf numFmtId="0" fontId="19" fillId="6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9" fillId="9" borderId="1" xfId="0" applyFont="1" applyFill="1" applyBorder="1"/>
    <xf numFmtId="0" fontId="19" fillId="10" borderId="1" xfId="0" applyFont="1" applyFill="1" applyBorder="1"/>
    <xf numFmtId="0" fontId="19" fillId="11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15" borderId="1" xfId="0" applyFont="1" applyFill="1" applyBorder="1"/>
    <xf numFmtId="0" fontId="19" fillId="16" borderId="11" xfId="0" applyFont="1" applyFill="1" applyBorder="1"/>
    <xf numFmtId="0" fontId="16" fillId="0" borderId="1" xfId="0" applyFont="1" applyBorder="1"/>
    <xf numFmtId="0" fontId="9" fillId="19" borderId="6" xfId="1" applyFill="1" applyBorder="1" applyAlignment="1" applyProtection="1">
      <alignment vertical="top" wrapText="1"/>
    </xf>
    <xf numFmtId="0" fontId="9" fillId="19" borderId="1" xfId="1" applyFill="1" applyBorder="1" applyAlignment="1" applyProtection="1">
      <alignment vertical="top" wrapText="1"/>
    </xf>
    <xf numFmtId="0" fontId="24" fillId="19" borderId="10" xfId="0" applyFont="1" applyFill="1" applyBorder="1" applyAlignment="1">
      <alignment horizontal="right" vertical="top" wrapText="1"/>
    </xf>
    <xf numFmtId="0" fontId="23" fillId="19" borderId="1" xfId="0" applyFont="1" applyFill="1" applyBorder="1" applyAlignment="1">
      <alignment vertical="top" wrapText="1"/>
    </xf>
    <xf numFmtId="0" fontId="23" fillId="19" borderId="11" xfId="0" applyFont="1" applyFill="1" applyBorder="1" applyAlignment="1">
      <alignment vertical="top" wrapText="1"/>
    </xf>
    <xf numFmtId="0" fontId="22" fillId="19" borderId="2" xfId="0" applyFont="1" applyFill="1" applyBorder="1" applyAlignment="1">
      <alignment vertical="top" wrapText="1"/>
    </xf>
    <xf numFmtId="0" fontId="25" fillId="19" borderId="6" xfId="0" applyFont="1" applyFill="1" applyBorder="1" applyAlignment="1">
      <alignment vertical="top" wrapText="1"/>
    </xf>
    <xf numFmtId="0" fontId="25" fillId="19" borderId="1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49" fontId="1" fillId="0" borderId="10" xfId="0" applyNumberFormat="1" applyFont="1" applyFill="1" applyBorder="1"/>
    <xf numFmtId="0" fontId="19" fillId="17" borderId="11" xfId="0" applyFont="1" applyFill="1" applyBorder="1"/>
    <xf numFmtId="0" fontId="23" fillId="17" borderId="10" xfId="0" applyFont="1" applyFill="1" applyBorder="1" applyAlignment="1">
      <alignment horizontal="right" vertical="top" wrapText="1"/>
    </xf>
    <xf numFmtId="0" fontId="23" fillId="17" borderId="1" xfId="0" applyFont="1" applyFill="1" applyBorder="1" applyAlignment="1">
      <alignment vertical="top" wrapText="1"/>
    </xf>
    <xf numFmtId="0" fontId="23" fillId="17" borderId="11" xfId="0" applyFont="1" applyFill="1" applyBorder="1" applyAlignment="1">
      <alignment vertical="top" wrapText="1"/>
    </xf>
    <xf numFmtId="0" fontId="22" fillId="17" borderId="6" xfId="0" applyFont="1" applyFill="1" applyBorder="1" applyAlignment="1">
      <alignment vertical="top" wrapText="1"/>
    </xf>
    <xf numFmtId="0" fontId="22" fillId="17" borderId="1" xfId="0" applyFont="1" applyFill="1" applyBorder="1" applyAlignment="1">
      <alignment vertical="top" wrapText="1"/>
    </xf>
    <xf numFmtId="0" fontId="4" fillId="17" borderId="10" xfId="0" applyFont="1" applyFill="1" applyBorder="1"/>
    <xf numFmtId="0" fontId="4" fillId="17" borderId="1" xfId="0" applyFont="1" applyFill="1" applyBorder="1"/>
    <xf numFmtId="0" fontId="0" fillId="17" borderId="10" xfId="0" applyFill="1" applyBorder="1"/>
    <xf numFmtId="0" fontId="1" fillId="17" borderId="1" xfId="0" applyFont="1" applyFill="1" applyBorder="1"/>
    <xf numFmtId="0" fontId="1" fillId="17" borderId="6" xfId="0" applyFont="1" applyFill="1" applyBorder="1"/>
    <xf numFmtId="0" fontId="1" fillId="17" borderId="11" xfId="0" applyFont="1" applyFill="1" applyBorder="1"/>
    <xf numFmtId="0" fontId="1" fillId="17" borderId="10" xfId="0" applyFont="1" applyFill="1" applyBorder="1"/>
    <xf numFmtId="0" fontId="1" fillId="17" borderId="2" xfId="0" applyFont="1" applyFill="1" applyBorder="1"/>
    <xf numFmtId="0" fontId="0" fillId="17" borderId="11" xfId="0" applyFill="1" applyBorder="1"/>
    <xf numFmtId="0" fontId="9" fillId="20" borderId="1" xfId="1" applyFill="1" applyBorder="1" applyAlignment="1" applyProtection="1">
      <alignment vertical="top"/>
    </xf>
    <xf numFmtId="0" fontId="22" fillId="20" borderId="6" xfId="0" applyFont="1" applyFill="1" applyBorder="1" applyAlignment="1">
      <alignment vertical="top" wrapText="1"/>
    </xf>
    <xf numFmtId="0" fontId="22" fillId="20" borderId="1" xfId="0" applyFont="1" applyFill="1" applyBorder="1" applyAlignment="1">
      <alignment vertical="top" wrapText="1"/>
    </xf>
    <xf numFmtId="0" fontId="22" fillId="21" borderId="1" xfId="0" applyFont="1" applyFill="1" applyBorder="1" applyAlignment="1">
      <alignment vertical="top" wrapText="1"/>
    </xf>
    <xf numFmtId="0" fontId="1" fillId="21" borderId="2" xfId="0" applyFont="1" applyFill="1" applyBorder="1" applyAlignment="1">
      <alignment vertical="top" wrapText="1"/>
    </xf>
    <xf numFmtId="1" fontId="1" fillId="21" borderId="1" xfId="0" applyNumberFormat="1" applyFont="1" applyFill="1" applyBorder="1" applyAlignment="1">
      <alignment vertical="top" wrapText="1"/>
    </xf>
    <xf numFmtId="0" fontId="1" fillId="20" borderId="2" xfId="0" applyFont="1" applyFill="1" applyBorder="1" applyAlignment="1">
      <alignment vertical="top" wrapText="1"/>
    </xf>
    <xf numFmtId="1" fontId="1" fillId="20" borderId="1" xfId="0" applyNumberFormat="1" applyFont="1" applyFill="1" applyBorder="1" applyAlignment="1">
      <alignment vertical="top" wrapText="1"/>
    </xf>
    <xf numFmtId="0" fontId="0" fillId="7" borderId="1" xfId="0" applyFont="1" applyFill="1" applyBorder="1" applyAlignment="1">
      <alignment wrapText="1"/>
    </xf>
    <xf numFmtId="0" fontId="26" fillId="0" borderId="1" xfId="0" applyFont="1" applyFill="1" applyBorder="1"/>
    <xf numFmtId="0" fontId="21" fillId="0" borderId="1" xfId="0" applyFont="1" applyBorder="1"/>
    <xf numFmtId="0" fontId="27" fillId="0" borderId="1" xfId="0" applyFont="1" applyBorder="1"/>
    <xf numFmtId="0" fontId="3" fillId="0" borderId="1" xfId="0" applyFont="1" applyBorder="1"/>
    <xf numFmtId="0" fontId="28" fillId="0" borderId="1" xfId="0" applyFont="1" applyBorder="1"/>
    <xf numFmtId="0" fontId="29" fillId="0" borderId="10" xfId="0" applyFont="1" applyFill="1" applyBorder="1"/>
    <xf numFmtId="0" fontId="29" fillId="0" borderId="1" xfId="0" applyFont="1" applyFill="1" applyBorder="1"/>
    <xf numFmtId="0" fontId="5" fillId="0" borderId="1" xfId="0" applyFont="1" applyFill="1" applyBorder="1" applyAlignment="1">
      <alignment horizontal="center" vertical="top" textRotation="180" wrapText="1" readingOrder="1"/>
    </xf>
    <xf numFmtId="0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right"/>
    </xf>
    <xf numFmtId="0" fontId="1" fillId="0" borderId="11" xfId="0" applyFont="1" applyBorder="1"/>
    <xf numFmtId="0" fontId="13" fillId="0" borderId="11" xfId="0" applyFont="1" applyFill="1" applyBorder="1"/>
    <xf numFmtId="0" fontId="13" fillId="0" borderId="6" xfId="0" applyFont="1" applyFill="1" applyBorder="1"/>
    <xf numFmtId="0" fontId="13" fillId="0" borderId="2" xfId="0" applyFont="1" applyFill="1" applyBorder="1"/>
    <xf numFmtId="0" fontId="13" fillId="0" borderId="11" xfId="0" applyFont="1" applyBorder="1"/>
    <xf numFmtId="0" fontId="4" fillId="2" borderId="1" xfId="0" applyFont="1" applyFill="1" applyBorder="1"/>
    <xf numFmtId="0" fontId="4" fillId="2" borderId="10" xfId="0" applyFont="1" applyFill="1" applyBorder="1"/>
    <xf numFmtId="0" fontId="19" fillId="0" borderId="0" xfId="0" applyFont="1" applyBorder="1"/>
    <xf numFmtId="0" fontId="0" fillId="0" borderId="0" xfId="0" applyFill="1" applyBorder="1"/>
    <xf numFmtId="0" fontId="21" fillId="0" borderId="0" xfId="0" applyFont="1" applyBorder="1"/>
    <xf numFmtId="0" fontId="0" fillId="0" borderId="1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utch.co/profile/smart-business" TargetMode="External"/><Relationship Id="rId21" Type="http://schemas.openxmlformats.org/officeDocument/2006/relationships/hyperlink" Target="https://clutch.co/profile/techmagic" TargetMode="External"/><Relationship Id="rId42" Type="http://schemas.openxmlformats.org/officeDocument/2006/relationships/hyperlink" Target="https://clutch.co/profile/glow-design-agency" TargetMode="External"/><Relationship Id="rId63" Type="http://schemas.openxmlformats.org/officeDocument/2006/relationships/hyperlink" Target="https://clutch.co/profile/kevuru-games" TargetMode="External"/><Relationship Id="rId84" Type="http://schemas.openxmlformats.org/officeDocument/2006/relationships/hyperlink" Target="https://clutch.co/profile/ubisoft" TargetMode="External"/><Relationship Id="rId138" Type="http://schemas.openxmlformats.org/officeDocument/2006/relationships/hyperlink" Target="https://clutch.co/profile/inoxoft" TargetMode="External"/><Relationship Id="rId159" Type="http://schemas.openxmlformats.org/officeDocument/2006/relationships/hyperlink" Target="https://clutch.co/profile/eltexsoft" TargetMode="External"/><Relationship Id="rId170" Type="http://schemas.openxmlformats.org/officeDocument/2006/relationships/hyperlink" Target="https://clutch.co/profile/intersog" TargetMode="External"/><Relationship Id="rId191" Type="http://schemas.openxmlformats.org/officeDocument/2006/relationships/hyperlink" Target="https://clutch.co/profile/master-code-global" TargetMode="External"/><Relationship Id="rId205" Type="http://schemas.openxmlformats.org/officeDocument/2006/relationships/hyperlink" Target="https://clutch.co/profile/chatbotsstudio" TargetMode="External"/><Relationship Id="rId226" Type="http://schemas.openxmlformats.org/officeDocument/2006/relationships/hyperlink" Target="https://clutch.co/profile/sannacode" TargetMode="External"/><Relationship Id="rId247" Type="http://schemas.openxmlformats.org/officeDocument/2006/relationships/vmlDrawing" Target="../drawings/vmlDrawing1.vml"/><Relationship Id="rId107" Type="http://schemas.openxmlformats.org/officeDocument/2006/relationships/hyperlink" Target="https://clutch.co/profile/exadel" TargetMode="External"/><Relationship Id="rId11" Type="http://schemas.openxmlformats.org/officeDocument/2006/relationships/hyperlink" Target="https://clutch.co/profile/squad-ua" TargetMode="External"/><Relationship Id="rId32" Type="http://schemas.openxmlformats.org/officeDocument/2006/relationships/hyperlink" Target="https://clutch.co/profile/future-processing" TargetMode="External"/><Relationship Id="rId53" Type="http://schemas.openxmlformats.org/officeDocument/2006/relationships/hyperlink" Target="https://clutch.co/profile/eteam" TargetMode="External"/><Relationship Id="rId74" Type="http://schemas.openxmlformats.org/officeDocument/2006/relationships/hyperlink" Target="https://clutch.co/profile/proxet-ex-rails-reactor" TargetMode="External"/><Relationship Id="rId128" Type="http://schemas.openxmlformats.org/officeDocument/2006/relationships/hyperlink" Target="https://clutch.co/profile/light-it-0" TargetMode="External"/><Relationship Id="rId149" Type="http://schemas.openxmlformats.org/officeDocument/2006/relationships/hyperlink" Target="https://clutch.co/profile/lanars" TargetMode="External"/><Relationship Id="rId5" Type="http://schemas.openxmlformats.org/officeDocument/2006/relationships/hyperlink" Target="https://clutch.co/profile/ciklum" TargetMode="External"/><Relationship Id="rId95" Type="http://schemas.openxmlformats.org/officeDocument/2006/relationships/hyperlink" Target="https://clutch.co/profile/amc-bridge" TargetMode="External"/><Relationship Id="rId160" Type="http://schemas.openxmlformats.org/officeDocument/2006/relationships/hyperlink" Target="https://clutch.co/profile/ssa-group" TargetMode="External"/><Relationship Id="rId181" Type="http://schemas.openxmlformats.org/officeDocument/2006/relationships/hyperlink" Target="https://clutch.co/profile/netpeak" TargetMode="External"/><Relationship Id="rId216" Type="http://schemas.openxmlformats.org/officeDocument/2006/relationships/hyperlink" Target="https://clutch.co/profile/4ire" TargetMode="External"/><Relationship Id="rId237" Type="http://schemas.openxmlformats.org/officeDocument/2006/relationships/hyperlink" Target="https://clutch.co/profile/cieden" TargetMode="External"/><Relationship Id="rId22" Type="http://schemas.openxmlformats.org/officeDocument/2006/relationships/hyperlink" Target="https://clutch.co/profile/advanced-software-development-asd" TargetMode="External"/><Relationship Id="rId43" Type="http://schemas.openxmlformats.org/officeDocument/2006/relationships/hyperlink" Target="https://clutch.co/profile/academy-smart" TargetMode="External"/><Relationship Id="rId64" Type="http://schemas.openxmlformats.org/officeDocument/2006/relationships/hyperlink" Target="https://clutch.co/profile/limtc" TargetMode="External"/><Relationship Id="rId118" Type="http://schemas.openxmlformats.org/officeDocument/2006/relationships/hyperlink" Target="https://clutch.co/profile/onix-systems" TargetMode="External"/><Relationship Id="rId139" Type="http://schemas.openxmlformats.org/officeDocument/2006/relationships/hyperlink" Target="https://clutch.co/profile/inventorsoft" TargetMode="External"/><Relationship Id="rId85" Type="http://schemas.openxmlformats.org/officeDocument/2006/relationships/hyperlink" Target="https://clutch.co/profile/vector-software" TargetMode="External"/><Relationship Id="rId150" Type="http://schemas.openxmlformats.org/officeDocument/2006/relationships/hyperlink" Target="https://clutch.co/profile/startupsoft" TargetMode="External"/><Relationship Id="rId171" Type="http://schemas.openxmlformats.org/officeDocument/2006/relationships/hyperlink" Target="https://clutch.co/profile/lemberg-solutions" TargetMode="External"/><Relationship Id="rId192" Type="http://schemas.openxmlformats.org/officeDocument/2006/relationships/hyperlink" Target="https://clutch.co/profile/softermii" TargetMode="External"/><Relationship Id="rId206" Type="http://schemas.openxmlformats.org/officeDocument/2006/relationships/hyperlink" Target="https://clutch.co/profile/dataroot-labs" TargetMode="External"/><Relationship Id="rId227" Type="http://schemas.openxmlformats.org/officeDocument/2006/relationships/hyperlink" Target="https://clutch.co/profile/nextpage" TargetMode="External"/><Relationship Id="rId248" Type="http://schemas.openxmlformats.org/officeDocument/2006/relationships/comments" Target="../comments1.xml"/><Relationship Id="rId12" Type="http://schemas.openxmlformats.org/officeDocument/2006/relationships/hyperlink" Target="https://clutch.co/profile/temabit" TargetMode="External"/><Relationship Id="rId33" Type="http://schemas.openxmlformats.org/officeDocument/2006/relationships/hyperlink" Target="https://clutch.co/profile/imagex" TargetMode="External"/><Relationship Id="rId108" Type="http://schemas.openxmlformats.org/officeDocument/2006/relationships/hyperlink" Target="https://clutch.co/profile/zazmic" TargetMode="External"/><Relationship Id="rId129" Type="http://schemas.openxmlformats.org/officeDocument/2006/relationships/hyperlink" Target="https://clutch.co/profile/inverita" TargetMode="External"/><Relationship Id="rId54" Type="http://schemas.openxmlformats.org/officeDocument/2006/relationships/hyperlink" Target="https://clutch.co/profile/gepard-bintime" TargetMode="External"/><Relationship Id="rId75" Type="http://schemas.openxmlformats.org/officeDocument/2006/relationships/hyperlink" Target="https://clutch.co/profile/qa-madness" TargetMode="External"/><Relationship Id="rId96" Type="http://schemas.openxmlformats.org/officeDocument/2006/relationships/hyperlink" Target="https://clutch.co/profile/jetsoftpro" TargetMode="External"/><Relationship Id="rId140" Type="http://schemas.openxmlformats.org/officeDocument/2006/relationships/hyperlink" Target="https://clutch.co/profile/softblues" TargetMode="External"/><Relationship Id="rId161" Type="http://schemas.openxmlformats.org/officeDocument/2006/relationships/hyperlink" Target="https://clutch.co/profile/glorium-technologies" TargetMode="External"/><Relationship Id="rId182" Type="http://schemas.openxmlformats.org/officeDocument/2006/relationships/hyperlink" Target="https://clutch.co/profile/n-ix" TargetMode="External"/><Relationship Id="rId217" Type="http://schemas.openxmlformats.org/officeDocument/2006/relationships/hyperlink" Target="https://clutch.co/profile/merehead" TargetMode="External"/><Relationship Id="rId6" Type="http://schemas.openxmlformats.org/officeDocument/2006/relationships/hyperlink" Target="https://clutch.co/profile/nix" TargetMode="External"/><Relationship Id="rId238" Type="http://schemas.openxmlformats.org/officeDocument/2006/relationships/hyperlink" Target="https://clutch.co/profile/angle2" TargetMode="External"/><Relationship Id="rId23" Type="http://schemas.openxmlformats.org/officeDocument/2006/relationships/hyperlink" Target="https://clutch.co/profile/technorely" TargetMode="External"/><Relationship Id="rId119" Type="http://schemas.openxmlformats.org/officeDocument/2006/relationships/hyperlink" Target="https://clutch.co/profile/viseven" TargetMode="External"/><Relationship Id="rId44" Type="http://schemas.openxmlformats.org/officeDocument/2006/relationships/hyperlink" Target="https://clutch.co/profile/forte-group" TargetMode="External"/><Relationship Id="rId65" Type="http://schemas.openxmlformats.org/officeDocument/2006/relationships/hyperlink" Target="https://clutch.co/profile/magecom" TargetMode="External"/><Relationship Id="rId86" Type="http://schemas.openxmlformats.org/officeDocument/2006/relationships/hyperlink" Target="https://clutch.co/profile/vakoms" TargetMode="External"/><Relationship Id="rId130" Type="http://schemas.openxmlformats.org/officeDocument/2006/relationships/hyperlink" Target="https://clutch.co/profile/belkins" TargetMode="External"/><Relationship Id="rId151" Type="http://schemas.openxmlformats.org/officeDocument/2006/relationships/hyperlink" Target="https://clutch.co/profile/sloboda-studio" TargetMode="External"/><Relationship Id="rId172" Type="http://schemas.openxmlformats.org/officeDocument/2006/relationships/hyperlink" Target="https://clutch.co/profile/groupbwt" TargetMode="External"/><Relationship Id="rId193" Type="http://schemas.openxmlformats.org/officeDocument/2006/relationships/hyperlink" Target="https://clutch.co/profile/justcoded" TargetMode="External"/><Relationship Id="rId207" Type="http://schemas.openxmlformats.org/officeDocument/2006/relationships/hyperlink" Target="https://clutch.co/profile/abto-software" TargetMode="External"/><Relationship Id="rId228" Type="http://schemas.openxmlformats.org/officeDocument/2006/relationships/hyperlink" Target="https://clutch.co/profile/roud-studio" TargetMode="External"/><Relationship Id="rId13" Type="http://schemas.openxmlformats.org/officeDocument/2006/relationships/hyperlink" Target="https://clutch.co/profile/computools" TargetMode="External"/><Relationship Id="rId109" Type="http://schemas.openxmlformats.org/officeDocument/2006/relationships/hyperlink" Target="https://clutch.co/profile/avenga" TargetMode="External"/><Relationship Id="rId34" Type="http://schemas.openxmlformats.org/officeDocument/2006/relationships/hyperlink" Target="https://clutch.co/profile/coherent-solutions" TargetMode="External"/><Relationship Id="rId55" Type="http://schemas.openxmlformats.org/officeDocument/2006/relationships/hyperlink" Target="https://clutch.co/profile/hyperion-tech" TargetMode="External"/><Relationship Id="rId76" Type="http://schemas.openxmlformats.org/officeDocument/2006/relationships/hyperlink" Target="https://clutch.co/profile/qarea" TargetMode="External"/><Relationship Id="rId97" Type="http://schemas.openxmlformats.org/officeDocument/2006/relationships/hyperlink" Target="https://clutch.co/profile/yalantis" TargetMode="External"/><Relationship Id="rId120" Type="http://schemas.openxmlformats.org/officeDocument/2006/relationships/hyperlink" Target="https://clutch.co/profile/crunch" TargetMode="External"/><Relationship Id="rId141" Type="http://schemas.openxmlformats.org/officeDocument/2006/relationships/hyperlink" Target="https://clutch.co/profile/ukad" TargetMode="External"/><Relationship Id="rId7" Type="http://schemas.openxmlformats.org/officeDocument/2006/relationships/hyperlink" Target="https://clutch.co/profile/intellias" TargetMode="External"/><Relationship Id="rId162" Type="http://schemas.openxmlformats.org/officeDocument/2006/relationships/hyperlink" Target="https://clutch.co/profile/ilogos-game-studios" TargetMode="External"/><Relationship Id="rId183" Type="http://schemas.openxmlformats.org/officeDocument/2006/relationships/hyperlink" Target="https://clutch.co/profile/postindustria" TargetMode="External"/><Relationship Id="rId218" Type="http://schemas.openxmlformats.org/officeDocument/2006/relationships/hyperlink" Target="https://clutch.co/profile/dapplica" TargetMode="External"/><Relationship Id="rId239" Type="http://schemas.openxmlformats.org/officeDocument/2006/relationships/hyperlink" Target="https://clutch.co/profile/eleken" TargetMode="External"/><Relationship Id="rId24" Type="http://schemas.openxmlformats.org/officeDocument/2006/relationships/hyperlink" Target="https://clutch.co/profile/agile-fuel" TargetMode="External"/><Relationship Id="rId45" Type="http://schemas.openxmlformats.org/officeDocument/2006/relationships/hyperlink" Target="https://clutch.co/profile/anadea" TargetMode="External"/><Relationship Id="rId66" Type="http://schemas.openxmlformats.org/officeDocument/2006/relationships/hyperlink" Target="https://clutch.co/profile/mev" TargetMode="External"/><Relationship Id="rId87" Type="http://schemas.openxmlformats.org/officeDocument/2006/relationships/hyperlink" Target="https://clutch.co/profile/weblium" TargetMode="External"/><Relationship Id="rId110" Type="http://schemas.openxmlformats.org/officeDocument/2006/relationships/hyperlink" Target="https://clutch.co/profile/chi-software" TargetMode="External"/><Relationship Id="rId131" Type="http://schemas.openxmlformats.org/officeDocument/2006/relationships/hyperlink" Target="https://clutch.co/profile/program-ace" TargetMode="External"/><Relationship Id="rId152" Type="http://schemas.openxmlformats.org/officeDocument/2006/relationships/hyperlink" Target="https://clutch.co/profile/devox-software" TargetMode="External"/><Relationship Id="rId173" Type="http://schemas.openxmlformats.org/officeDocument/2006/relationships/hyperlink" Target="https://clutch.co/profile/raccoon-gang" TargetMode="External"/><Relationship Id="rId194" Type="http://schemas.openxmlformats.org/officeDocument/2006/relationships/hyperlink" Target="https://clutch.co/profile/wear-studio" TargetMode="External"/><Relationship Id="rId208" Type="http://schemas.openxmlformats.org/officeDocument/2006/relationships/hyperlink" Target="https://clutch.co/profile/itrex-group" TargetMode="External"/><Relationship Id="rId229" Type="http://schemas.openxmlformats.org/officeDocument/2006/relationships/hyperlink" Target="https://clutch.co/profile/linecore" TargetMode="External"/><Relationship Id="rId240" Type="http://schemas.openxmlformats.org/officeDocument/2006/relationships/hyperlink" Target="https://clutch.co/profile/leverageux-design-agency" TargetMode="External"/><Relationship Id="rId14" Type="http://schemas.openxmlformats.org/officeDocument/2006/relationships/hyperlink" Target="https://clutch.co/profile/astound-commerce" TargetMode="External"/><Relationship Id="rId35" Type="http://schemas.openxmlformats.org/officeDocument/2006/relationships/hyperlink" Target="https://clutch.co/profile/sensorama" TargetMode="External"/><Relationship Id="rId56" Type="http://schemas.openxmlformats.org/officeDocument/2006/relationships/hyperlink" Target="https://clutch.co/profile/hys-enterprise" TargetMode="External"/><Relationship Id="rId77" Type="http://schemas.openxmlformats.org/officeDocument/2006/relationships/hyperlink" Target="https://clutch.co/profile/qatestlab" TargetMode="External"/><Relationship Id="rId100" Type="http://schemas.openxmlformats.org/officeDocument/2006/relationships/hyperlink" Target="https://clutch.co/profile/daxx" TargetMode="External"/><Relationship Id="rId8" Type="http://schemas.openxmlformats.org/officeDocument/2006/relationships/hyperlink" Target="https://clutch.co/profile/infopulse" TargetMode="External"/><Relationship Id="rId98" Type="http://schemas.openxmlformats.org/officeDocument/2006/relationships/hyperlink" Target="https://clutch.co/profile/beetroot-ab" TargetMode="External"/><Relationship Id="rId121" Type="http://schemas.openxmlformats.org/officeDocument/2006/relationships/hyperlink" Target="https://clutch.co/profile/codemotion" TargetMode="External"/><Relationship Id="rId142" Type="http://schemas.openxmlformats.org/officeDocument/2006/relationships/hyperlink" Target="https://clutch.co/profile/digis" TargetMode="External"/><Relationship Id="rId163" Type="http://schemas.openxmlformats.org/officeDocument/2006/relationships/hyperlink" Target="https://clutch.co/profile/forbytes" TargetMode="External"/><Relationship Id="rId184" Type="http://schemas.openxmlformats.org/officeDocument/2006/relationships/hyperlink" Target="https://clutch.co/profile/skelia" TargetMode="External"/><Relationship Id="rId219" Type="http://schemas.openxmlformats.org/officeDocument/2006/relationships/hyperlink" Target="https://clutch.co/profile/482solutions" TargetMode="External"/><Relationship Id="rId230" Type="http://schemas.openxmlformats.org/officeDocument/2006/relationships/hyperlink" Target="https://clutch.co/profile/vaimo" TargetMode="External"/><Relationship Id="rId25" Type="http://schemas.openxmlformats.org/officeDocument/2006/relationships/hyperlink" Target="https://clutch.co/profile/stfalcon" TargetMode="External"/><Relationship Id="rId46" Type="http://schemas.openxmlformats.org/officeDocument/2006/relationships/hyperlink" Target="https://clutch.co/profile/apriorit" TargetMode="External"/><Relationship Id="rId67" Type="http://schemas.openxmlformats.org/officeDocument/2006/relationships/hyperlink" Target="https://clutch.co/profile/newxel" TargetMode="External"/><Relationship Id="rId88" Type="http://schemas.openxmlformats.org/officeDocument/2006/relationships/hyperlink" Target="https://clutch.co/profile/yael-acceptic" TargetMode="External"/><Relationship Id="rId111" Type="http://schemas.openxmlformats.org/officeDocument/2006/relationships/hyperlink" Target="https://clutch.co/profile/altexsoft" TargetMode="External"/><Relationship Id="rId132" Type="http://schemas.openxmlformats.org/officeDocument/2006/relationships/hyperlink" Target="https://clutch.co/profile/ideasoftio" TargetMode="External"/><Relationship Id="rId153" Type="http://schemas.openxmlformats.org/officeDocument/2006/relationships/hyperlink" Target="https://clutch.co/profile/kindgeek" TargetMode="External"/><Relationship Id="rId174" Type="http://schemas.openxmlformats.org/officeDocument/2006/relationships/hyperlink" Target="https://clutch.co/profile/brander-studio" TargetMode="External"/><Relationship Id="rId195" Type="http://schemas.openxmlformats.org/officeDocument/2006/relationships/hyperlink" Target="https://clutch.co/profile/qualium-systems" TargetMode="External"/><Relationship Id="rId209" Type="http://schemas.openxmlformats.org/officeDocument/2006/relationships/hyperlink" Target="https://clutch.co/profile/it-jim" TargetMode="External"/><Relationship Id="rId220" Type="http://schemas.openxmlformats.org/officeDocument/2006/relationships/hyperlink" Target="https://clutch.co/profile/team-harbour" TargetMode="External"/><Relationship Id="rId241" Type="http://schemas.openxmlformats.org/officeDocument/2006/relationships/hyperlink" Target="https://clutch.co/profile/presto" TargetMode="External"/><Relationship Id="rId15" Type="http://schemas.openxmlformats.org/officeDocument/2006/relationships/hyperlink" Target="https://clutch.co/profile/agileengine" TargetMode="External"/><Relationship Id="rId36" Type="http://schemas.openxmlformats.org/officeDocument/2006/relationships/hyperlink" Target="https://clutch.co/profile/sciencesoft" TargetMode="External"/><Relationship Id="rId57" Type="http://schemas.openxmlformats.org/officeDocument/2006/relationships/hyperlink" Target="https://clutch.co/profile/israel-it" TargetMode="External"/><Relationship Id="rId10" Type="http://schemas.openxmlformats.org/officeDocument/2006/relationships/hyperlink" Target="https://clutch.co/profile/sigma-software" TargetMode="External"/><Relationship Id="rId31" Type="http://schemas.openxmlformats.org/officeDocument/2006/relationships/hyperlink" Target="https://clutch.co/profile/itransition" TargetMode="External"/><Relationship Id="rId52" Type="http://schemas.openxmlformats.org/officeDocument/2006/relationships/hyperlink" Target="https://clutch.co/profile/eos-data-analytics" TargetMode="External"/><Relationship Id="rId73" Type="http://schemas.openxmlformats.org/officeDocument/2006/relationships/hyperlink" Target="https://clutch.co/profile/proarea" TargetMode="External"/><Relationship Id="rId78" Type="http://schemas.openxmlformats.org/officeDocument/2006/relationships/hyperlink" Target="https://clutch.co/profile/redwerk" TargetMode="External"/><Relationship Id="rId94" Type="http://schemas.openxmlformats.org/officeDocument/2006/relationships/hyperlink" Target="https://clutch.co/profile/svitla-systems" TargetMode="External"/><Relationship Id="rId99" Type="http://schemas.openxmlformats.org/officeDocument/2006/relationships/hyperlink" Target="https://clutch.co/profile/mobidev" TargetMode="External"/><Relationship Id="rId101" Type="http://schemas.openxmlformats.org/officeDocument/2006/relationships/hyperlink" Target="https://clutch.co/profile/perfectial" TargetMode="External"/><Relationship Id="rId122" Type="http://schemas.openxmlformats.org/officeDocument/2006/relationships/hyperlink" Target="https://clutch.co/profile/kitrum" TargetMode="External"/><Relationship Id="rId143" Type="http://schemas.openxmlformats.org/officeDocument/2006/relationships/hyperlink" Target="https://clutch.co/profile/ascendix-technologies" TargetMode="External"/><Relationship Id="rId148" Type="http://schemas.openxmlformats.org/officeDocument/2006/relationships/hyperlink" Target="https://clutch.co/profile/freshcode" TargetMode="External"/><Relationship Id="rId164" Type="http://schemas.openxmlformats.org/officeDocument/2006/relationships/hyperlink" Target="https://clutch.co/profile/synebo" TargetMode="External"/><Relationship Id="rId169" Type="http://schemas.openxmlformats.org/officeDocument/2006/relationships/hyperlink" Target="https://clutch.co/profile/sapientpro" TargetMode="External"/><Relationship Id="rId185" Type="http://schemas.openxmlformats.org/officeDocument/2006/relationships/hyperlink" Target="https://clutch.co/profile/softengi" TargetMode="External"/><Relationship Id="rId4" Type="http://schemas.openxmlformats.org/officeDocument/2006/relationships/hyperlink" Target="https://clutch.co/profile/luxoft" TargetMode="External"/><Relationship Id="rId9" Type="http://schemas.openxmlformats.org/officeDocument/2006/relationships/hyperlink" Target="https://clutch.co/profile/eleks" TargetMode="External"/><Relationship Id="rId180" Type="http://schemas.openxmlformats.org/officeDocument/2006/relationships/hyperlink" Target="https://clutch.co/profile/idap" TargetMode="External"/><Relationship Id="rId210" Type="http://schemas.openxmlformats.org/officeDocument/2006/relationships/hyperlink" Target="https://clutch.co/profile/integrio-systems" TargetMode="External"/><Relationship Id="rId215" Type="http://schemas.openxmlformats.org/officeDocument/2006/relationships/hyperlink" Target="https://clutch.co/profile/adoriasoft" TargetMode="External"/><Relationship Id="rId236" Type="http://schemas.openxmlformats.org/officeDocument/2006/relationships/hyperlink" Target="https://clutch.co/profile/linkup-studio" TargetMode="External"/><Relationship Id="rId26" Type="http://schemas.openxmlformats.org/officeDocument/2006/relationships/hyperlink" Target="https://clutch.co/profile/gbksoft" TargetMode="External"/><Relationship Id="rId231" Type="http://schemas.openxmlformats.org/officeDocument/2006/relationships/hyperlink" Target="https://clutch.co/profile/volta-one" TargetMode="External"/><Relationship Id="rId47" Type="http://schemas.openxmlformats.org/officeDocument/2006/relationships/hyperlink" Target="https://clutch.co/profile/codeit" TargetMode="External"/><Relationship Id="rId68" Type="http://schemas.openxmlformats.org/officeDocument/2006/relationships/hyperlink" Target="https://clutch.co/profile/otakoyi" TargetMode="External"/><Relationship Id="rId89" Type="http://schemas.openxmlformats.org/officeDocument/2006/relationships/hyperlink" Target="https://clutch.co/profile/dataart" TargetMode="External"/><Relationship Id="rId112" Type="http://schemas.openxmlformats.org/officeDocument/2006/relationships/hyperlink" Target="https://clutch.co/profile/provectus" TargetMode="External"/><Relationship Id="rId133" Type="http://schemas.openxmlformats.org/officeDocument/2006/relationships/hyperlink" Target="https://clutch.co/profile/smartyads" TargetMode="External"/><Relationship Id="rId154" Type="http://schemas.openxmlformats.org/officeDocument/2006/relationships/hyperlink" Target="https://clutch.co/profile/flexmade" TargetMode="External"/><Relationship Id="rId175" Type="http://schemas.openxmlformats.org/officeDocument/2006/relationships/hyperlink" Target="https://clutch.co/profile/intellectsoft" TargetMode="External"/><Relationship Id="rId196" Type="http://schemas.openxmlformats.org/officeDocument/2006/relationships/hyperlink" Target="https://clutch.co/profile/bvg-software-group" TargetMode="External"/><Relationship Id="rId200" Type="http://schemas.openxmlformats.org/officeDocument/2006/relationships/hyperlink" Target="https://clutch.co/profile/tsukat" TargetMode="External"/><Relationship Id="rId16" Type="http://schemas.openxmlformats.org/officeDocument/2006/relationships/hyperlink" Target="https://clutch.co/profile/allstarsit-0" TargetMode="External"/><Relationship Id="rId221" Type="http://schemas.openxmlformats.org/officeDocument/2006/relationships/hyperlink" Target="https://clutch.co/profile/webbylab" TargetMode="External"/><Relationship Id="rId242" Type="http://schemas.openxmlformats.org/officeDocument/2006/relationships/hyperlink" Target="https://clutch.co/profile/rasa-design-team" TargetMode="External"/><Relationship Id="rId37" Type="http://schemas.openxmlformats.org/officeDocument/2006/relationships/hyperlink" Target="https://clutch.co/profile/bidon-games-studio" TargetMode="External"/><Relationship Id="rId58" Type="http://schemas.openxmlformats.org/officeDocument/2006/relationships/hyperlink" Target="https://clutch.co/profile/it-craft" TargetMode="External"/><Relationship Id="rId79" Type="http://schemas.openxmlformats.org/officeDocument/2006/relationships/hyperlink" Target="https://clutch.co/profile/rocketech" TargetMode="External"/><Relationship Id="rId102" Type="http://schemas.openxmlformats.org/officeDocument/2006/relationships/hyperlink" Target="https://clutch.co/profile/valtech" TargetMode="External"/><Relationship Id="rId123" Type="http://schemas.openxmlformats.org/officeDocument/2006/relationships/hyperlink" Target="https://clutch.co/profile/mwdn" TargetMode="External"/><Relationship Id="rId144" Type="http://schemas.openxmlformats.org/officeDocument/2006/relationships/hyperlink" Target="https://clutch.co/profile/relevant-software" TargetMode="External"/><Relationship Id="rId90" Type="http://schemas.openxmlformats.org/officeDocument/2006/relationships/hyperlink" Target="https://clutch.co/profile/techno-genesis-software-solutions-private" TargetMode="External"/><Relationship Id="rId165" Type="http://schemas.openxmlformats.org/officeDocument/2006/relationships/hyperlink" Target="https://clutch.co/profile/agiliway" TargetMode="External"/><Relationship Id="rId186" Type="http://schemas.openxmlformats.org/officeDocument/2006/relationships/hyperlink" Target="https://clutch.co/profile/s-pro" TargetMode="External"/><Relationship Id="rId211" Type="http://schemas.openxmlformats.org/officeDocument/2006/relationships/hyperlink" Target="https://clutch.co/profile/peiko" TargetMode="External"/><Relationship Id="rId232" Type="http://schemas.openxmlformats.org/officeDocument/2006/relationships/hyperlink" Target="https://clutch.co/profile/tubik-studio" TargetMode="External"/><Relationship Id="rId27" Type="http://schemas.openxmlformats.org/officeDocument/2006/relationships/hyperlink" Target="https://clutch.co/profile/jelvix" TargetMode="External"/><Relationship Id="rId48" Type="http://schemas.openxmlformats.org/officeDocument/2006/relationships/hyperlink" Target="https://clutch.co/profile/developex" TargetMode="External"/><Relationship Id="rId69" Type="http://schemas.openxmlformats.org/officeDocument/2006/relationships/hyperlink" Target="https://clutch.co/profile/owox" TargetMode="External"/><Relationship Id="rId113" Type="http://schemas.openxmlformats.org/officeDocument/2006/relationships/hyperlink" Target="https://clutch.co/profile/devpro" TargetMode="External"/><Relationship Id="rId134" Type="http://schemas.openxmlformats.org/officeDocument/2006/relationships/hyperlink" Target="https://clutch.co/profile/eastern-peak" TargetMode="External"/><Relationship Id="rId80" Type="http://schemas.openxmlformats.org/officeDocument/2006/relationships/hyperlink" Target="https://clutch.co/profile/rubygarage" TargetMode="External"/><Relationship Id="rId155" Type="http://schemas.openxmlformats.org/officeDocument/2006/relationships/hyperlink" Target="https://clutch.co/profile/anyforsoft" TargetMode="External"/><Relationship Id="rId176" Type="http://schemas.openxmlformats.org/officeDocument/2006/relationships/hyperlink" Target="https://clutch.co/profile/iternal-group" TargetMode="External"/><Relationship Id="rId197" Type="http://schemas.openxmlformats.org/officeDocument/2006/relationships/hyperlink" Target="https://clutch.co/profile/nanobot-medical-communication" TargetMode="External"/><Relationship Id="rId201" Type="http://schemas.openxmlformats.org/officeDocument/2006/relationships/hyperlink" Target="https://clutch.co/profile/skywell-software-1" TargetMode="External"/><Relationship Id="rId222" Type="http://schemas.openxmlformats.org/officeDocument/2006/relationships/hyperlink" Target="https://clutch.co/profile/aegas" TargetMode="External"/><Relationship Id="rId243" Type="http://schemas.openxmlformats.org/officeDocument/2006/relationships/hyperlink" Target="https://clutch.co/profile/turum-burum" TargetMode="External"/><Relationship Id="rId17" Type="http://schemas.openxmlformats.org/officeDocument/2006/relationships/hyperlink" Target="https://clutch.co/profile/symphony-solutions" TargetMode="External"/><Relationship Id="rId38" Type="http://schemas.openxmlformats.org/officeDocument/2006/relationships/hyperlink" Target="https://clutch.co/profile/bilberrry" TargetMode="External"/><Relationship Id="rId59" Type="http://schemas.openxmlformats.org/officeDocument/2006/relationships/hyperlink" Target="https://clutch.co/profile/it-enterprise" TargetMode="External"/><Relationship Id="rId103" Type="http://schemas.openxmlformats.org/officeDocument/2006/relationships/hyperlink" Target="https://clutch.co/profile/sombra" TargetMode="External"/><Relationship Id="rId124" Type="http://schemas.openxmlformats.org/officeDocument/2006/relationships/hyperlink" Target="https://clutch.co/profile/artjoker-software" TargetMode="External"/><Relationship Id="rId70" Type="http://schemas.openxmlformats.org/officeDocument/2006/relationships/hyperlink" Target="https://clutch.co/profile/p2h" TargetMode="External"/><Relationship Id="rId91" Type="http://schemas.openxmlformats.org/officeDocument/2006/relationships/hyperlink" Target="https://clutch.co/profile/andersen" TargetMode="External"/><Relationship Id="rId145" Type="http://schemas.openxmlformats.org/officeDocument/2006/relationships/hyperlink" Target="https://clutch.co/profile/geniusee" TargetMode="External"/><Relationship Id="rId166" Type="http://schemas.openxmlformats.org/officeDocument/2006/relationships/hyperlink" Target="https://clutch.co/profile/ardas" TargetMode="External"/><Relationship Id="rId187" Type="http://schemas.openxmlformats.org/officeDocument/2006/relationships/hyperlink" Target="https://clutch.co/profile/unicsoft" TargetMode="External"/><Relationship Id="rId1" Type="http://schemas.openxmlformats.org/officeDocument/2006/relationships/hyperlink" Target="https://clutch.co/profile/epam-systems" TargetMode="External"/><Relationship Id="rId212" Type="http://schemas.openxmlformats.org/officeDocument/2006/relationships/hyperlink" Target="https://clutch.co/profile/owlab" TargetMode="External"/><Relationship Id="rId233" Type="http://schemas.openxmlformats.org/officeDocument/2006/relationships/hyperlink" Target="https://clutch.co/profile/pixetic" TargetMode="External"/><Relationship Id="rId28" Type="http://schemas.openxmlformats.org/officeDocument/2006/relationships/hyperlink" Target="https://clutch.co/profile/you-are-launched" TargetMode="External"/><Relationship Id="rId49" Type="http://schemas.openxmlformats.org/officeDocument/2006/relationships/hyperlink" Target="https://clutch.co/profile/develux" TargetMode="External"/><Relationship Id="rId114" Type="http://schemas.openxmlformats.org/officeDocument/2006/relationships/hyperlink" Target="https://clutch.co/profile/customertimes-corp" TargetMode="External"/><Relationship Id="rId60" Type="http://schemas.openxmlformats.org/officeDocument/2006/relationships/hyperlink" Target="https://clutch.co/profile/itera" TargetMode="External"/><Relationship Id="rId81" Type="http://schemas.openxmlformats.org/officeDocument/2006/relationships/hyperlink" Target="https://clutch.co/profile/softjourn" TargetMode="External"/><Relationship Id="rId135" Type="http://schemas.openxmlformats.org/officeDocument/2006/relationships/hyperlink" Target="https://clutch.co/profile/wesoftyou" TargetMode="External"/><Relationship Id="rId156" Type="http://schemas.openxmlformats.org/officeDocument/2006/relationships/hyperlink" Target="https://clutch.co/profile/cleveroad" TargetMode="External"/><Relationship Id="rId177" Type="http://schemas.openxmlformats.org/officeDocument/2006/relationships/hyperlink" Target="https://clutch.co/profile/steelkiwi" TargetMode="External"/><Relationship Id="rId198" Type="http://schemas.openxmlformats.org/officeDocument/2006/relationships/hyperlink" Target="https://clutch.co/profile/crysberry" TargetMode="External"/><Relationship Id="rId202" Type="http://schemas.openxmlformats.org/officeDocument/2006/relationships/hyperlink" Target="https://clutch.co/profile/quantum" TargetMode="External"/><Relationship Id="rId223" Type="http://schemas.openxmlformats.org/officeDocument/2006/relationships/hyperlink" Target="https://clutch.co/profile/dopsdigital-high-end-visual-partner" TargetMode="External"/><Relationship Id="rId244" Type="http://schemas.openxmlformats.org/officeDocument/2006/relationships/hyperlink" Target="https://clutch.co/profile/excited" TargetMode="External"/><Relationship Id="rId18" Type="http://schemas.openxmlformats.org/officeDocument/2006/relationships/hyperlink" Target="https://clutch.co/profile/ab-soft" TargetMode="External"/><Relationship Id="rId39" Type="http://schemas.openxmlformats.org/officeDocument/2006/relationships/hyperlink" Target="https://clutch.co/profile/outcrowd" TargetMode="External"/><Relationship Id="rId50" Type="http://schemas.openxmlformats.org/officeDocument/2006/relationships/hyperlink" Target="https://clutch.co/profile/digicode" TargetMode="External"/><Relationship Id="rId104" Type="http://schemas.openxmlformats.org/officeDocument/2006/relationships/hyperlink" Target="https://clutch.co/profile/opinov8-technology-services" TargetMode="External"/><Relationship Id="rId125" Type="http://schemas.openxmlformats.org/officeDocument/2006/relationships/hyperlink" Target="https://clutch.co/profile/jatapp" TargetMode="External"/><Relationship Id="rId146" Type="http://schemas.openxmlformats.org/officeDocument/2006/relationships/hyperlink" Target="https://clutch.co/profile/sharpminds" TargetMode="External"/><Relationship Id="rId167" Type="http://schemas.openxmlformats.org/officeDocument/2006/relationships/hyperlink" Target="https://clutch.co/profile/skysofttech" TargetMode="External"/><Relationship Id="rId188" Type="http://schemas.openxmlformats.org/officeDocument/2006/relationships/hyperlink" Target="https://clutch.co/profile/waverley-software" TargetMode="External"/><Relationship Id="rId71" Type="http://schemas.openxmlformats.org/officeDocument/2006/relationships/hyperlink" Target="https://clutch.co/profile/pettersonapps" TargetMode="External"/><Relationship Id="rId92" Type="http://schemas.openxmlformats.org/officeDocument/2006/relationships/hyperlink" Target="https://clutch.co/profile/innovecs" TargetMode="External"/><Relationship Id="rId213" Type="http://schemas.openxmlformats.org/officeDocument/2006/relationships/hyperlink" Target="https://clutch.co/profile/blaize" TargetMode="External"/><Relationship Id="rId234" Type="http://schemas.openxmlformats.org/officeDocument/2006/relationships/hyperlink" Target="https://clutch.co/profile/gradient" TargetMode="External"/><Relationship Id="rId2" Type="http://schemas.openxmlformats.org/officeDocument/2006/relationships/hyperlink" Target="https://clutch.co/profile/softserve" TargetMode="External"/><Relationship Id="rId29" Type="http://schemas.openxmlformats.org/officeDocument/2006/relationships/hyperlink" Target="https://clutch.co/profile/litslink" TargetMode="External"/><Relationship Id="rId40" Type="http://schemas.openxmlformats.org/officeDocument/2006/relationships/hyperlink" Target="https://clutch.co/profile/clickable-agency" TargetMode="External"/><Relationship Id="rId115" Type="http://schemas.openxmlformats.org/officeDocument/2006/relationships/hyperlink" Target="https://clutch.co/profile/levi9-technology-services" TargetMode="External"/><Relationship Id="rId136" Type="http://schemas.openxmlformats.org/officeDocument/2006/relationships/hyperlink" Target="https://clutch.co/profile/leobit" TargetMode="External"/><Relationship Id="rId157" Type="http://schemas.openxmlformats.org/officeDocument/2006/relationships/hyperlink" Target="https://clutch.co/profile/itomych-studio" TargetMode="External"/><Relationship Id="rId178" Type="http://schemas.openxmlformats.org/officeDocument/2006/relationships/hyperlink" Target="https://clutch.co/profile/boosty-labs" TargetMode="External"/><Relationship Id="rId61" Type="http://schemas.openxmlformats.org/officeDocument/2006/relationships/hyperlink" Target="https://clutch.co/profile/jabil" TargetMode="External"/><Relationship Id="rId82" Type="http://schemas.openxmlformats.org/officeDocument/2006/relationships/hyperlink" Target="https://clutch.co/profile/testfort-qa-lab" TargetMode="External"/><Relationship Id="rId199" Type="http://schemas.openxmlformats.org/officeDocument/2006/relationships/hyperlink" Target="https://clutch.co/profile/lookinar" TargetMode="External"/><Relationship Id="rId203" Type="http://schemas.openxmlformats.org/officeDocument/2006/relationships/hyperlink" Target="https://clutch.co/profile/apro-software" TargetMode="External"/><Relationship Id="rId19" Type="http://schemas.openxmlformats.org/officeDocument/2006/relationships/hyperlink" Target="https://clutch.co/profile/grid-dynamics" TargetMode="External"/><Relationship Id="rId224" Type="http://schemas.openxmlformats.org/officeDocument/2006/relationships/hyperlink" Target="https://clutch.co/profile/halo-lab" TargetMode="External"/><Relationship Id="rId245" Type="http://schemas.openxmlformats.org/officeDocument/2006/relationships/hyperlink" Target="https://clutch.co/profile/happy-0" TargetMode="External"/><Relationship Id="rId30" Type="http://schemas.openxmlformats.org/officeDocument/2006/relationships/hyperlink" Target="https://clutch.co/profile/uptech" TargetMode="External"/><Relationship Id="rId105" Type="http://schemas.openxmlformats.org/officeDocument/2006/relationships/hyperlink" Target="https://clutch.co/profile/zoolatech" TargetMode="External"/><Relationship Id="rId126" Type="http://schemas.openxmlformats.org/officeDocument/2006/relationships/hyperlink" Target="https://clutch.co/profile/techstack" TargetMode="External"/><Relationship Id="rId147" Type="http://schemas.openxmlformats.org/officeDocument/2006/relationships/hyperlink" Target="https://clutch.co/profile/django-stars" TargetMode="External"/><Relationship Id="rId168" Type="http://schemas.openxmlformats.org/officeDocument/2006/relationships/hyperlink" Target="https://clutch.co/profile/binary-studio" TargetMode="External"/><Relationship Id="rId51" Type="http://schemas.openxmlformats.org/officeDocument/2006/relationships/hyperlink" Target="https://clutch.co/profile/elogic-commerce" TargetMode="External"/><Relationship Id="rId72" Type="http://schemas.openxmlformats.org/officeDocument/2006/relationships/hyperlink" Target="https://clutch.co/profile/powercode" TargetMode="External"/><Relationship Id="rId93" Type="http://schemas.openxmlformats.org/officeDocument/2006/relationships/hyperlink" Target="https://clutch.co/profile/lohika" TargetMode="External"/><Relationship Id="rId189" Type="http://schemas.openxmlformats.org/officeDocument/2006/relationships/hyperlink" Target="https://clutch.co/profile/zfort-group" TargetMode="External"/><Relationship Id="rId3" Type="http://schemas.openxmlformats.org/officeDocument/2006/relationships/hyperlink" Target="https://clutch.co/profile/globallogic" TargetMode="External"/><Relationship Id="rId214" Type="http://schemas.openxmlformats.org/officeDocument/2006/relationships/hyperlink" Target="https://clutch.co/profile/inn4science" TargetMode="External"/><Relationship Id="rId235" Type="http://schemas.openxmlformats.org/officeDocument/2006/relationships/hyperlink" Target="https://clutch.co/profile/selecto" TargetMode="External"/><Relationship Id="rId116" Type="http://schemas.openxmlformats.org/officeDocument/2006/relationships/hyperlink" Target="https://clutch.co/profile/intetics" TargetMode="External"/><Relationship Id="rId137" Type="http://schemas.openxmlformats.org/officeDocument/2006/relationships/hyperlink" Target="https://clutch.co/profile/five-systems-development" TargetMode="External"/><Relationship Id="rId158" Type="http://schemas.openxmlformats.org/officeDocument/2006/relationships/hyperlink" Target="https://clutch.co/profile/mobilunity" TargetMode="External"/><Relationship Id="rId20" Type="http://schemas.openxmlformats.org/officeDocument/2006/relationships/hyperlink" Target="https://clutch.co/profile/bvblogic" TargetMode="External"/><Relationship Id="rId41" Type="http://schemas.openxmlformats.org/officeDocument/2006/relationships/hyperlink" Target="https://clutch.co/profile/bambuk-studio" TargetMode="External"/><Relationship Id="rId62" Type="http://schemas.openxmlformats.org/officeDocument/2006/relationships/hyperlink" Target="https://clutch.co/profile/keenethics" TargetMode="External"/><Relationship Id="rId83" Type="http://schemas.openxmlformats.org/officeDocument/2006/relationships/hyperlink" Target="https://clutch.co/profile/trinetix" TargetMode="External"/><Relationship Id="rId179" Type="http://schemas.openxmlformats.org/officeDocument/2006/relationships/hyperlink" Target="https://clutch.co/profile/ekreative" TargetMode="External"/><Relationship Id="rId190" Type="http://schemas.openxmlformats.org/officeDocument/2006/relationships/hyperlink" Target="https://clutch.co/profile/solvd-0" TargetMode="External"/><Relationship Id="rId204" Type="http://schemas.openxmlformats.org/officeDocument/2006/relationships/hyperlink" Target="https://clutch.co/profile/botscrew" TargetMode="External"/><Relationship Id="rId225" Type="http://schemas.openxmlformats.org/officeDocument/2006/relationships/hyperlink" Target="https://clutch.co/profile/zgraya-digital" TargetMode="External"/><Relationship Id="rId246" Type="http://schemas.openxmlformats.org/officeDocument/2006/relationships/printerSettings" Target="../printerSettings/printerSettings1.bin"/><Relationship Id="rId106" Type="http://schemas.openxmlformats.org/officeDocument/2006/relationships/hyperlink" Target="https://clutch.co/profile/brightgrove" TargetMode="External"/><Relationship Id="rId127" Type="http://schemas.openxmlformats.org/officeDocument/2006/relationships/hyperlink" Target="https://clutch.co/profile/vil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39"/>
  <sheetViews>
    <sheetView tabSelected="1" zoomScaleNormal="100" workbookViewId="0">
      <pane xSplit="2" ySplit="3" topLeftCell="C19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defaultColWidth="9.140625" defaultRowHeight="15"/>
  <cols>
    <col min="1" max="1" width="9.140625" style="1"/>
    <col min="2" max="2" width="42.140625" style="1" bestFit="1" customWidth="1"/>
    <col min="3" max="3" width="13.140625" style="1" customWidth="1"/>
    <col min="4" max="4" width="32.140625" style="1" bestFit="1" customWidth="1"/>
    <col min="5" max="5" width="11.140625" style="2" customWidth="1"/>
    <col min="6" max="6" width="12.7109375" style="84" customWidth="1"/>
    <col min="7" max="8" width="9.42578125" style="37" customWidth="1"/>
    <col min="9" max="9" width="8.85546875" style="37" customWidth="1"/>
    <col min="10" max="10" width="7.5703125" style="37" customWidth="1"/>
    <col min="11" max="11" width="12.5703125" style="65" customWidth="1"/>
    <col min="12" max="12" width="4.7109375" style="64" customWidth="1"/>
    <col min="13" max="13" width="4.85546875" style="1" customWidth="1"/>
    <col min="14" max="14" width="5" style="1" customWidth="1"/>
    <col min="15" max="15" width="5.5703125" style="1" customWidth="1"/>
    <col min="16" max="16" width="5.7109375" style="1" customWidth="1"/>
    <col min="17" max="17" width="6.140625" style="65" customWidth="1"/>
    <col min="18" max="18" width="7.7109375" style="8" customWidth="1"/>
    <col min="19" max="19" width="5.7109375" style="1" customWidth="1"/>
    <col min="20" max="20" width="5.85546875" style="1" customWidth="1"/>
    <col min="21" max="21" width="5.42578125" style="1" customWidth="1"/>
    <col min="22" max="22" width="4.85546875" style="1" customWidth="1"/>
    <col min="23" max="23" width="4.5703125" style="9" customWidth="1"/>
    <col min="24" max="24" width="5.140625" style="64" customWidth="1"/>
    <col min="25" max="25" width="5.140625" style="1" customWidth="1"/>
    <col min="26" max="26" width="5.140625" style="9" customWidth="1"/>
    <col min="27" max="27" width="6.42578125" style="22" customWidth="1"/>
    <col min="28" max="28" width="6.5703125" style="23" customWidth="1"/>
    <col min="29" max="29" width="5.7109375" style="67" customWidth="1"/>
    <col min="30" max="30" width="5.85546875" style="68" customWidth="1"/>
    <col min="31" max="31" width="6.140625" style="69" customWidth="1"/>
    <col min="32" max="32" width="6" style="70" customWidth="1"/>
    <col min="33" max="33" width="6.28515625" style="71" customWidth="1"/>
    <col min="34" max="34" width="6.28515625" style="72" customWidth="1"/>
    <col min="35" max="35" width="6.42578125" style="73" customWidth="1"/>
    <col min="36" max="36" width="7.140625" style="74" customWidth="1"/>
    <col min="37" max="37" width="6.42578125" style="75" customWidth="1"/>
    <col min="38" max="38" width="6.42578125" style="72" customWidth="1"/>
    <col min="39" max="39" width="5.5703125" style="73" customWidth="1"/>
    <col min="40" max="40" width="5.5703125" style="76" customWidth="1"/>
    <col min="41" max="41" width="5.85546875" style="77" customWidth="1"/>
    <col min="42" max="42" width="6.140625" style="78" customWidth="1"/>
    <col min="43" max="43" width="4.5703125" style="79" customWidth="1"/>
    <col min="44" max="45" width="4" style="80" customWidth="1"/>
    <col min="46" max="46" width="4.7109375" style="80" customWidth="1"/>
    <col min="47" max="47" width="5" style="80" customWidth="1"/>
    <col min="48" max="48" width="4.28515625" style="80" customWidth="1"/>
    <col min="49" max="50" width="5.140625" style="80" customWidth="1"/>
    <col min="51" max="51" width="4.42578125" style="80" customWidth="1"/>
    <col min="52" max="52" width="4.5703125" style="80" customWidth="1"/>
    <col min="53" max="53" width="4.42578125" style="80" customWidth="1"/>
    <col min="54" max="54" width="4.5703125" style="80" customWidth="1"/>
    <col min="55" max="71" width="5.140625" style="80" customWidth="1"/>
    <col min="72" max="72" width="9.85546875" style="98" customWidth="1"/>
    <col min="73" max="73" width="5.140625" style="64" customWidth="1"/>
    <col min="74" max="74" width="5.140625" style="1" customWidth="1"/>
    <col min="75" max="75" width="6.5703125" style="232" customWidth="1"/>
    <col min="76" max="77" width="5.7109375" style="1" customWidth="1"/>
    <col min="78" max="78" width="6.140625" style="1" customWidth="1"/>
    <col min="79" max="79" width="4.7109375" style="1" customWidth="1"/>
    <col min="80" max="88" width="4.42578125" style="1" customWidth="1"/>
    <col min="89" max="89" width="6.5703125" style="1" customWidth="1"/>
    <col min="90" max="90" width="4.42578125" style="1" customWidth="1"/>
    <col min="91" max="91" width="6.7109375" style="1" customWidth="1"/>
    <col min="92" max="92" width="4.42578125" style="1" customWidth="1"/>
    <col min="93" max="93" width="7" style="1" customWidth="1"/>
    <col min="94" max="94" width="6.5703125" style="98" customWidth="1"/>
    <col min="95" max="95" width="9.140625" style="14"/>
    <col min="96" max="96" width="6.140625" style="64" customWidth="1"/>
    <col min="97" max="97" width="6" style="36" customWidth="1"/>
    <col min="98" max="98" width="9.140625" style="36" customWidth="1"/>
    <col min="99" max="99" width="5.85546875" style="36" customWidth="1"/>
    <col min="100" max="100" width="12.140625" style="63" customWidth="1"/>
    <col min="101" max="101" width="7" style="83" customWidth="1"/>
    <col min="102" max="102" width="6.28515625" style="36" customWidth="1"/>
    <col min="103" max="103" width="6.5703125" style="36" customWidth="1"/>
    <col min="104" max="104" width="5.42578125" style="36" customWidth="1"/>
    <col min="105" max="105" width="5.42578125" style="63" customWidth="1"/>
    <col min="106" max="106" width="6.5703125" style="84" customWidth="1"/>
    <col min="107" max="107" width="6.85546875" style="36" customWidth="1"/>
    <col min="108" max="108" width="6.42578125" style="36" customWidth="1"/>
    <col min="109" max="109" width="6.140625" style="36" customWidth="1"/>
    <col min="110" max="110" width="4.42578125" style="63" customWidth="1"/>
    <col min="111" max="111" width="5.85546875" style="84" customWidth="1"/>
    <col min="112" max="112" width="7.85546875" style="36" customWidth="1"/>
    <col min="113" max="113" width="6.140625" style="36" customWidth="1"/>
    <col min="114" max="114" width="5.5703125" style="36" customWidth="1"/>
    <col min="115" max="115" width="5.5703125" style="63" customWidth="1"/>
    <col min="116" max="116" width="7.42578125" style="84" customWidth="1"/>
    <col min="117" max="117" width="6.28515625" style="36" customWidth="1"/>
    <col min="118" max="118" width="6.5703125" style="36" customWidth="1"/>
    <col min="119" max="119" width="6.140625" style="36" customWidth="1"/>
    <col min="120" max="120" width="6.140625" style="63" customWidth="1"/>
    <col min="121" max="121" width="6.42578125" style="84" customWidth="1"/>
    <col min="122" max="122" width="6.7109375" style="36" customWidth="1"/>
    <col min="123" max="123" width="6.42578125" style="36" customWidth="1"/>
    <col min="124" max="124" width="5" style="36" customWidth="1"/>
    <col min="125" max="125" width="5" style="63" customWidth="1"/>
    <col min="126" max="126" width="7.85546875" style="84" customWidth="1"/>
    <col min="127" max="127" width="5.85546875" style="36" customWidth="1"/>
    <col min="128" max="128" width="9.140625" style="36" customWidth="1"/>
    <col min="129" max="129" width="6.28515625" style="36" customWidth="1"/>
    <col min="130" max="130" width="6.28515625" style="2" customWidth="1"/>
    <col min="131" max="131" width="7.5703125" style="84" customWidth="1"/>
    <col min="132" max="132" width="7.28515625" style="36" customWidth="1"/>
    <col min="133" max="133" width="9.140625" style="36" customWidth="1"/>
    <col min="134" max="134" width="7" style="36" customWidth="1"/>
    <col min="135" max="135" width="9.140625" style="85" customWidth="1"/>
    <col min="136" max="136" width="9.140625" style="8"/>
    <col min="137" max="137" width="7.140625" style="1" customWidth="1"/>
    <col min="138" max="138" width="9.140625" style="1" customWidth="1"/>
    <col min="139" max="139" width="8.28515625" style="1" customWidth="1"/>
    <col min="140" max="140" width="5.5703125" style="1" customWidth="1"/>
    <col min="141" max="141" width="7" style="232" customWidth="1"/>
    <col min="142" max="142" width="7.140625" style="1" customWidth="1"/>
    <col min="143" max="143" width="6.85546875" style="1" customWidth="1"/>
    <col min="144" max="144" width="7.5703125" style="1" customWidth="1"/>
    <col min="145" max="145" width="7.7109375" style="1" customWidth="1"/>
    <col min="146" max="146" width="7.28515625" style="1" customWidth="1"/>
    <col min="147" max="147" width="7.42578125" style="1" customWidth="1"/>
    <col min="148" max="148" width="7.140625" style="1" customWidth="1"/>
    <col min="149" max="149" width="6.5703125" style="1" customWidth="1"/>
    <col min="150" max="150" width="7.140625" style="1" customWidth="1"/>
    <col min="151" max="151" width="7.85546875" style="1" customWidth="1"/>
    <col min="152" max="152" width="7.28515625" style="1" customWidth="1"/>
    <col min="153" max="153" width="6.5703125" style="1" customWidth="1"/>
    <col min="154" max="155" width="7.5703125" style="1" customWidth="1"/>
    <col min="156" max="156" width="6.5703125" style="1" customWidth="1"/>
    <col min="157" max="157" width="8.5703125" style="1" customWidth="1"/>
    <col min="158" max="158" width="8" style="1" customWidth="1"/>
    <col min="159" max="159" width="7.85546875" style="1" customWidth="1"/>
    <col min="160" max="160" width="9.140625" style="1"/>
    <col min="161" max="161" width="6.28515625" style="1" customWidth="1"/>
    <col min="162" max="164" width="8.42578125" style="1" customWidth="1"/>
    <col min="165" max="165" width="5.85546875" style="1" customWidth="1"/>
    <col min="166" max="166" width="8.42578125" style="1" customWidth="1"/>
    <col min="167" max="167" width="6" style="1" customWidth="1"/>
    <col min="168" max="169" width="8.42578125" style="1" customWidth="1"/>
    <col min="170" max="170" width="7.140625" style="1" customWidth="1"/>
    <col min="171" max="176" width="8.42578125" style="1" customWidth="1"/>
    <col min="177" max="16384" width="9.140625" style="1"/>
  </cols>
  <sheetData>
    <row r="1" spans="1:176" ht="25.5" customHeight="1">
      <c r="C1" s="1" t="s">
        <v>0</v>
      </c>
      <c r="D1" s="1" t="s">
        <v>1</v>
      </c>
      <c r="E1" s="2" t="s">
        <v>2</v>
      </c>
      <c r="F1" s="3" t="s">
        <v>1</v>
      </c>
      <c r="G1" s="4" t="s">
        <v>2</v>
      </c>
      <c r="H1" s="4"/>
      <c r="I1" s="4" t="s">
        <v>2</v>
      </c>
      <c r="J1" s="4" t="s">
        <v>2</v>
      </c>
      <c r="K1" s="5" t="s">
        <v>3</v>
      </c>
      <c r="L1" s="6" t="s">
        <v>3</v>
      </c>
      <c r="M1" s="7" t="s">
        <v>3</v>
      </c>
      <c r="N1" s="7" t="s">
        <v>3</v>
      </c>
      <c r="O1" s="7" t="s">
        <v>3</v>
      </c>
      <c r="P1" s="7" t="s">
        <v>3</v>
      </c>
      <c r="Q1" s="5" t="s">
        <v>3</v>
      </c>
      <c r="R1" s="8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9" t="s">
        <v>1</v>
      </c>
      <c r="X1" s="6" t="s">
        <v>4</v>
      </c>
      <c r="Y1" s="7" t="s">
        <v>4</v>
      </c>
      <c r="Z1" s="10" t="s">
        <v>4</v>
      </c>
      <c r="AA1" s="6" t="s">
        <v>4</v>
      </c>
      <c r="AB1" s="7" t="s">
        <v>4</v>
      </c>
      <c r="AC1" s="7" t="s">
        <v>4</v>
      </c>
      <c r="AD1" s="7" t="s">
        <v>4</v>
      </c>
      <c r="AE1" s="7" t="s">
        <v>4</v>
      </c>
      <c r="AF1" s="7" t="s">
        <v>4</v>
      </c>
      <c r="AG1" s="7" t="s">
        <v>4</v>
      </c>
      <c r="AH1" s="7" t="s">
        <v>4</v>
      </c>
      <c r="AI1" s="7" t="s">
        <v>4</v>
      </c>
      <c r="AJ1" s="7" t="s">
        <v>4</v>
      </c>
      <c r="AK1" s="7" t="s">
        <v>4</v>
      </c>
      <c r="AL1" s="7" t="s">
        <v>4</v>
      </c>
      <c r="AM1" s="7" t="s">
        <v>4</v>
      </c>
      <c r="AN1" s="7" t="s">
        <v>4</v>
      </c>
      <c r="AO1" s="7" t="s">
        <v>4</v>
      </c>
      <c r="AP1" s="5" t="s">
        <v>4</v>
      </c>
      <c r="AQ1" s="11" t="s">
        <v>4</v>
      </c>
      <c r="AR1" s="12" t="s">
        <v>4</v>
      </c>
      <c r="AS1" s="12" t="s">
        <v>4</v>
      </c>
      <c r="AT1" s="12" t="s">
        <v>4</v>
      </c>
      <c r="AU1" s="12" t="s">
        <v>4</v>
      </c>
      <c r="AV1" s="12" t="s">
        <v>4</v>
      </c>
      <c r="AW1" s="12" t="s">
        <v>4</v>
      </c>
      <c r="AX1" s="12" t="s">
        <v>4</v>
      </c>
      <c r="AY1" s="12" t="s">
        <v>4</v>
      </c>
      <c r="AZ1" s="12" t="s">
        <v>4</v>
      </c>
      <c r="BA1" s="12" t="s">
        <v>4</v>
      </c>
      <c r="BB1" s="12" t="s">
        <v>4</v>
      </c>
      <c r="BC1" s="12" t="s">
        <v>4</v>
      </c>
      <c r="BD1" s="12" t="s">
        <v>4</v>
      </c>
      <c r="BE1" s="12" t="s">
        <v>4</v>
      </c>
      <c r="BF1" s="12" t="s">
        <v>4</v>
      </c>
      <c r="BG1" s="12" t="s">
        <v>4</v>
      </c>
      <c r="BH1" s="12" t="s">
        <v>4</v>
      </c>
      <c r="BI1" s="12" t="s">
        <v>4</v>
      </c>
      <c r="BJ1" s="12" t="s">
        <v>4</v>
      </c>
      <c r="BK1" s="12" t="s">
        <v>4</v>
      </c>
      <c r="BL1" s="12" t="s">
        <v>4</v>
      </c>
      <c r="BM1" s="12" t="s">
        <v>4</v>
      </c>
      <c r="BN1" s="12" t="s">
        <v>4</v>
      </c>
      <c r="BO1" s="12" t="s">
        <v>4</v>
      </c>
      <c r="BP1" s="12" t="s">
        <v>4</v>
      </c>
      <c r="BQ1" s="12" t="s">
        <v>930</v>
      </c>
      <c r="BR1" s="12" t="s">
        <v>4</v>
      </c>
      <c r="BS1" s="12" t="s">
        <v>4</v>
      </c>
      <c r="BT1" s="13"/>
      <c r="BU1" s="6" t="s">
        <v>4</v>
      </c>
      <c r="BV1" s="7" t="s">
        <v>4</v>
      </c>
      <c r="BW1" s="7" t="s">
        <v>4</v>
      </c>
      <c r="BX1" s="7" t="s">
        <v>4</v>
      </c>
      <c r="BY1" s="7" t="s">
        <v>4</v>
      </c>
      <c r="BZ1" s="7" t="s">
        <v>4</v>
      </c>
      <c r="CA1" s="7" t="s">
        <v>4</v>
      </c>
      <c r="CB1" s="7" t="s">
        <v>4</v>
      </c>
      <c r="CC1" s="7" t="s">
        <v>4</v>
      </c>
      <c r="CD1" s="7" t="s">
        <v>4</v>
      </c>
      <c r="CE1" s="7" t="s">
        <v>4</v>
      </c>
      <c r="CF1" s="7" t="s">
        <v>4</v>
      </c>
      <c r="CG1" s="7" t="s">
        <v>4</v>
      </c>
      <c r="CH1" s="7" t="s">
        <v>4</v>
      </c>
      <c r="CI1" s="7" t="s">
        <v>4</v>
      </c>
      <c r="CJ1" s="7" t="s">
        <v>4</v>
      </c>
      <c r="CK1" s="7" t="s">
        <v>4</v>
      </c>
      <c r="CL1" s="7" t="s">
        <v>4</v>
      </c>
      <c r="CM1" s="7" t="s">
        <v>4</v>
      </c>
      <c r="CN1" s="7" t="s">
        <v>4</v>
      </c>
      <c r="CO1" s="7" t="s">
        <v>4</v>
      </c>
      <c r="CP1" s="13"/>
      <c r="CR1" s="6" t="s">
        <v>3</v>
      </c>
      <c r="CS1" s="7" t="s">
        <v>3</v>
      </c>
      <c r="CT1" s="7" t="s">
        <v>3</v>
      </c>
      <c r="CU1" s="7" t="s">
        <v>3</v>
      </c>
      <c r="CV1" s="5" t="s">
        <v>3</v>
      </c>
      <c r="CW1" s="15" t="s">
        <v>3</v>
      </c>
      <c r="CX1" s="7" t="s">
        <v>3</v>
      </c>
      <c r="CY1" s="7" t="s">
        <v>3</v>
      </c>
      <c r="CZ1" s="7" t="s">
        <v>3</v>
      </c>
      <c r="DA1" s="5" t="s">
        <v>3</v>
      </c>
      <c r="DB1" s="6" t="s">
        <v>3</v>
      </c>
      <c r="DC1" s="7" t="s">
        <v>3</v>
      </c>
      <c r="DD1" s="7" t="s">
        <v>3</v>
      </c>
      <c r="DE1" s="7" t="s">
        <v>3</v>
      </c>
      <c r="DF1" s="5" t="s">
        <v>3</v>
      </c>
      <c r="DG1" s="6" t="s">
        <v>3</v>
      </c>
      <c r="DH1" s="7" t="s">
        <v>3</v>
      </c>
      <c r="DI1" s="7" t="s">
        <v>3</v>
      </c>
      <c r="DJ1" s="7" t="s">
        <v>3</v>
      </c>
      <c r="DK1" s="5" t="s">
        <v>3</v>
      </c>
      <c r="DL1" s="6" t="s">
        <v>3</v>
      </c>
      <c r="DM1" s="7" t="s">
        <v>3</v>
      </c>
      <c r="DN1" s="7" t="s">
        <v>3</v>
      </c>
      <c r="DO1" s="7" t="s">
        <v>3</v>
      </c>
      <c r="DP1" s="5" t="s">
        <v>3</v>
      </c>
      <c r="DQ1" s="6" t="s">
        <v>3</v>
      </c>
      <c r="DR1" s="7" t="s">
        <v>3</v>
      </c>
      <c r="DS1" s="7" t="s">
        <v>3</v>
      </c>
      <c r="DT1" s="7" t="s">
        <v>3</v>
      </c>
      <c r="DU1" s="5" t="s">
        <v>3</v>
      </c>
      <c r="DV1" s="6" t="s">
        <v>3</v>
      </c>
      <c r="DW1" s="7" t="s">
        <v>3</v>
      </c>
      <c r="DX1" s="7" t="s">
        <v>3</v>
      </c>
      <c r="DY1" s="7" t="s">
        <v>3</v>
      </c>
      <c r="DZ1" s="10" t="s">
        <v>3</v>
      </c>
      <c r="EA1" s="6" t="s">
        <v>3</v>
      </c>
      <c r="EB1" s="7" t="s">
        <v>3</v>
      </c>
      <c r="EC1" s="7" t="s">
        <v>3</v>
      </c>
      <c r="ED1" s="7" t="s">
        <v>3</v>
      </c>
      <c r="EE1" s="5" t="s">
        <v>3</v>
      </c>
      <c r="EK1" s="1"/>
    </row>
    <row r="2" spans="1:176" s="16" customFormat="1" ht="90" customHeight="1">
      <c r="A2" s="16" t="s">
        <v>928</v>
      </c>
      <c r="B2" s="1" t="s">
        <v>5</v>
      </c>
      <c r="C2" s="16" t="s">
        <v>6</v>
      </c>
      <c r="D2" s="16" t="s">
        <v>7</v>
      </c>
      <c r="E2" s="17" t="s">
        <v>8</v>
      </c>
      <c r="F2" s="18" t="s">
        <v>9</v>
      </c>
      <c r="G2" s="19" t="s">
        <v>10</v>
      </c>
      <c r="H2" s="19"/>
      <c r="I2" s="19" t="s">
        <v>11</v>
      </c>
      <c r="J2" s="19" t="s">
        <v>12</v>
      </c>
      <c r="K2" s="20"/>
      <c r="L2" s="312" t="s">
        <v>13</v>
      </c>
      <c r="M2" s="313"/>
      <c r="N2" s="313"/>
      <c r="O2" s="313"/>
      <c r="P2" s="313"/>
      <c r="Q2" s="314"/>
      <c r="R2" s="21" t="s">
        <v>14</v>
      </c>
      <c r="S2" s="313" t="s">
        <v>15</v>
      </c>
      <c r="T2" s="313"/>
      <c r="U2" s="313" t="s">
        <v>16</v>
      </c>
      <c r="V2" s="313"/>
      <c r="W2" s="313"/>
      <c r="X2" s="312" t="s">
        <v>17</v>
      </c>
      <c r="Y2" s="313"/>
      <c r="Z2" s="314"/>
      <c r="AA2" s="22" t="s">
        <v>18</v>
      </c>
      <c r="AB2" s="23" t="s">
        <v>18</v>
      </c>
      <c r="AC2" s="24" t="s">
        <v>18</v>
      </c>
      <c r="AD2" s="25" t="s">
        <v>18</v>
      </c>
      <c r="AE2" s="26" t="s">
        <v>18</v>
      </c>
      <c r="AF2" s="27" t="s">
        <v>18</v>
      </c>
      <c r="AG2" s="28" t="s">
        <v>18</v>
      </c>
      <c r="AH2" s="29" t="s">
        <v>18</v>
      </c>
      <c r="AI2" s="30" t="s">
        <v>18</v>
      </c>
      <c r="AJ2" s="31" t="s">
        <v>18</v>
      </c>
      <c r="AK2" s="32" t="s">
        <v>18</v>
      </c>
      <c r="AL2" s="32" t="s">
        <v>18</v>
      </c>
      <c r="AM2" s="32" t="s">
        <v>18</v>
      </c>
      <c r="AN2" s="32" t="s">
        <v>18</v>
      </c>
      <c r="AO2" s="32" t="s">
        <v>18</v>
      </c>
      <c r="AP2" s="33" t="s">
        <v>18</v>
      </c>
      <c r="AQ2" s="312" t="s">
        <v>19</v>
      </c>
      <c r="AR2" s="313"/>
      <c r="AS2" s="313"/>
      <c r="AT2" s="313"/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313"/>
      <c r="BH2" s="313"/>
      <c r="BI2" s="313"/>
      <c r="BJ2" s="313"/>
      <c r="BK2" s="313"/>
      <c r="BL2" s="313"/>
      <c r="BM2" s="313"/>
      <c r="BN2" s="313"/>
      <c r="BO2" s="313"/>
      <c r="BP2" s="313"/>
      <c r="BQ2" s="313"/>
      <c r="BR2" s="313"/>
      <c r="BS2" s="313"/>
      <c r="BT2" s="314"/>
      <c r="BU2" s="312" t="s">
        <v>20</v>
      </c>
      <c r="BV2" s="313"/>
      <c r="BW2" s="313"/>
      <c r="BX2" s="313"/>
      <c r="BY2" s="313"/>
      <c r="BZ2" s="313"/>
      <c r="CA2" s="313"/>
      <c r="CB2" s="313"/>
      <c r="CC2" s="313"/>
      <c r="CD2" s="313"/>
      <c r="CE2" s="313"/>
      <c r="CF2" s="313"/>
      <c r="CG2" s="313"/>
      <c r="CH2" s="313"/>
      <c r="CI2" s="313"/>
      <c r="CJ2" s="313"/>
      <c r="CK2" s="313"/>
      <c r="CL2" s="313"/>
      <c r="CM2" s="313"/>
      <c r="CN2" s="313"/>
      <c r="CO2" s="313"/>
      <c r="CP2" s="314"/>
      <c r="CQ2" s="34"/>
      <c r="CR2" s="312" t="s">
        <v>21</v>
      </c>
      <c r="CS2" s="313"/>
      <c r="CT2" s="313"/>
      <c r="CU2" s="313"/>
      <c r="CV2" s="314"/>
      <c r="CW2" s="315" t="s">
        <v>22</v>
      </c>
      <c r="CX2" s="316"/>
      <c r="CY2" s="316"/>
      <c r="CZ2" s="316"/>
      <c r="DA2" s="317"/>
      <c r="DB2" s="315" t="s">
        <v>23</v>
      </c>
      <c r="DC2" s="316"/>
      <c r="DD2" s="316"/>
      <c r="DE2" s="316"/>
      <c r="DF2" s="317"/>
      <c r="DG2" s="315" t="s">
        <v>24</v>
      </c>
      <c r="DH2" s="316"/>
      <c r="DI2" s="316"/>
      <c r="DJ2" s="316"/>
      <c r="DK2" s="317"/>
      <c r="DL2" s="315" t="s">
        <v>25</v>
      </c>
      <c r="DM2" s="316"/>
      <c r="DN2" s="316"/>
      <c r="DO2" s="316"/>
      <c r="DP2" s="317"/>
      <c r="DQ2" s="315" t="s">
        <v>26</v>
      </c>
      <c r="DR2" s="316"/>
      <c r="DS2" s="316"/>
      <c r="DT2" s="316"/>
      <c r="DU2" s="317"/>
      <c r="DV2" s="315" t="s">
        <v>27</v>
      </c>
      <c r="DW2" s="316"/>
      <c r="DX2" s="316"/>
      <c r="DY2" s="316"/>
      <c r="DZ2" s="317"/>
      <c r="EA2" s="315" t="s">
        <v>28</v>
      </c>
      <c r="EB2" s="316"/>
      <c r="EC2" s="316"/>
      <c r="ED2" s="316"/>
      <c r="EE2" s="317"/>
      <c r="EF2" s="21"/>
      <c r="EG2" s="313"/>
      <c r="EH2" s="313"/>
      <c r="EI2" s="313"/>
      <c r="EJ2" s="313"/>
      <c r="EK2" s="313"/>
      <c r="EL2" s="313"/>
      <c r="EM2" s="313"/>
      <c r="EN2" s="313"/>
      <c r="EO2" s="313"/>
      <c r="EP2" s="313"/>
      <c r="EQ2" s="313"/>
      <c r="ER2" s="313"/>
      <c r="ES2" s="313"/>
      <c r="ET2" s="313"/>
      <c r="EU2" s="313"/>
      <c r="EV2" s="313"/>
      <c r="EW2" s="313"/>
      <c r="EX2" s="313"/>
      <c r="EY2" s="313"/>
      <c r="EZ2" s="313"/>
      <c r="FA2" s="313"/>
      <c r="FB2" s="313"/>
      <c r="FC2" s="313"/>
    </row>
    <row r="3" spans="1:176" ht="135.75" customHeight="1">
      <c r="B3" s="35"/>
      <c r="C3" s="35"/>
      <c r="D3" s="35"/>
      <c r="E3" s="36"/>
      <c r="F3" s="36"/>
      <c r="K3" s="38" t="s">
        <v>29</v>
      </c>
      <c r="L3" s="38" t="s">
        <v>30</v>
      </c>
      <c r="M3" s="38" t="s">
        <v>31</v>
      </c>
      <c r="N3" s="38" t="s">
        <v>32</v>
      </c>
      <c r="O3" s="38" t="s">
        <v>33</v>
      </c>
      <c r="P3" s="38" t="s">
        <v>34</v>
      </c>
      <c r="Q3" s="38" t="s">
        <v>35</v>
      </c>
      <c r="R3" s="35"/>
      <c r="S3" s="35" t="s">
        <v>36</v>
      </c>
      <c r="T3" s="35" t="s">
        <v>37</v>
      </c>
      <c r="U3" s="16" t="s">
        <v>38</v>
      </c>
      <c r="V3" s="16" t="s">
        <v>39</v>
      </c>
      <c r="W3" s="16" t="s">
        <v>40</v>
      </c>
      <c r="X3" s="39" t="s">
        <v>41</v>
      </c>
      <c r="Y3" s="39" t="s">
        <v>42</v>
      </c>
      <c r="Z3" s="40" t="s">
        <v>43</v>
      </c>
      <c r="AA3" s="41" t="s">
        <v>44</v>
      </c>
      <c r="AB3" s="23" t="s">
        <v>45</v>
      </c>
      <c r="AC3" s="24" t="s">
        <v>46</v>
      </c>
      <c r="AD3" s="25" t="s">
        <v>47</v>
      </c>
      <c r="AE3" s="26" t="s">
        <v>48</v>
      </c>
      <c r="AF3" s="27" t="s">
        <v>49</v>
      </c>
      <c r="AG3" s="28" t="s">
        <v>50</v>
      </c>
      <c r="AH3" s="29" t="s">
        <v>51</v>
      </c>
      <c r="AI3" s="30" t="s">
        <v>52</v>
      </c>
      <c r="AJ3" s="31" t="s">
        <v>53</v>
      </c>
      <c r="AK3" s="32" t="s">
        <v>54</v>
      </c>
      <c r="AL3" s="29" t="s">
        <v>55</v>
      </c>
      <c r="AM3" s="30" t="s">
        <v>56</v>
      </c>
      <c r="AN3" s="42" t="s">
        <v>57</v>
      </c>
      <c r="AO3" s="43" t="s">
        <v>58</v>
      </c>
      <c r="AP3" s="44" t="s">
        <v>59</v>
      </c>
      <c r="AQ3" s="45" t="s">
        <v>60</v>
      </c>
      <c r="AR3" s="46" t="s">
        <v>61</v>
      </c>
      <c r="AS3" s="47" t="s">
        <v>62</v>
      </c>
      <c r="AT3" s="47" t="s">
        <v>63</v>
      </c>
      <c r="AU3" s="47" t="s">
        <v>64</v>
      </c>
      <c r="AV3" s="47" t="s">
        <v>65</v>
      </c>
      <c r="AW3" s="47" t="s">
        <v>66</v>
      </c>
      <c r="AX3" s="47" t="s">
        <v>67</v>
      </c>
      <c r="AY3" s="48" t="s">
        <v>68</v>
      </c>
      <c r="AZ3" s="49" t="s">
        <v>69</v>
      </c>
      <c r="BA3" s="47" t="s">
        <v>70</v>
      </c>
      <c r="BB3" s="46" t="s">
        <v>71</v>
      </c>
      <c r="BC3" s="46" t="s">
        <v>72</v>
      </c>
      <c r="BD3" s="46" t="s">
        <v>73</v>
      </c>
      <c r="BE3" s="46" t="s">
        <v>74</v>
      </c>
      <c r="BF3" s="47" t="s">
        <v>75</v>
      </c>
      <c r="BG3" s="46" t="s">
        <v>76</v>
      </c>
      <c r="BH3" s="46" t="s">
        <v>77</v>
      </c>
      <c r="BI3" s="47" t="s">
        <v>78</v>
      </c>
      <c r="BJ3" s="46" t="s">
        <v>79</v>
      </c>
      <c r="BK3" s="46" t="s">
        <v>80</v>
      </c>
      <c r="BL3" s="46" t="s">
        <v>81</v>
      </c>
      <c r="BM3" s="46" t="s">
        <v>82</v>
      </c>
      <c r="BN3" s="47" t="s">
        <v>83</v>
      </c>
      <c r="BO3" s="46" t="s">
        <v>84</v>
      </c>
      <c r="BP3" s="47" t="s">
        <v>85</v>
      </c>
      <c r="BQ3" s="46" t="s">
        <v>86</v>
      </c>
      <c r="BR3" s="47" t="s">
        <v>87</v>
      </c>
      <c r="BS3" s="47" t="s">
        <v>88</v>
      </c>
      <c r="BT3" s="50" t="s">
        <v>89</v>
      </c>
      <c r="BU3" s="51" t="s">
        <v>90</v>
      </c>
      <c r="BV3" s="39" t="s">
        <v>91</v>
      </c>
      <c r="BW3" s="39" t="s">
        <v>92</v>
      </c>
      <c r="BX3" s="39" t="s">
        <v>93</v>
      </c>
      <c r="BY3" s="39" t="s">
        <v>94</v>
      </c>
      <c r="BZ3" s="39" t="s">
        <v>95</v>
      </c>
      <c r="CA3" s="39" t="s">
        <v>96</v>
      </c>
      <c r="CB3" s="39" t="s">
        <v>97</v>
      </c>
      <c r="CC3" s="39" t="s">
        <v>98</v>
      </c>
      <c r="CD3" s="39" t="s">
        <v>99</v>
      </c>
      <c r="CE3" s="39" t="s">
        <v>100</v>
      </c>
      <c r="CF3" s="39" t="s">
        <v>101</v>
      </c>
      <c r="CG3" s="39" t="s">
        <v>102</v>
      </c>
      <c r="CH3" s="39" t="s">
        <v>103</v>
      </c>
      <c r="CI3" s="39" t="s">
        <v>104</v>
      </c>
      <c r="CJ3" s="39" t="s">
        <v>105</v>
      </c>
      <c r="CK3" s="39" t="s">
        <v>106</v>
      </c>
      <c r="CL3" s="39" t="s">
        <v>107</v>
      </c>
      <c r="CM3" s="39" t="s">
        <v>108</v>
      </c>
      <c r="CN3" s="39" t="s">
        <v>109</v>
      </c>
      <c r="CO3" s="39" t="s">
        <v>110</v>
      </c>
      <c r="CP3" s="50" t="s">
        <v>89</v>
      </c>
      <c r="CR3" s="52" t="s">
        <v>111</v>
      </c>
      <c r="CS3" s="53" t="s">
        <v>112</v>
      </c>
      <c r="CT3" s="53" t="s">
        <v>113</v>
      </c>
      <c r="CU3" s="53" t="s">
        <v>114</v>
      </c>
      <c r="CV3" s="54" t="s">
        <v>115</v>
      </c>
      <c r="CW3" s="55" t="s">
        <v>111</v>
      </c>
      <c r="CX3" s="53" t="s">
        <v>112</v>
      </c>
      <c r="CY3" s="53" t="s">
        <v>113</v>
      </c>
      <c r="CZ3" s="53" t="s">
        <v>114</v>
      </c>
      <c r="DA3" s="53" t="s">
        <v>115</v>
      </c>
      <c r="DB3" s="53" t="s">
        <v>111</v>
      </c>
      <c r="DC3" s="53" t="s">
        <v>112</v>
      </c>
      <c r="DD3" s="53" t="s">
        <v>113</v>
      </c>
      <c r="DE3" s="53" t="s">
        <v>114</v>
      </c>
      <c r="DF3" s="53" t="s">
        <v>115</v>
      </c>
      <c r="DG3" s="53" t="s">
        <v>111</v>
      </c>
      <c r="DH3" s="53" t="s">
        <v>112</v>
      </c>
      <c r="DI3" s="53" t="s">
        <v>113</v>
      </c>
      <c r="DJ3" s="53" t="s">
        <v>114</v>
      </c>
      <c r="DK3" s="53" t="s">
        <v>115</v>
      </c>
      <c r="DL3" s="53" t="s">
        <v>111</v>
      </c>
      <c r="DM3" s="53" t="s">
        <v>112</v>
      </c>
      <c r="DN3" s="53" t="s">
        <v>113</v>
      </c>
      <c r="DO3" s="53" t="s">
        <v>114</v>
      </c>
      <c r="DP3" s="53" t="s">
        <v>115</v>
      </c>
      <c r="DQ3" s="53" t="s">
        <v>111</v>
      </c>
      <c r="DR3" s="53" t="s">
        <v>112</v>
      </c>
      <c r="DS3" s="53" t="s">
        <v>113</v>
      </c>
      <c r="DT3" s="53" t="s">
        <v>114</v>
      </c>
      <c r="DU3" s="53" t="s">
        <v>115</v>
      </c>
      <c r="DV3" s="53" t="s">
        <v>111</v>
      </c>
      <c r="DW3" s="53" t="s">
        <v>112</v>
      </c>
      <c r="DX3" s="53" t="s">
        <v>113</v>
      </c>
      <c r="DY3" s="53" t="s">
        <v>114</v>
      </c>
      <c r="DZ3" s="56" t="s">
        <v>115</v>
      </c>
      <c r="EA3" s="52" t="s">
        <v>111</v>
      </c>
      <c r="EB3" s="53" t="s">
        <v>112</v>
      </c>
      <c r="EC3" s="53" t="s">
        <v>113</v>
      </c>
      <c r="ED3" s="53" t="s">
        <v>114</v>
      </c>
      <c r="EE3" s="54" t="s">
        <v>115</v>
      </c>
      <c r="EG3" s="298"/>
      <c r="EH3" s="298"/>
      <c r="EI3" s="298"/>
      <c r="EJ3" s="298"/>
      <c r="EK3" s="298"/>
      <c r="EL3" s="298"/>
      <c r="EM3" s="298"/>
      <c r="EN3" s="298"/>
      <c r="EO3" s="298"/>
      <c r="EP3" s="298"/>
      <c r="EQ3" s="298"/>
      <c r="ER3" s="298"/>
      <c r="ES3" s="298"/>
      <c r="ET3" s="298"/>
      <c r="EU3" s="298"/>
      <c r="EV3" s="298"/>
      <c r="EW3" s="298"/>
      <c r="EX3" s="298"/>
      <c r="EY3" s="298"/>
      <c r="EZ3" s="298"/>
      <c r="FA3" s="298"/>
      <c r="FB3" s="298"/>
      <c r="FC3" s="298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</row>
    <row r="4" spans="1:176">
      <c r="A4" s="1">
        <v>1</v>
      </c>
      <c r="B4" s="1" t="s">
        <v>116</v>
      </c>
      <c r="C4" s="57" t="s">
        <v>117</v>
      </c>
      <c r="D4" s="57" t="s">
        <v>118</v>
      </c>
      <c r="E4" s="58" t="s">
        <v>119</v>
      </c>
      <c r="F4" s="59" t="s">
        <v>120</v>
      </c>
      <c r="G4" s="60">
        <v>50304</v>
      </c>
      <c r="H4" s="60">
        <f t="shared" ref="H4:H15" si="0">G4/100</f>
        <v>503.04</v>
      </c>
      <c r="I4" s="61">
        <v>11115</v>
      </c>
      <c r="J4" s="62">
        <f>I4*100/G4</f>
        <v>22.095658396946565</v>
      </c>
      <c r="K4" s="63" t="s">
        <v>121</v>
      </c>
      <c r="L4" s="64">
        <v>90</v>
      </c>
      <c r="M4" s="1">
        <v>86</v>
      </c>
      <c r="N4" s="1">
        <v>92</v>
      </c>
      <c r="O4" s="1">
        <v>91</v>
      </c>
      <c r="P4" s="1">
        <v>87</v>
      </c>
      <c r="Q4" s="65">
        <v>93</v>
      </c>
      <c r="R4" s="8">
        <v>10000</v>
      </c>
      <c r="S4" s="1">
        <v>25</v>
      </c>
      <c r="T4" s="1">
        <v>49</v>
      </c>
      <c r="X4" s="64">
        <v>50</v>
      </c>
      <c r="Y4" s="1">
        <v>50</v>
      </c>
      <c r="Z4" s="66">
        <v>0</v>
      </c>
      <c r="AQ4" s="79">
        <v>20</v>
      </c>
      <c r="AR4" s="80">
        <v>20</v>
      </c>
      <c r="AS4" s="80">
        <v>10</v>
      </c>
      <c r="AT4" s="80">
        <v>10</v>
      </c>
      <c r="AU4" s="80">
        <v>10</v>
      </c>
      <c r="AV4" s="80">
        <v>10</v>
      </c>
      <c r="AW4" s="80">
        <v>10</v>
      </c>
      <c r="AX4" s="80">
        <v>0</v>
      </c>
      <c r="AY4" s="80">
        <v>0</v>
      </c>
      <c r="AZ4" s="80">
        <v>0</v>
      </c>
      <c r="BA4" s="80">
        <v>0</v>
      </c>
      <c r="BB4" s="80">
        <v>0</v>
      </c>
      <c r="BC4" s="80">
        <v>0</v>
      </c>
      <c r="BD4" s="80">
        <v>0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10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1">
        <f t="shared" ref="BT4:BT67" si="1">(AQ4*AQ4+AR4*AR4+AS4*AS4+AT4*AT4+AU4*AU4+AV4*AV4+AW4*AW4+AY4*AY4+AZ4*AZ4+BA4*BA4+BB4*BB4+BC4*BC4+BD4*BD4+BE4*BE4+BF4*BF4+BG4*BG4+BH4*BH4+BI4*BI4+BJ4*BJ4+BK4*BK4+BL4*BL4+BM4*BM4+BN4*BN4+BO4*BO4+BP4*BP4+BQ4*BQ4+BR4*BR4+BS4*BS4)/30-100/9</f>
        <v>35.555555555555557</v>
      </c>
      <c r="BU4" s="64">
        <v>35</v>
      </c>
      <c r="BV4" s="1">
        <v>35</v>
      </c>
      <c r="BW4" s="1">
        <v>30</v>
      </c>
      <c r="BX4" s="82">
        <v>0</v>
      </c>
      <c r="BY4" s="82">
        <v>0</v>
      </c>
      <c r="BZ4" s="82">
        <v>0</v>
      </c>
      <c r="CA4" s="82">
        <v>0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0</v>
      </c>
      <c r="CI4" s="82">
        <v>0</v>
      </c>
      <c r="CJ4" s="82">
        <v>0</v>
      </c>
      <c r="CK4" s="82">
        <v>0</v>
      </c>
      <c r="CL4" s="82">
        <v>0</v>
      </c>
      <c r="CM4" s="82">
        <v>0</v>
      </c>
      <c r="CN4" s="82">
        <v>0</v>
      </c>
      <c r="CO4" s="82">
        <v>0</v>
      </c>
      <c r="CP4" s="81">
        <f>(BU4*BU4+BV4*BV4+BW4*BW4+BX4*BX4+BY4*BY4+BZ4*BZ4+CA4*CA4+CB4*CB4+CC4*CC4+CD4*CD4+CE4*CE4+CF4*CF4+CG4*CG4+CH4*CH4+CI4*CI4+CJ4*CJ4+CK4*CK4+CL4*CL4+CM4*CM4+CN4*CN4+CO4*CO4)/21-10000/(21*21)</f>
        <v>136.84807256235828</v>
      </c>
      <c r="CR4" s="64">
        <v>5500</v>
      </c>
      <c r="CS4" s="36">
        <v>4900</v>
      </c>
      <c r="CT4" s="36">
        <f t="shared" ref="CT4:CT9" si="2">CS4*100/CR4</f>
        <v>89.090909090909093</v>
      </c>
      <c r="CU4" s="36">
        <v>128</v>
      </c>
      <c r="CV4" s="63">
        <f t="shared" ref="CV4:CV12" si="3">CU4*100/CR4</f>
        <v>2.3272727272727272</v>
      </c>
      <c r="CW4" s="83">
        <v>5700</v>
      </c>
      <c r="CX4" s="36">
        <v>5100</v>
      </c>
      <c r="CY4" s="36">
        <f t="shared" ref="CY4:CY12" si="4">CX4*100/CW4</f>
        <v>89.473684210526315</v>
      </c>
      <c r="CZ4" s="36">
        <v>250</v>
      </c>
      <c r="DA4" s="63">
        <f t="shared" ref="DA4:DA12" si="5">CZ4*100/CW4</f>
        <v>4.3859649122807021</v>
      </c>
      <c r="DB4" s="84">
        <v>6600</v>
      </c>
      <c r="DC4" s="36">
        <v>5900</v>
      </c>
      <c r="DD4" s="36">
        <f t="shared" ref="DD4:DD12" si="6">DC4*100/DB4</f>
        <v>89.393939393939391</v>
      </c>
      <c r="DE4" s="36">
        <v>328</v>
      </c>
      <c r="DF4" s="63">
        <f t="shared" ref="DF4:DF12" si="7">DE4*100/DB4</f>
        <v>4.9696969696969697</v>
      </c>
      <c r="DG4" s="84">
        <v>7500</v>
      </c>
      <c r="DH4" s="36">
        <v>6700</v>
      </c>
      <c r="DI4" s="36">
        <f t="shared" ref="DI4:DI12" si="8">DH4*100/DG4</f>
        <v>89.333333333333329</v>
      </c>
      <c r="DJ4" s="36">
        <v>600</v>
      </c>
      <c r="DK4" s="63">
        <f t="shared" ref="DK4:DK12" si="9">DJ4*100/DG4</f>
        <v>8</v>
      </c>
      <c r="DL4" s="84">
        <v>8300</v>
      </c>
      <c r="DM4" s="36">
        <v>7550</v>
      </c>
      <c r="DN4" s="36">
        <f t="shared" ref="DN4:DN12" si="10">DM4*100/DL4</f>
        <v>90.963855421686745</v>
      </c>
      <c r="DO4" s="36">
        <v>500</v>
      </c>
      <c r="DP4" s="63">
        <f t="shared" ref="DP4:DP12" si="11">DO4*100/DL4</f>
        <v>6.024096385542169</v>
      </c>
      <c r="DQ4" s="84">
        <v>8300</v>
      </c>
      <c r="DR4" s="36">
        <v>7580</v>
      </c>
      <c r="DS4" s="36">
        <f t="shared" ref="DS4:DS27" si="12">DR4*100/DQ4</f>
        <v>91.325301204819283</v>
      </c>
      <c r="DT4" s="36">
        <v>500</v>
      </c>
      <c r="DU4" s="63">
        <f t="shared" ref="DU4:DU27" si="13">DT4*100/DQ4</f>
        <v>6.024096385542169</v>
      </c>
      <c r="DV4" s="84">
        <v>10300</v>
      </c>
      <c r="DW4" s="36">
        <v>9500</v>
      </c>
      <c r="DX4" s="36">
        <f t="shared" ref="DX4:DX27" si="14">DW4*100/DV4</f>
        <v>92.233009708737868</v>
      </c>
      <c r="DY4" s="36">
        <v>965</v>
      </c>
      <c r="DZ4" s="2">
        <f t="shared" ref="DZ4:DZ27" si="15">DY4*100/DV4</f>
        <v>9.3689320388349522</v>
      </c>
      <c r="EA4" s="84">
        <v>11600</v>
      </c>
      <c r="EB4" s="36">
        <v>10700</v>
      </c>
      <c r="EC4" s="36">
        <f t="shared" ref="EC4:EC27" si="16">EB4*100/EA4</f>
        <v>92.241379310344826</v>
      </c>
      <c r="ED4" s="36">
        <v>3800</v>
      </c>
      <c r="EE4" s="85">
        <f t="shared" ref="EE4:EE27" si="17">ED4*100/EA4</f>
        <v>32.758620689655174</v>
      </c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299"/>
      <c r="EW4" s="299"/>
      <c r="EX4" s="299"/>
      <c r="EY4" s="299"/>
      <c r="EZ4" s="299"/>
      <c r="FA4" s="299"/>
      <c r="FB4" s="299"/>
      <c r="FC4" s="299"/>
    </row>
    <row r="5" spans="1:176">
      <c r="A5" s="1">
        <v>2</v>
      </c>
      <c r="B5" s="1" t="s">
        <v>122</v>
      </c>
      <c r="C5" s="57" t="s">
        <v>123</v>
      </c>
      <c r="D5" s="86" t="s">
        <v>124</v>
      </c>
      <c r="E5" s="87" t="s">
        <v>124</v>
      </c>
      <c r="F5" s="59" t="s">
        <v>125</v>
      </c>
      <c r="G5" s="88">
        <v>10582</v>
      </c>
      <c r="H5" s="60">
        <f t="shared" si="0"/>
        <v>105.82</v>
      </c>
      <c r="I5" s="37">
        <v>9213</v>
      </c>
      <c r="J5" s="62">
        <f t="shared" ref="J5:J68" si="18">I5*100/G5</f>
        <v>87.062937062937067</v>
      </c>
      <c r="K5" s="63" t="s">
        <v>121</v>
      </c>
      <c r="L5" s="64">
        <v>90</v>
      </c>
      <c r="M5" s="1">
        <v>86</v>
      </c>
      <c r="N5" s="1">
        <v>94</v>
      </c>
      <c r="O5" s="1">
        <v>90</v>
      </c>
      <c r="P5" s="1">
        <v>89</v>
      </c>
      <c r="Q5" s="65">
        <v>93</v>
      </c>
      <c r="R5" s="8">
        <v>50000</v>
      </c>
      <c r="S5" s="1">
        <v>100</v>
      </c>
      <c r="T5" s="1">
        <v>149</v>
      </c>
      <c r="U5" s="1" t="s">
        <v>126</v>
      </c>
      <c r="V5" s="1" t="s">
        <v>127</v>
      </c>
      <c r="W5" s="9" t="s">
        <v>128</v>
      </c>
      <c r="X5" s="64">
        <v>25</v>
      </c>
      <c r="Y5" s="1">
        <v>45</v>
      </c>
      <c r="Z5" s="9">
        <v>30</v>
      </c>
      <c r="AK5" s="75">
        <v>12</v>
      </c>
      <c r="AQ5" s="79">
        <v>0</v>
      </c>
      <c r="AR5" s="80">
        <v>0</v>
      </c>
      <c r="AS5" s="80">
        <v>0</v>
      </c>
      <c r="AT5" s="80">
        <v>0</v>
      </c>
      <c r="AU5" s="80">
        <v>0</v>
      </c>
      <c r="AV5" s="80">
        <v>0</v>
      </c>
      <c r="AW5" s="80">
        <v>0</v>
      </c>
      <c r="AX5" s="80">
        <v>10</v>
      </c>
      <c r="AY5" s="80">
        <v>10</v>
      </c>
      <c r="AZ5" s="80">
        <v>10</v>
      </c>
      <c r="BA5" s="80">
        <v>10</v>
      </c>
      <c r="BB5" s="80">
        <v>5</v>
      </c>
      <c r="BC5" s="80">
        <v>5</v>
      </c>
      <c r="BD5" s="80">
        <v>5</v>
      </c>
      <c r="BE5" s="80">
        <v>5</v>
      </c>
      <c r="BF5" s="80">
        <v>5</v>
      </c>
      <c r="BG5" s="80">
        <v>5</v>
      </c>
      <c r="BH5" s="80">
        <v>5</v>
      </c>
      <c r="BI5" s="80">
        <v>5</v>
      </c>
      <c r="BJ5" s="80">
        <v>5</v>
      </c>
      <c r="BK5" s="80">
        <v>5</v>
      </c>
      <c r="BL5" s="80">
        <v>5</v>
      </c>
      <c r="BM5" s="80">
        <v>5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1">
        <f t="shared" si="1"/>
        <v>8.8888888888888893</v>
      </c>
      <c r="BU5" s="89">
        <v>0</v>
      </c>
      <c r="BV5" s="82">
        <v>0</v>
      </c>
      <c r="BW5" s="1">
        <v>20</v>
      </c>
      <c r="BX5" s="1">
        <v>45</v>
      </c>
      <c r="BY5" s="1">
        <v>25</v>
      </c>
      <c r="BZ5" s="1">
        <v>10</v>
      </c>
      <c r="CA5" s="82">
        <v>0</v>
      </c>
      <c r="CB5" s="82">
        <v>0</v>
      </c>
      <c r="CC5" s="82">
        <v>0</v>
      </c>
      <c r="CD5" s="82">
        <v>0</v>
      </c>
      <c r="CE5" s="82">
        <v>0</v>
      </c>
      <c r="CF5" s="82">
        <v>0</v>
      </c>
      <c r="CG5" s="82">
        <v>0</v>
      </c>
      <c r="CH5" s="82">
        <v>0</v>
      </c>
      <c r="CI5" s="82">
        <v>0</v>
      </c>
      <c r="CJ5" s="82">
        <v>0</v>
      </c>
      <c r="CK5" s="82">
        <v>0</v>
      </c>
      <c r="CL5" s="82">
        <v>0</v>
      </c>
      <c r="CM5" s="82">
        <v>0</v>
      </c>
      <c r="CN5" s="82">
        <v>0</v>
      </c>
      <c r="CO5" s="82">
        <v>0</v>
      </c>
      <c r="CP5" s="81">
        <f>(BU5*BU5+BV5*BV5+BW5*BW5+BX5*BX5+BY5*BY5+BZ5*BZ5+CA5*CA5+CB5*CB5+CC5*CC5+CD5*CD5+CE5*CE5+CF5*CF5+CG5*CG5+CH5*CH5+CI5*CI5+CJ5*CJ5+CK5*CK5+CL5*CL5+CM5*CM5+CN5*CN5+CO5*CO5)/21-10000/(21*21)</f>
        <v>127.32426303854875</v>
      </c>
      <c r="CR5" s="64">
        <v>4863</v>
      </c>
      <c r="CS5" s="36">
        <v>3896</v>
      </c>
      <c r="CT5" s="36">
        <f t="shared" si="2"/>
        <v>80.115155253958463</v>
      </c>
      <c r="CU5" s="36">
        <v>200</v>
      </c>
      <c r="CV5" s="63">
        <f t="shared" si="3"/>
        <v>4.112687641373638</v>
      </c>
      <c r="CW5" s="83">
        <v>5379</v>
      </c>
      <c r="CX5" s="36">
        <v>4192</v>
      </c>
      <c r="CY5" s="36">
        <f t="shared" si="4"/>
        <v>77.932701245584681</v>
      </c>
      <c r="CZ5" s="36">
        <v>466</v>
      </c>
      <c r="DA5" s="63">
        <f t="shared" si="5"/>
        <v>8.6633203197620379</v>
      </c>
      <c r="DB5" s="84">
        <v>6333</v>
      </c>
      <c r="DC5" s="36">
        <v>5069</v>
      </c>
      <c r="DD5" s="36">
        <f t="shared" si="6"/>
        <v>80.0410547923575</v>
      </c>
      <c r="DE5" s="36">
        <v>512</v>
      </c>
      <c r="DF5" s="63">
        <f t="shared" si="7"/>
        <v>8.0846360334754461</v>
      </c>
      <c r="DG5" s="84">
        <v>7445</v>
      </c>
      <c r="DH5" s="36">
        <v>5840</v>
      </c>
      <c r="DI5" s="36">
        <f t="shared" si="8"/>
        <v>78.44190732034923</v>
      </c>
      <c r="DJ5" s="36">
        <v>428</v>
      </c>
      <c r="DK5" s="63">
        <f t="shared" si="9"/>
        <v>5.7488247145735389</v>
      </c>
      <c r="DL5" s="84">
        <v>7193</v>
      </c>
      <c r="DM5" s="36">
        <v>5581</v>
      </c>
      <c r="DN5" s="36">
        <f t="shared" si="10"/>
        <v>77.589322952870845</v>
      </c>
      <c r="DO5" s="36">
        <v>233</v>
      </c>
      <c r="DP5" s="63">
        <f t="shared" si="11"/>
        <v>3.2392603920478242</v>
      </c>
      <c r="DQ5" s="84">
        <v>7193</v>
      </c>
      <c r="DR5" s="36">
        <v>5581</v>
      </c>
      <c r="DS5" s="36">
        <f t="shared" si="12"/>
        <v>77.589322952870845</v>
      </c>
      <c r="DT5" s="36">
        <v>233</v>
      </c>
      <c r="DU5" s="63">
        <f t="shared" si="13"/>
        <v>3.2392603920478242</v>
      </c>
      <c r="DV5" s="84">
        <v>7900</v>
      </c>
      <c r="DW5" s="36">
        <v>6250</v>
      </c>
      <c r="DX5" s="36">
        <f t="shared" si="14"/>
        <v>79.113924050632917</v>
      </c>
      <c r="DY5" s="36">
        <v>500</v>
      </c>
      <c r="DZ5" s="2">
        <f t="shared" si="15"/>
        <v>6.3291139240506329</v>
      </c>
      <c r="EA5" s="84">
        <v>9462</v>
      </c>
      <c r="EB5" s="36">
        <v>7482</v>
      </c>
      <c r="EC5" s="36">
        <f t="shared" si="16"/>
        <v>79.074191502853523</v>
      </c>
      <c r="ED5" s="36">
        <v>1180</v>
      </c>
      <c r="EE5" s="85">
        <f t="shared" si="17"/>
        <v>12.470936377087297</v>
      </c>
      <c r="EG5" s="128"/>
      <c r="EH5" s="128"/>
      <c r="EI5" s="128"/>
      <c r="EJ5" s="128"/>
      <c r="EK5" s="128"/>
      <c r="EL5" s="128"/>
      <c r="EM5" s="128"/>
      <c r="EN5" s="128"/>
      <c r="EO5" s="128"/>
      <c r="EP5" s="128"/>
      <c r="EQ5" s="128"/>
      <c r="ER5" s="128"/>
      <c r="ES5" s="128"/>
      <c r="ET5" s="128"/>
      <c r="EU5" s="128"/>
      <c r="EV5" s="131"/>
      <c r="EW5" s="131"/>
      <c r="EX5" s="131"/>
      <c r="EY5" s="131"/>
      <c r="EZ5" s="131"/>
      <c r="FA5" s="131"/>
      <c r="FB5" s="131"/>
      <c r="FC5" s="299"/>
    </row>
    <row r="6" spans="1:176">
      <c r="A6" s="1">
        <v>3</v>
      </c>
      <c r="B6" s="1" t="s">
        <v>129</v>
      </c>
      <c r="C6" s="57" t="s">
        <v>130</v>
      </c>
      <c r="D6" s="57" t="s">
        <v>131</v>
      </c>
      <c r="E6" s="87" t="s">
        <v>131</v>
      </c>
      <c r="F6" s="59" t="s">
        <v>125</v>
      </c>
      <c r="G6" s="88">
        <v>16597</v>
      </c>
      <c r="H6" s="60">
        <f t="shared" si="0"/>
        <v>165.97</v>
      </c>
      <c r="I6" s="90">
        <v>5564</v>
      </c>
      <c r="J6" s="62">
        <f t="shared" si="18"/>
        <v>33.524130867024162</v>
      </c>
      <c r="K6" s="63" t="s">
        <v>121</v>
      </c>
      <c r="L6" s="64">
        <v>87</v>
      </c>
      <c r="M6" s="1">
        <v>84</v>
      </c>
      <c r="N6" s="1">
        <v>92</v>
      </c>
      <c r="O6" s="1">
        <v>85</v>
      </c>
      <c r="P6" s="1">
        <v>87</v>
      </c>
      <c r="Q6" s="65">
        <v>89</v>
      </c>
      <c r="R6" s="8">
        <v>25000</v>
      </c>
      <c r="S6" s="1">
        <v>100</v>
      </c>
      <c r="T6" s="1">
        <v>149</v>
      </c>
      <c r="X6" s="64">
        <v>100</v>
      </c>
      <c r="Y6" s="82">
        <v>0</v>
      </c>
      <c r="Z6" s="66">
        <v>0</v>
      </c>
      <c r="AQ6" s="79">
        <v>0</v>
      </c>
      <c r="AR6" s="80">
        <v>0</v>
      </c>
      <c r="AS6" s="80">
        <v>0</v>
      </c>
      <c r="AT6" s="80">
        <v>0</v>
      </c>
      <c r="AU6" s="80">
        <v>0</v>
      </c>
      <c r="AV6" s="80">
        <v>0</v>
      </c>
      <c r="AW6" s="80">
        <v>0</v>
      </c>
      <c r="AX6" s="80">
        <v>0</v>
      </c>
      <c r="AY6" s="80">
        <v>50</v>
      </c>
      <c r="AZ6" s="80">
        <v>0</v>
      </c>
      <c r="BA6" s="80">
        <v>0</v>
      </c>
      <c r="BB6" s="80">
        <v>0</v>
      </c>
      <c r="BC6" s="80">
        <v>0</v>
      </c>
      <c r="BD6" s="80">
        <v>0</v>
      </c>
      <c r="BE6" s="80">
        <v>0</v>
      </c>
      <c r="BF6" s="80">
        <v>0</v>
      </c>
      <c r="BG6" s="80">
        <v>0</v>
      </c>
      <c r="BH6" s="80">
        <v>0</v>
      </c>
      <c r="BI6" s="80">
        <v>0</v>
      </c>
      <c r="BJ6" s="80">
        <v>0</v>
      </c>
      <c r="BK6" s="80">
        <v>0</v>
      </c>
      <c r="BL6" s="80">
        <v>20</v>
      </c>
      <c r="BM6" s="80">
        <v>15</v>
      </c>
      <c r="BN6" s="80">
        <v>15</v>
      </c>
      <c r="BO6" s="80">
        <v>0</v>
      </c>
      <c r="BP6" s="80">
        <v>0</v>
      </c>
      <c r="BQ6" s="80">
        <v>0</v>
      </c>
      <c r="BR6" s="80">
        <v>0</v>
      </c>
      <c r="BS6" s="80">
        <v>0</v>
      </c>
      <c r="BT6" s="81">
        <f t="shared" si="1"/>
        <v>100.55555555555556</v>
      </c>
      <c r="BU6" s="89">
        <v>0</v>
      </c>
      <c r="BV6" s="82">
        <v>0</v>
      </c>
      <c r="BW6" s="82">
        <v>0</v>
      </c>
      <c r="BX6" s="82">
        <v>0</v>
      </c>
      <c r="BY6" s="1">
        <v>30</v>
      </c>
      <c r="BZ6" s="82">
        <v>0</v>
      </c>
      <c r="CA6" s="1">
        <v>30</v>
      </c>
      <c r="CB6" s="1">
        <v>20</v>
      </c>
      <c r="CC6" s="1">
        <v>10</v>
      </c>
      <c r="CD6" s="1">
        <v>10</v>
      </c>
      <c r="CE6" s="82">
        <v>0</v>
      </c>
      <c r="CF6" s="82">
        <v>0</v>
      </c>
      <c r="CG6" s="82">
        <v>0</v>
      </c>
      <c r="CH6" s="82">
        <v>0</v>
      </c>
      <c r="CI6" s="82">
        <v>0</v>
      </c>
      <c r="CJ6" s="82">
        <v>0</v>
      </c>
      <c r="CK6" s="82">
        <v>0</v>
      </c>
      <c r="CL6" s="82">
        <v>0</v>
      </c>
      <c r="CM6" s="82">
        <v>0</v>
      </c>
      <c r="CN6" s="82">
        <v>0</v>
      </c>
      <c r="CO6" s="82">
        <v>0</v>
      </c>
      <c r="CP6" s="81">
        <f>(BU6*BU6+BV6*BV6+BW6*BW6+BX6*BX6+BY6*BY6+BZ6*BZ6+CA6*CA6+CB6*CB6+CC6*CC6+CD6*CD6+CE6*CE6+CF6*CF6+CG6*CG6+CH6*CH6+CI6*CI6+CJ6*CJ6+CK6*CK6+CL6*CL6+CM6*CM6+CN6*CN6+CO6*CO6)/21-10000/(21*21)</f>
        <v>91.609977324263042</v>
      </c>
      <c r="CR6" s="64">
        <v>3367</v>
      </c>
      <c r="CS6" s="36">
        <v>3107</v>
      </c>
      <c r="CT6" s="36">
        <f t="shared" si="2"/>
        <v>92.277992277992283</v>
      </c>
      <c r="CU6" s="36">
        <v>355</v>
      </c>
      <c r="CV6" s="63">
        <f t="shared" si="3"/>
        <v>10.543510543510543</v>
      </c>
      <c r="CW6" s="83">
        <v>3617</v>
      </c>
      <c r="CX6" s="36">
        <v>3364</v>
      </c>
      <c r="CY6" s="36">
        <f t="shared" si="4"/>
        <v>93.005252972076306</v>
      </c>
      <c r="CZ6" s="36">
        <v>360</v>
      </c>
      <c r="DA6" s="63">
        <f t="shared" si="5"/>
        <v>9.9529997235277854</v>
      </c>
      <c r="DB6" s="84">
        <v>4149</v>
      </c>
      <c r="DC6" s="36">
        <v>3820</v>
      </c>
      <c r="DD6" s="36">
        <f t="shared" si="6"/>
        <v>92.070378404434805</v>
      </c>
      <c r="DE6" s="36">
        <v>300</v>
      </c>
      <c r="DF6" s="63">
        <f t="shared" si="7"/>
        <v>7.2306579898770789</v>
      </c>
      <c r="DG6" s="84">
        <v>4363</v>
      </c>
      <c r="DH6" s="36">
        <v>4071</v>
      </c>
      <c r="DI6" s="36">
        <f t="shared" si="8"/>
        <v>93.307357322942934</v>
      </c>
      <c r="DJ6" s="36">
        <v>507</v>
      </c>
      <c r="DK6" s="63">
        <f t="shared" si="9"/>
        <v>11.620444648177859</v>
      </c>
      <c r="DL6" s="91">
        <v>4600</v>
      </c>
      <c r="DM6" s="92">
        <v>4305</v>
      </c>
      <c r="DN6" s="36">
        <f t="shared" si="10"/>
        <v>93.586956521739125</v>
      </c>
      <c r="DO6" s="92">
        <v>500</v>
      </c>
      <c r="DP6" s="63">
        <f t="shared" si="11"/>
        <v>10.869565217391305</v>
      </c>
      <c r="DQ6" s="84">
        <v>4893</v>
      </c>
      <c r="DR6" s="36">
        <v>4610</v>
      </c>
      <c r="DS6" s="36">
        <f t="shared" si="12"/>
        <v>94.21622726343756</v>
      </c>
      <c r="DT6" s="36">
        <v>500</v>
      </c>
      <c r="DU6" s="63">
        <f t="shared" si="13"/>
        <v>10.218679746576742</v>
      </c>
      <c r="DV6" s="84">
        <v>5712</v>
      </c>
      <c r="DW6" s="36">
        <v>5366</v>
      </c>
      <c r="DX6" s="36">
        <f t="shared" si="14"/>
        <v>93.94257703081233</v>
      </c>
      <c r="DY6" s="36">
        <v>900</v>
      </c>
      <c r="DZ6" s="2">
        <f t="shared" si="15"/>
        <v>15.756302521008404</v>
      </c>
      <c r="EA6" s="84">
        <v>6365</v>
      </c>
      <c r="EB6" s="36">
        <v>5901</v>
      </c>
      <c r="EC6" s="36">
        <f t="shared" si="16"/>
        <v>92.710133542812258</v>
      </c>
      <c r="ED6" s="36">
        <v>1202</v>
      </c>
      <c r="EE6" s="85">
        <f t="shared" si="17"/>
        <v>18.884524744697565</v>
      </c>
      <c r="EG6" s="128"/>
      <c r="EH6" s="128"/>
      <c r="EI6" s="128"/>
      <c r="EJ6" s="128"/>
      <c r="EK6" s="128"/>
      <c r="EL6" s="128"/>
      <c r="EM6" s="128"/>
      <c r="EN6" s="128"/>
      <c r="EO6" s="128"/>
      <c r="EP6" s="128"/>
      <c r="EQ6" s="128"/>
      <c r="ER6" s="128"/>
      <c r="ES6" s="128"/>
      <c r="ET6" s="128"/>
      <c r="EU6" s="128"/>
      <c r="EV6" s="131"/>
      <c r="EW6" s="131"/>
      <c r="EX6" s="131"/>
      <c r="EY6" s="131"/>
      <c r="EZ6" s="131"/>
      <c r="FA6" s="131"/>
      <c r="FB6" s="131"/>
      <c r="FC6" s="299"/>
    </row>
    <row r="7" spans="1:176">
      <c r="A7" s="1">
        <v>4</v>
      </c>
      <c r="B7" s="1" t="s">
        <v>132</v>
      </c>
      <c r="C7" s="57" t="s">
        <v>133</v>
      </c>
      <c r="D7" s="57" t="s">
        <v>134</v>
      </c>
      <c r="E7" s="58" t="s">
        <v>135</v>
      </c>
      <c r="F7" s="59" t="s">
        <v>125</v>
      </c>
      <c r="G7" s="90">
        <v>13060</v>
      </c>
      <c r="H7" s="60">
        <f t="shared" si="0"/>
        <v>130.6</v>
      </c>
      <c r="I7" s="90">
        <v>3397</v>
      </c>
      <c r="J7" s="62">
        <f t="shared" si="18"/>
        <v>26.010719754977028</v>
      </c>
      <c r="K7" s="63" t="s">
        <v>121</v>
      </c>
      <c r="L7" s="64">
        <v>88</v>
      </c>
      <c r="M7" s="1">
        <v>85</v>
      </c>
      <c r="N7" s="1">
        <v>91</v>
      </c>
      <c r="O7" s="1">
        <v>86</v>
      </c>
      <c r="P7" s="1">
        <v>89</v>
      </c>
      <c r="Q7" s="65">
        <v>90</v>
      </c>
      <c r="R7" s="8">
        <v>5000</v>
      </c>
      <c r="S7" s="1">
        <v>100</v>
      </c>
      <c r="T7" s="1">
        <v>149</v>
      </c>
      <c r="X7" s="93"/>
      <c r="Y7" s="94"/>
      <c r="Z7" s="95"/>
      <c r="AQ7" s="79">
        <v>0</v>
      </c>
      <c r="AR7" s="80">
        <v>0</v>
      </c>
      <c r="AS7" s="80">
        <v>0</v>
      </c>
      <c r="AT7" s="80">
        <v>0</v>
      </c>
      <c r="AU7" s="80">
        <v>0</v>
      </c>
      <c r="AV7" s="80">
        <v>0</v>
      </c>
      <c r="AW7" s="80">
        <v>0</v>
      </c>
      <c r="AX7" s="80">
        <v>25</v>
      </c>
      <c r="AY7" s="80">
        <v>25</v>
      </c>
      <c r="AZ7" s="80">
        <v>0</v>
      </c>
      <c r="BA7" s="80">
        <v>0</v>
      </c>
      <c r="BB7" s="80">
        <v>0</v>
      </c>
      <c r="BC7" s="80">
        <v>0</v>
      </c>
      <c r="BD7" s="80">
        <v>0</v>
      </c>
      <c r="BE7" s="80">
        <v>20</v>
      </c>
      <c r="BF7" s="80">
        <v>0</v>
      </c>
      <c r="BG7" s="80">
        <v>0</v>
      </c>
      <c r="BH7" s="80">
        <v>0</v>
      </c>
      <c r="BI7" s="80">
        <v>0</v>
      </c>
      <c r="BJ7" s="80">
        <v>0</v>
      </c>
      <c r="BK7" s="80">
        <v>0</v>
      </c>
      <c r="BL7" s="80">
        <v>0</v>
      </c>
      <c r="BM7" s="80">
        <v>0</v>
      </c>
      <c r="BN7" s="80">
        <v>0</v>
      </c>
      <c r="BO7" s="80">
        <v>30</v>
      </c>
      <c r="BP7" s="80">
        <v>0</v>
      </c>
      <c r="BQ7" s="80">
        <v>0</v>
      </c>
      <c r="BR7" s="80">
        <v>0</v>
      </c>
      <c r="BS7" s="80">
        <v>0</v>
      </c>
      <c r="BT7" s="81">
        <f t="shared" si="1"/>
        <v>53.055555555555557</v>
      </c>
      <c r="BU7" s="96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82"/>
      <c r="CO7" s="97"/>
      <c r="CR7" s="64">
        <v>3920</v>
      </c>
      <c r="CS7" s="36">
        <v>3554</v>
      </c>
      <c r="CT7" s="36">
        <f t="shared" si="2"/>
        <v>90.663265306122454</v>
      </c>
      <c r="CU7" s="36">
        <v>180</v>
      </c>
      <c r="CV7" s="63">
        <f t="shared" si="3"/>
        <v>4.591836734693878</v>
      </c>
      <c r="CW7" s="83">
        <v>3925</v>
      </c>
      <c r="CX7" s="36">
        <v>3557</v>
      </c>
      <c r="CY7" s="36">
        <f t="shared" si="4"/>
        <v>90.624203821656053</v>
      </c>
      <c r="CZ7" s="36">
        <v>195</v>
      </c>
      <c r="DA7" s="63">
        <f t="shared" si="5"/>
        <v>4.968152866242038</v>
      </c>
      <c r="DB7" s="84">
        <v>3920</v>
      </c>
      <c r="DC7" s="36">
        <v>3563</v>
      </c>
      <c r="DD7" s="36">
        <f t="shared" si="6"/>
        <v>90.892857142857139</v>
      </c>
      <c r="DE7" s="36">
        <v>206</v>
      </c>
      <c r="DF7" s="63">
        <f t="shared" si="7"/>
        <v>5.2551020408163263</v>
      </c>
      <c r="DG7" s="84">
        <v>3670</v>
      </c>
      <c r="DH7" s="36">
        <v>3598</v>
      </c>
      <c r="DI7" s="36">
        <f t="shared" si="8"/>
        <v>98.038147138964575</v>
      </c>
      <c r="DJ7" s="36">
        <v>254</v>
      </c>
      <c r="DK7" s="63">
        <f t="shared" si="9"/>
        <v>6.9209809264305173</v>
      </c>
      <c r="DL7" s="84">
        <v>3675</v>
      </c>
      <c r="DM7" s="36">
        <v>3597</v>
      </c>
      <c r="DN7" s="36">
        <f t="shared" si="10"/>
        <v>97.877551020408163</v>
      </c>
      <c r="DO7" s="36">
        <v>345</v>
      </c>
      <c r="DP7" s="63">
        <f t="shared" si="11"/>
        <v>9.387755102040817</v>
      </c>
      <c r="DQ7" s="84">
        <v>3523</v>
      </c>
      <c r="DR7" s="36">
        <v>3276</v>
      </c>
      <c r="DS7" s="36">
        <f t="shared" si="12"/>
        <v>92.988929889298888</v>
      </c>
      <c r="DT7" s="36">
        <v>180</v>
      </c>
      <c r="DU7" s="63">
        <f t="shared" si="13"/>
        <v>5.1092818620493894</v>
      </c>
      <c r="DV7" s="84">
        <v>3469</v>
      </c>
      <c r="DW7" s="36">
        <v>3192</v>
      </c>
      <c r="DX7" s="36">
        <f t="shared" si="14"/>
        <v>92.01498991063707</v>
      </c>
      <c r="DY7" s="36">
        <v>480</v>
      </c>
      <c r="DZ7" s="2">
        <f t="shared" si="15"/>
        <v>13.836840588065725</v>
      </c>
      <c r="EA7" s="84">
        <v>3581</v>
      </c>
      <c r="EB7" s="36">
        <v>3312</v>
      </c>
      <c r="EC7" s="36">
        <f t="shared" si="16"/>
        <v>92.488131806757892</v>
      </c>
      <c r="ED7" s="36">
        <v>895</v>
      </c>
      <c r="EE7" s="85">
        <f t="shared" si="17"/>
        <v>24.99301870985758</v>
      </c>
      <c r="EG7" s="128"/>
      <c r="EH7" s="128"/>
      <c r="EI7" s="128"/>
      <c r="EJ7" s="128"/>
      <c r="EK7" s="128"/>
      <c r="EL7" s="128"/>
      <c r="EM7" s="128"/>
      <c r="EN7" s="128"/>
      <c r="EO7" s="128"/>
      <c r="EP7" s="128"/>
      <c r="EQ7" s="128"/>
      <c r="ER7" s="128"/>
      <c r="ES7" s="128"/>
      <c r="ET7" s="128"/>
      <c r="EU7" s="128"/>
      <c r="EV7" s="131"/>
      <c r="EW7" s="131"/>
      <c r="EX7" s="131"/>
      <c r="EY7" s="131"/>
      <c r="EZ7" s="131"/>
      <c r="FA7" s="131"/>
      <c r="FB7" s="131"/>
      <c r="FC7" s="299"/>
    </row>
    <row r="8" spans="1:176">
      <c r="A8" s="1">
        <v>5</v>
      </c>
      <c r="B8" s="1" t="s">
        <v>136</v>
      </c>
      <c r="C8" s="57" t="s">
        <v>137</v>
      </c>
      <c r="D8" s="99" t="s">
        <v>138</v>
      </c>
      <c r="E8" s="2" t="s">
        <v>139</v>
      </c>
      <c r="F8" s="59" t="s">
        <v>140</v>
      </c>
      <c r="G8" s="37">
        <v>3509</v>
      </c>
      <c r="H8" s="60">
        <f t="shared" si="0"/>
        <v>35.090000000000003</v>
      </c>
      <c r="I8" s="37">
        <v>2631</v>
      </c>
      <c r="J8" s="62">
        <f t="shared" si="18"/>
        <v>74.978626389284699</v>
      </c>
      <c r="K8" s="63" t="s">
        <v>121</v>
      </c>
      <c r="L8" s="64">
        <v>87</v>
      </c>
      <c r="M8" s="1">
        <v>79</v>
      </c>
      <c r="N8" s="1">
        <v>93</v>
      </c>
      <c r="O8" s="1">
        <v>85</v>
      </c>
      <c r="P8" s="1">
        <v>90</v>
      </c>
      <c r="Q8" s="65">
        <v>90</v>
      </c>
      <c r="R8" s="8">
        <v>25000</v>
      </c>
      <c r="S8" s="1">
        <v>25</v>
      </c>
      <c r="T8" s="1">
        <v>49</v>
      </c>
      <c r="U8" s="1" t="s">
        <v>141</v>
      </c>
      <c r="V8" s="1" t="s">
        <v>142</v>
      </c>
      <c r="W8" s="9" t="s">
        <v>143</v>
      </c>
      <c r="X8" s="64">
        <v>55</v>
      </c>
      <c r="Y8" s="1">
        <v>40</v>
      </c>
      <c r="Z8" s="9">
        <v>5</v>
      </c>
      <c r="AK8" s="75">
        <v>6</v>
      </c>
      <c r="AL8" s="72">
        <v>13</v>
      </c>
      <c r="AQ8" s="79">
        <v>0</v>
      </c>
      <c r="AR8" s="80">
        <v>0</v>
      </c>
      <c r="AS8" s="80">
        <v>0</v>
      </c>
      <c r="AT8" s="80">
        <v>0</v>
      </c>
      <c r="AU8" s="80">
        <v>0</v>
      </c>
      <c r="AV8" s="80">
        <v>0</v>
      </c>
      <c r="AW8" s="80">
        <v>0</v>
      </c>
      <c r="AX8" s="80">
        <v>15</v>
      </c>
      <c r="AY8" s="80">
        <v>40</v>
      </c>
      <c r="AZ8" s="80">
        <v>0</v>
      </c>
      <c r="BA8" s="80">
        <v>0</v>
      </c>
      <c r="BB8" s="80">
        <v>0</v>
      </c>
      <c r="BC8" s="80">
        <v>13</v>
      </c>
      <c r="BD8" s="80">
        <v>0</v>
      </c>
      <c r="BE8" s="80">
        <v>0</v>
      </c>
      <c r="BF8" s="80">
        <v>0</v>
      </c>
      <c r="BG8" s="80">
        <v>0</v>
      </c>
      <c r="BH8" s="80">
        <v>2</v>
      </c>
      <c r="BI8" s="80">
        <v>20</v>
      </c>
      <c r="BJ8" s="80">
        <v>0</v>
      </c>
      <c r="BK8" s="80">
        <v>0</v>
      </c>
      <c r="BL8" s="80">
        <v>0</v>
      </c>
      <c r="BM8" s="80">
        <v>0</v>
      </c>
      <c r="BN8" s="80">
        <v>0</v>
      </c>
      <c r="BO8" s="80">
        <v>0</v>
      </c>
      <c r="BP8" s="80">
        <v>10</v>
      </c>
      <c r="BQ8" s="80">
        <v>0</v>
      </c>
      <c r="BR8" s="80">
        <v>0</v>
      </c>
      <c r="BS8" s="80">
        <v>0</v>
      </c>
      <c r="BT8" s="81">
        <f t="shared" si="1"/>
        <v>64.655555555555551</v>
      </c>
      <c r="BU8" s="89">
        <v>0</v>
      </c>
      <c r="BV8" s="82">
        <v>0</v>
      </c>
      <c r="BW8" s="82">
        <v>0</v>
      </c>
      <c r="BX8" s="82">
        <v>0</v>
      </c>
      <c r="BY8" s="82">
        <v>0</v>
      </c>
      <c r="BZ8" s="1">
        <v>25</v>
      </c>
      <c r="CA8" s="1">
        <v>10</v>
      </c>
      <c r="CB8" s="82">
        <v>0</v>
      </c>
      <c r="CC8" s="82">
        <v>0</v>
      </c>
      <c r="CD8" s="1">
        <v>20</v>
      </c>
      <c r="CE8" s="1">
        <v>20</v>
      </c>
      <c r="CF8" s="1">
        <v>10</v>
      </c>
      <c r="CG8" s="1">
        <v>15</v>
      </c>
      <c r="CH8" s="82">
        <v>0</v>
      </c>
      <c r="CI8" s="82">
        <v>0</v>
      </c>
      <c r="CJ8" s="82">
        <v>0</v>
      </c>
      <c r="CK8" s="82">
        <v>0</v>
      </c>
      <c r="CL8" s="82">
        <v>0</v>
      </c>
      <c r="CM8" s="82">
        <v>0</v>
      </c>
      <c r="CN8" s="82">
        <v>0</v>
      </c>
      <c r="CO8" s="82">
        <v>0</v>
      </c>
      <c r="CP8" s="81">
        <f>(BU8*BU8+BV8*BV8+BW8*BW8+BX8*BX8+BY8*BY8+BZ8*BZ8+CA8*CA8+CB8*CB8+CC8*CC8+CD8*CD8+CE8*CE8+CF8*CF8+CG8*CG8+CH8*CH8+CI8*CI8+CJ8*CJ8+CK8*CK8+CL8*CL8+CM8*CM8+CN8*CN8+CO8*CO8)/21-10000/(21*21)</f>
        <v>65.419501133786852</v>
      </c>
      <c r="CR8" s="64">
        <v>2456</v>
      </c>
      <c r="CS8" s="36">
        <v>2124</v>
      </c>
      <c r="CT8" s="36">
        <f t="shared" si="2"/>
        <v>86.482084690553748</v>
      </c>
      <c r="CU8" s="36">
        <v>238</v>
      </c>
      <c r="CV8" s="63">
        <f t="shared" si="3"/>
        <v>9.6905537459283391</v>
      </c>
      <c r="CW8" s="83">
        <v>2671</v>
      </c>
      <c r="CX8" s="36">
        <v>2317</v>
      </c>
      <c r="CY8" s="36">
        <f t="shared" si="4"/>
        <v>86.746536877573945</v>
      </c>
      <c r="CZ8" s="36">
        <v>299</v>
      </c>
      <c r="DA8" s="63">
        <f t="shared" si="5"/>
        <v>11.194309247472857</v>
      </c>
      <c r="DB8" s="84">
        <v>2863</v>
      </c>
      <c r="DC8" s="36">
        <v>2508</v>
      </c>
      <c r="DD8" s="36">
        <f t="shared" si="6"/>
        <v>87.600419140761446</v>
      </c>
      <c r="DE8" s="36">
        <v>270</v>
      </c>
      <c r="DF8" s="63">
        <f t="shared" si="7"/>
        <v>9.4306671323786233</v>
      </c>
      <c r="DG8" s="84">
        <v>2867</v>
      </c>
      <c r="DH8" s="36">
        <v>2506</v>
      </c>
      <c r="DI8" s="36">
        <f t="shared" si="8"/>
        <v>87.408440878967568</v>
      </c>
      <c r="DJ8" s="36">
        <v>291</v>
      </c>
      <c r="DK8" s="63">
        <f t="shared" si="9"/>
        <v>10.149982560167423</v>
      </c>
      <c r="DL8" s="84">
        <v>2917</v>
      </c>
      <c r="DM8" s="36">
        <v>2457</v>
      </c>
      <c r="DN8" s="36">
        <f t="shared" si="10"/>
        <v>84.230373671580395</v>
      </c>
      <c r="DO8" s="36">
        <v>180</v>
      </c>
      <c r="DP8" s="63">
        <f t="shared" si="11"/>
        <v>6.1707233459033253</v>
      </c>
      <c r="DQ8" s="84">
        <v>2692</v>
      </c>
      <c r="DR8" s="36">
        <v>2404</v>
      </c>
      <c r="DS8" s="36">
        <f t="shared" si="12"/>
        <v>89.30163447251114</v>
      </c>
      <c r="DT8" s="36">
        <v>181</v>
      </c>
      <c r="DU8" s="63">
        <f t="shared" si="13"/>
        <v>6.723625557206538</v>
      </c>
      <c r="DV8" s="84">
        <v>2725</v>
      </c>
      <c r="DW8" s="36">
        <v>2389</v>
      </c>
      <c r="DX8" s="36">
        <f t="shared" si="14"/>
        <v>87.669724770642205</v>
      </c>
      <c r="DY8" s="36">
        <v>432</v>
      </c>
      <c r="DZ8" s="2">
        <f t="shared" si="15"/>
        <v>15.853211009174313</v>
      </c>
      <c r="EA8" s="84">
        <v>3006</v>
      </c>
      <c r="EB8" s="36">
        <v>2513</v>
      </c>
      <c r="EC8" s="36">
        <f t="shared" si="16"/>
        <v>83.599467731204257</v>
      </c>
      <c r="ED8" s="36">
        <v>544</v>
      </c>
      <c r="EE8" s="85">
        <f t="shared" si="17"/>
        <v>18.097139055222886</v>
      </c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  <c r="ER8" s="128"/>
      <c r="ES8" s="128"/>
      <c r="ET8" s="128"/>
      <c r="EU8" s="128"/>
      <c r="EV8" s="131"/>
      <c r="EW8" s="131"/>
      <c r="EX8" s="131"/>
      <c r="EY8" s="131"/>
      <c r="EZ8" s="131"/>
      <c r="FA8" s="131"/>
      <c r="FB8" s="131"/>
      <c r="FC8" s="299"/>
    </row>
    <row r="9" spans="1:176" ht="19.5" customHeight="1">
      <c r="A9" s="1">
        <v>6</v>
      </c>
      <c r="B9" s="1" t="s">
        <v>144</v>
      </c>
      <c r="C9" s="57" t="s">
        <v>145</v>
      </c>
      <c r="D9" s="100" t="s">
        <v>146</v>
      </c>
      <c r="E9" s="101"/>
      <c r="F9" s="59" t="s">
        <v>140</v>
      </c>
      <c r="G9" s="102">
        <v>525</v>
      </c>
      <c r="H9" s="60">
        <f t="shared" si="0"/>
        <v>5.25</v>
      </c>
      <c r="I9" s="103">
        <v>180</v>
      </c>
      <c r="J9" s="62">
        <f t="shared" si="18"/>
        <v>34.285714285714285</v>
      </c>
      <c r="K9" s="63" t="s">
        <v>121</v>
      </c>
      <c r="L9" s="64">
        <v>94</v>
      </c>
      <c r="M9" s="1">
        <v>89</v>
      </c>
      <c r="N9" s="1">
        <v>96</v>
      </c>
      <c r="O9" s="1">
        <v>94</v>
      </c>
      <c r="P9" s="1">
        <v>94</v>
      </c>
      <c r="Q9" s="65">
        <v>95</v>
      </c>
      <c r="R9" s="8">
        <v>25000</v>
      </c>
      <c r="S9" s="1">
        <v>50</v>
      </c>
      <c r="T9" s="1">
        <v>99</v>
      </c>
      <c r="X9" s="64">
        <v>50</v>
      </c>
      <c r="Y9" s="1">
        <v>30</v>
      </c>
      <c r="Z9" s="9">
        <v>20</v>
      </c>
      <c r="AQ9" s="79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15</v>
      </c>
      <c r="AY9" s="80">
        <v>15</v>
      </c>
      <c r="AZ9" s="80">
        <v>15</v>
      </c>
      <c r="BA9" s="80">
        <v>0</v>
      </c>
      <c r="BB9" s="80">
        <v>0</v>
      </c>
      <c r="BC9" s="80">
        <v>0</v>
      </c>
      <c r="BD9" s="80">
        <v>10</v>
      </c>
      <c r="BE9" s="80">
        <v>0</v>
      </c>
      <c r="BF9" s="80">
        <v>0</v>
      </c>
      <c r="BG9" s="80">
        <v>0</v>
      </c>
      <c r="BH9" s="80">
        <v>0</v>
      </c>
      <c r="BI9" s="80">
        <v>10</v>
      </c>
      <c r="BJ9" s="80">
        <v>0</v>
      </c>
      <c r="BK9" s="80">
        <v>0</v>
      </c>
      <c r="BL9" s="80">
        <v>0</v>
      </c>
      <c r="BM9" s="80">
        <v>10</v>
      </c>
      <c r="BN9" s="80">
        <v>0</v>
      </c>
      <c r="BO9" s="80">
        <v>0</v>
      </c>
      <c r="BP9" s="80">
        <v>15</v>
      </c>
      <c r="BQ9" s="80">
        <v>10</v>
      </c>
      <c r="BR9" s="80">
        <v>0</v>
      </c>
      <c r="BS9" s="80">
        <v>0</v>
      </c>
      <c r="BT9" s="81">
        <f t="shared" si="1"/>
        <v>24.722222222222225</v>
      </c>
      <c r="BU9" s="89">
        <v>0</v>
      </c>
      <c r="BV9" s="82">
        <v>0</v>
      </c>
      <c r="BW9" s="82">
        <v>0</v>
      </c>
      <c r="BX9" s="80">
        <v>10</v>
      </c>
      <c r="BY9" s="80">
        <v>10</v>
      </c>
      <c r="BZ9" s="82">
        <v>0</v>
      </c>
      <c r="CA9" s="82">
        <v>0</v>
      </c>
      <c r="CB9" s="82">
        <v>0</v>
      </c>
      <c r="CC9" s="80">
        <v>10</v>
      </c>
      <c r="CD9" s="80">
        <v>10</v>
      </c>
      <c r="CE9" s="82">
        <v>0</v>
      </c>
      <c r="CF9" s="82">
        <v>0</v>
      </c>
      <c r="CG9" s="80">
        <v>10</v>
      </c>
      <c r="CH9" s="80">
        <v>10</v>
      </c>
      <c r="CI9" s="80">
        <v>10</v>
      </c>
      <c r="CJ9" s="80">
        <v>10</v>
      </c>
      <c r="CK9" s="80">
        <v>10</v>
      </c>
      <c r="CL9" s="80">
        <v>10</v>
      </c>
      <c r="CM9" s="82">
        <v>0</v>
      </c>
      <c r="CN9" s="82">
        <v>0</v>
      </c>
      <c r="CO9" s="82">
        <v>0</v>
      </c>
      <c r="CP9" s="81">
        <f>(BU9*BU9+BV9*BV9+BW9*BW9+BX9*BX9+BY9*BY9+BZ9*BZ9+CA9*CA9+CB9*CB9+CC9*CC9+CD9*CD9+CE9*CE9+CF9*CF9+CG9*CG9+CH9*CH9+CI9*CI9+CJ9*CJ9+CK9*CK9+CL9*CL9+CM9*CM9+CN9*CN9+CO9*CO9)/21-10000/(21*21)</f>
        <v>24.943310657596374</v>
      </c>
      <c r="CR9" s="64">
        <v>1500</v>
      </c>
      <c r="CS9" s="36">
        <v>1400</v>
      </c>
      <c r="CT9" s="36">
        <f t="shared" si="2"/>
        <v>93.333333333333329</v>
      </c>
      <c r="CU9" s="36">
        <v>55</v>
      </c>
      <c r="CV9" s="63">
        <f t="shared" si="3"/>
        <v>3.6666666666666665</v>
      </c>
      <c r="CW9" s="83">
        <v>1610</v>
      </c>
      <c r="CX9" s="36">
        <v>1505</v>
      </c>
      <c r="CY9" s="36">
        <f t="shared" si="4"/>
        <v>93.478260869565219</v>
      </c>
      <c r="CZ9" s="36">
        <v>140</v>
      </c>
      <c r="DA9" s="63">
        <f t="shared" si="5"/>
        <v>8.695652173913043</v>
      </c>
      <c r="DB9" s="84">
        <v>1703</v>
      </c>
      <c r="DC9" s="36">
        <v>1525</v>
      </c>
      <c r="DD9" s="36">
        <f t="shared" si="6"/>
        <v>89.547856723429248</v>
      </c>
      <c r="DE9" s="36">
        <v>120</v>
      </c>
      <c r="DF9" s="63">
        <f t="shared" si="7"/>
        <v>7.0463887257780389</v>
      </c>
      <c r="DG9" s="84">
        <v>2004</v>
      </c>
      <c r="DH9" s="36">
        <v>1794</v>
      </c>
      <c r="DI9" s="36">
        <f t="shared" si="8"/>
        <v>89.52095808383234</v>
      </c>
      <c r="DJ9" s="36">
        <v>143</v>
      </c>
      <c r="DK9" s="63">
        <f t="shared" si="9"/>
        <v>7.1357285429141717</v>
      </c>
      <c r="DL9" s="84">
        <v>2158</v>
      </c>
      <c r="DM9" s="36">
        <v>1950</v>
      </c>
      <c r="DN9" s="36">
        <f t="shared" si="10"/>
        <v>90.361445783132524</v>
      </c>
      <c r="DO9" s="36">
        <v>108</v>
      </c>
      <c r="DP9" s="63">
        <f t="shared" si="11"/>
        <v>5.0046339202965706</v>
      </c>
      <c r="DQ9" s="18">
        <v>2271</v>
      </c>
      <c r="DR9" s="104">
        <v>2059</v>
      </c>
      <c r="DS9" s="36">
        <f t="shared" si="12"/>
        <v>90.664905328049315</v>
      </c>
      <c r="DT9" s="104">
        <v>37</v>
      </c>
      <c r="DU9" s="63">
        <f t="shared" si="13"/>
        <v>1.6292382210479965</v>
      </c>
      <c r="DV9" s="18">
        <v>2390</v>
      </c>
      <c r="DW9" s="104">
        <v>2175</v>
      </c>
      <c r="DX9" s="36">
        <f t="shared" si="14"/>
        <v>91.004184100418414</v>
      </c>
      <c r="DY9" s="104">
        <v>63</v>
      </c>
      <c r="DZ9" s="2">
        <f t="shared" si="15"/>
        <v>2.6359832635983262</v>
      </c>
      <c r="EA9" s="18">
        <v>2748</v>
      </c>
      <c r="EB9" s="104">
        <v>2427</v>
      </c>
      <c r="EC9" s="36">
        <f t="shared" si="16"/>
        <v>88.318777292576414</v>
      </c>
      <c r="ED9" s="104">
        <v>117</v>
      </c>
      <c r="EE9" s="85">
        <f t="shared" si="17"/>
        <v>4.2576419213973802</v>
      </c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  <c r="ER9" s="128"/>
      <c r="ES9" s="128"/>
      <c r="ET9" s="128"/>
      <c r="EU9" s="128"/>
      <c r="EV9" s="131"/>
      <c r="EW9" s="131"/>
      <c r="EX9" s="131"/>
      <c r="EY9" s="131"/>
      <c r="EZ9" s="131"/>
      <c r="FA9" s="131"/>
      <c r="FB9" s="131"/>
      <c r="FC9" s="299"/>
    </row>
    <row r="10" spans="1:176" ht="16.5">
      <c r="A10" s="1">
        <v>7</v>
      </c>
      <c r="B10" s="1" t="s">
        <v>147</v>
      </c>
      <c r="C10" s="57" t="s">
        <v>148</v>
      </c>
      <c r="D10" s="99" t="s">
        <v>149</v>
      </c>
      <c r="E10" s="101" t="s">
        <v>149</v>
      </c>
      <c r="F10" s="59" t="s">
        <v>140</v>
      </c>
      <c r="G10" s="102">
        <v>4208</v>
      </c>
      <c r="H10" s="60">
        <f t="shared" ref="H10:H71" si="19">G10/100</f>
        <v>42.08</v>
      </c>
      <c r="I10" s="37">
        <v>2379</v>
      </c>
      <c r="J10" s="62">
        <f t="shared" si="18"/>
        <v>56.5351711026616</v>
      </c>
      <c r="K10" s="63" t="s">
        <v>121</v>
      </c>
      <c r="L10" s="64">
        <v>92</v>
      </c>
      <c r="M10" s="1">
        <v>91</v>
      </c>
      <c r="N10" s="1">
        <v>95</v>
      </c>
      <c r="O10" s="1">
        <v>87</v>
      </c>
      <c r="P10" s="1">
        <v>90</v>
      </c>
      <c r="Q10" s="65">
        <v>96</v>
      </c>
      <c r="R10" s="8">
        <v>50000</v>
      </c>
      <c r="S10" s="1">
        <v>50</v>
      </c>
      <c r="T10" s="1">
        <v>99</v>
      </c>
      <c r="X10" s="64">
        <v>20</v>
      </c>
      <c r="Y10" s="1">
        <v>55</v>
      </c>
      <c r="Z10" s="9">
        <v>25</v>
      </c>
      <c r="AQ10" s="79">
        <v>0</v>
      </c>
      <c r="AR10" s="80">
        <v>0</v>
      </c>
      <c r="AS10" s="80">
        <v>0</v>
      </c>
      <c r="AT10" s="80">
        <v>0</v>
      </c>
      <c r="AU10" s="80">
        <v>0</v>
      </c>
      <c r="AV10" s="80">
        <v>0</v>
      </c>
      <c r="AW10" s="80">
        <v>0</v>
      </c>
      <c r="AX10" s="80">
        <v>0</v>
      </c>
      <c r="AY10" s="80">
        <v>35</v>
      </c>
      <c r="AZ10" s="80">
        <v>0</v>
      </c>
      <c r="BA10" s="80">
        <v>0</v>
      </c>
      <c r="BB10" s="80">
        <v>0</v>
      </c>
      <c r="BC10" s="80">
        <v>0</v>
      </c>
      <c r="BD10" s="80">
        <v>20</v>
      </c>
      <c r="BE10" s="80">
        <v>0</v>
      </c>
      <c r="BF10" s="80">
        <v>0</v>
      </c>
      <c r="BG10" s="80">
        <v>10</v>
      </c>
      <c r="BH10" s="80">
        <v>0</v>
      </c>
      <c r="BI10" s="80">
        <v>20</v>
      </c>
      <c r="BJ10" s="80">
        <v>15</v>
      </c>
      <c r="BK10" s="80">
        <v>0</v>
      </c>
      <c r="BL10" s="80">
        <v>0</v>
      </c>
      <c r="BM10" s="80">
        <v>0</v>
      </c>
      <c r="BN10" s="80">
        <v>0</v>
      </c>
      <c r="BO10" s="80">
        <v>0</v>
      </c>
      <c r="BP10" s="80">
        <v>0</v>
      </c>
      <c r="BQ10" s="80">
        <v>0</v>
      </c>
      <c r="BR10" s="80">
        <v>0</v>
      </c>
      <c r="BS10" s="80">
        <v>0</v>
      </c>
      <c r="BT10" s="81">
        <f t="shared" si="1"/>
        <v>67.222222222222214</v>
      </c>
      <c r="BU10" s="89">
        <v>0</v>
      </c>
      <c r="BV10" s="82">
        <v>0</v>
      </c>
      <c r="BW10" s="82">
        <v>0</v>
      </c>
      <c r="BX10" s="82">
        <v>0</v>
      </c>
      <c r="BY10" s="80">
        <v>20</v>
      </c>
      <c r="BZ10" s="80">
        <v>15</v>
      </c>
      <c r="CA10" s="80">
        <v>10</v>
      </c>
      <c r="CB10" s="82">
        <v>0</v>
      </c>
      <c r="CC10" s="82">
        <v>0</v>
      </c>
      <c r="CD10" s="80">
        <v>25</v>
      </c>
      <c r="CE10" s="80">
        <v>15</v>
      </c>
      <c r="CF10" s="82">
        <v>0</v>
      </c>
      <c r="CG10" s="82">
        <v>0</v>
      </c>
      <c r="CH10" s="82">
        <v>0</v>
      </c>
      <c r="CI10" s="82">
        <v>0</v>
      </c>
      <c r="CJ10" s="82">
        <v>0</v>
      </c>
      <c r="CK10" s="80">
        <v>15</v>
      </c>
      <c r="CL10" s="82">
        <v>0</v>
      </c>
      <c r="CM10" s="82">
        <v>0</v>
      </c>
      <c r="CN10" s="82">
        <v>0</v>
      </c>
      <c r="CO10" s="82">
        <v>0</v>
      </c>
      <c r="CP10" s="81">
        <f>(BU10*BU10+BV10*BV10+BW10*BW10+BX10*BX10+BY10*BY10+BZ10*BZ10+CA10*CA10+CB10*CB10+CC10*CC10+CD10*CD10+CE10*CE10+CF10*CF10+CG10*CG10+CH10*CH10+CI10*CI10+CJ10*CJ10+CK10*CK10+CL10*CL10+CM10*CM10+CN10*CN10+CO10*CO10)/21-10000/(21*21)</f>
        <v>63.038548752834458</v>
      </c>
      <c r="CR10" s="105">
        <v>1230</v>
      </c>
      <c r="CS10" s="104">
        <v>1097</v>
      </c>
      <c r="CU10" s="104">
        <v>143</v>
      </c>
      <c r="CV10" s="63">
        <f t="shared" si="3"/>
        <v>11.626016260162602</v>
      </c>
      <c r="CW10" s="106">
        <v>1238</v>
      </c>
      <c r="CX10" s="104">
        <v>1042</v>
      </c>
      <c r="CY10" s="36">
        <f t="shared" si="4"/>
        <v>84.168012924071078</v>
      </c>
      <c r="CZ10" s="104">
        <v>60</v>
      </c>
      <c r="DA10" s="63">
        <f t="shared" si="5"/>
        <v>4.8465266558966071</v>
      </c>
      <c r="DB10" s="18">
        <v>1301</v>
      </c>
      <c r="DC10" s="104">
        <v>1106</v>
      </c>
      <c r="DD10" s="36">
        <f t="shared" si="6"/>
        <v>85.011529592621059</v>
      </c>
      <c r="DE10" s="104">
        <v>100</v>
      </c>
      <c r="DF10" s="63">
        <f t="shared" si="7"/>
        <v>7.6863950807071486</v>
      </c>
      <c r="DG10" s="18">
        <v>1474</v>
      </c>
      <c r="DH10" s="104">
        <v>1278</v>
      </c>
      <c r="DI10" s="36">
        <f t="shared" si="8"/>
        <v>86.702849389416556</v>
      </c>
      <c r="DJ10" s="104">
        <v>124</v>
      </c>
      <c r="DK10" s="63">
        <f t="shared" si="9"/>
        <v>8.4124830393487109</v>
      </c>
      <c r="DL10" s="18">
        <v>1800</v>
      </c>
      <c r="DM10" s="104">
        <v>1600</v>
      </c>
      <c r="DN10" s="36">
        <f t="shared" si="10"/>
        <v>88.888888888888886</v>
      </c>
      <c r="DO10" s="104">
        <v>70</v>
      </c>
      <c r="DP10" s="63">
        <f t="shared" si="11"/>
        <v>3.8888888888888888</v>
      </c>
      <c r="DQ10" s="18">
        <v>1900</v>
      </c>
      <c r="DR10" s="104">
        <v>1700</v>
      </c>
      <c r="DS10" s="36">
        <f t="shared" si="12"/>
        <v>89.473684210526315</v>
      </c>
      <c r="DT10" s="104">
        <v>30</v>
      </c>
      <c r="DU10" s="63">
        <f t="shared" si="13"/>
        <v>1.5789473684210527</v>
      </c>
      <c r="DV10" s="18">
        <v>2100</v>
      </c>
      <c r="DW10" s="104">
        <v>1900</v>
      </c>
      <c r="DX10" s="36">
        <f t="shared" si="14"/>
        <v>90.476190476190482</v>
      </c>
      <c r="DY10" s="104">
        <v>160</v>
      </c>
      <c r="DZ10" s="2">
        <f t="shared" si="15"/>
        <v>7.6190476190476186</v>
      </c>
      <c r="EA10" s="18">
        <v>2625</v>
      </c>
      <c r="EB10" s="104">
        <v>2320</v>
      </c>
      <c r="EC10" s="36">
        <f t="shared" si="16"/>
        <v>88.38095238095238</v>
      </c>
      <c r="ED10" s="104">
        <v>400</v>
      </c>
      <c r="EE10" s="85">
        <f t="shared" si="17"/>
        <v>15.238095238095237</v>
      </c>
      <c r="EG10" s="128"/>
      <c r="EH10" s="128"/>
      <c r="EI10" s="128"/>
      <c r="EJ10" s="128"/>
      <c r="EK10" s="128"/>
      <c r="EL10" s="128"/>
      <c r="EM10" s="128"/>
      <c r="EN10" s="128"/>
      <c r="EO10" s="128"/>
      <c r="EP10" s="128"/>
      <c r="EQ10" s="128"/>
      <c r="ER10" s="128"/>
      <c r="ES10" s="128"/>
      <c r="ET10" s="128"/>
      <c r="EU10" s="128"/>
      <c r="EV10" s="131"/>
      <c r="EW10" s="131"/>
      <c r="EX10" s="131"/>
      <c r="EY10" s="131"/>
      <c r="EZ10" s="131"/>
      <c r="FA10" s="131"/>
      <c r="FB10" s="131"/>
      <c r="FC10" s="299"/>
    </row>
    <row r="11" spans="1:176" ht="16.5">
      <c r="A11" s="1">
        <v>8</v>
      </c>
      <c r="B11" s="1" t="s">
        <v>150</v>
      </c>
      <c r="C11" s="57" t="s">
        <v>151</v>
      </c>
      <c r="D11" s="99" t="s">
        <v>152</v>
      </c>
      <c r="E11" s="101" t="s">
        <v>153</v>
      </c>
      <c r="F11" s="59" t="s">
        <v>140</v>
      </c>
      <c r="G11" s="102">
        <v>1806</v>
      </c>
      <c r="H11" s="60">
        <f t="shared" si="0"/>
        <v>18.059999999999999</v>
      </c>
      <c r="I11" s="37">
        <v>1768</v>
      </c>
      <c r="J11" s="62">
        <f t="shared" si="18"/>
        <v>97.895902547065333</v>
      </c>
      <c r="K11" s="63" t="s">
        <v>121</v>
      </c>
      <c r="L11" s="64">
        <v>94</v>
      </c>
      <c r="M11" s="1">
        <v>93</v>
      </c>
      <c r="N11" s="1">
        <v>96</v>
      </c>
      <c r="O11" s="1">
        <v>91</v>
      </c>
      <c r="P11" s="1">
        <v>92</v>
      </c>
      <c r="Q11" s="65">
        <v>96</v>
      </c>
      <c r="R11" s="8">
        <v>100000</v>
      </c>
      <c r="S11" s="1">
        <v>50</v>
      </c>
      <c r="T11" s="1">
        <v>99</v>
      </c>
      <c r="U11" s="1" t="s">
        <v>154</v>
      </c>
      <c r="V11" s="1">
        <v>9</v>
      </c>
      <c r="W11" s="9" t="s">
        <v>142</v>
      </c>
      <c r="X11" s="64">
        <v>60</v>
      </c>
      <c r="Y11" s="1">
        <v>40</v>
      </c>
      <c r="Z11" s="66">
        <v>0</v>
      </c>
      <c r="AK11" s="75">
        <v>11</v>
      </c>
      <c r="AO11" s="77">
        <v>8</v>
      </c>
      <c r="AQ11" s="79">
        <v>0</v>
      </c>
      <c r="AR11" s="80">
        <v>0</v>
      </c>
      <c r="AS11" s="80">
        <v>0</v>
      </c>
      <c r="AT11" s="80">
        <v>0</v>
      </c>
      <c r="AU11" s="80">
        <v>0</v>
      </c>
      <c r="AV11" s="80">
        <v>0</v>
      </c>
      <c r="AW11" s="80">
        <v>0</v>
      </c>
      <c r="AX11" s="80">
        <v>10</v>
      </c>
      <c r="AY11" s="80">
        <v>30</v>
      </c>
      <c r="AZ11" s="80">
        <v>0</v>
      </c>
      <c r="BA11" s="80">
        <v>0</v>
      </c>
      <c r="BB11" s="80">
        <v>0</v>
      </c>
      <c r="BC11" s="80">
        <v>0</v>
      </c>
      <c r="BD11" s="80">
        <v>10</v>
      </c>
      <c r="BE11" s="80">
        <v>0</v>
      </c>
      <c r="BF11" s="80">
        <v>0</v>
      </c>
      <c r="BG11" s="80">
        <v>10</v>
      </c>
      <c r="BH11" s="80">
        <v>0</v>
      </c>
      <c r="BI11" s="80">
        <v>10</v>
      </c>
      <c r="BJ11" s="80">
        <v>10</v>
      </c>
      <c r="BK11" s="80">
        <v>0</v>
      </c>
      <c r="BL11" s="80">
        <v>0</v>
      </c>
      <c r="BM11" s="80">
        <v>10</v>
      </c>
      <c r="BN11" s="80">
        <v>0</v>
      </c>
      <c r="BO11" s="80">
        <v>0</v>
      </c>
      <c r="BP11" s="80">
        <v>10</v>
      </c>
      <c r="BQ11" s="80">
        <v>0</v>
      </c>
      <c r="BR11" s="80">
        <v>0</v>
      </c>
      <c r="BS11" s="80">
        <v>0</v>
      </c>
      <c r="BT11" s="81">
        <f t="shared" si="1"/>
        <v>38.888888888888886</v>
      </c>
      <c r="BU11" s="89">
        <v>0</v>
      </c>
      <c r="BV11" s="82">
        <v>0</v>
      </c>
      <c r="BW11" s="82">
        <v>0</v>
      </c>
      <c r="BX11" s="82">
        <v>0</v>
      </c>
      <c r="BY11" s="82">
        <v>0</v>
      </c>
      <c r="BZ11" s="1">
        <v>10</v>
      </c>
      <c r="CA11" s="1">
        <v>10</v>
      </c>
      <c r="CB11" s="82">
        <v>0</v>
      </c>
      <c r="CC11" s="1">
        <v>20</v>
      </c>
      <c r="CD11" s="1">
        <v>30</v>
      </c>
      <c r="CE11" s="82">
        <v>0</v>
      </c>
      <c r="CF11" s="82">
        <v>0</v>
      </c>
      <c r="CG11" s="80">
        <v>10</v>
      </c>
      <c r="CH11" s="82">
        <v>0</v>
      </c>
      <c r="CI11" s="82">
        <v>0</v>
      </c>
      <c r="CJ11" s="80">
        <v>20</v>
      </c>
      <c r="CK11" s="82">
        <v>0</v>
      </c>
      <c r="CL11" s="82">
        <v>0</v>
      </c>
      <c r="CM11" s="82">
        <v>0</v>
      </c>
      <c r="CN11" s="82">
        <v>0</v>
      </c>
      <c r="CO11" s="82">
        <v>0</v>
      </c>
      <c r="CP11" s="81">
        <f>(BU11*BU11+BV11*BV11+BW11*BW11+BX11*BX11+BY11*BY11+BZ11*BZ11+CA11*CA11+CB11*CB11+CC11*CC11+CD11*CD11+CE11*CE11+CF11*CF11+CG11*CG11+CH11*CH11+CI11*CI11+CJ11*CJ11+CK11*CK11+CL11*CL11+CM11*CM11+CN11*CN11+CO11*CO11)/21-10000/(21*21)</f>
        <v>72.562358276643991</v>
      </c>
      <c r="CR11" s="105">
        <v>820</v>
      </c>
      <c r="CS11" s="104">
        <v>720</v>
      </c>
      <c r="CT11" s="36">
        <f>CS11*100/CR11</f>
        <v>87.804878048780495</v>
      </c>
      <c r="CU11" s="104">
        <v>80</v>
      </c>
      <c r="CV11" s="63">
        <f t="shared" si="3"/>
        <v>9.7560975609756095</v>
      </c>
      <c r="CW11" s="106">
        <v>1020</v>
      </c>
      <c r="CX11" s="104">
        <v>880</v>
      </c>
      <c r="CY11" s="36">
        <f t="shared" si="4"/>
        <v>86.274509803921575</v>
      </c>
      <c r="CZ11" s="104">
        <v>100</v>
      </c>
      <c r="DA11" s="63">
        <f t="shared" si="5"/>
        <v>9.8039215686274517</v>
      </c>
      <c r="DB11" s="18">
        <v>1220</v>
      </c>
      <c r="DC11" s="104">
        <v>1047</v>
      </c>
      <c r="DD11" s="36">
        <f t="shared" si="6"/>
        <v>85.819672131147541</v>
      </c>
      <c r="DE11" s="104">
        <v>146</v>
      </c>
      <c r="DF11" s="63">
        <f t="shared" si="7"/>
        <v>11.967213114754099</v>
      </c>
      <c r="DG11" s="18">
        <v>1521</v>
      </c>
      <c r="DH11" s="104">
        <v>1233</v>
      </c>
      <c r="DI11" s="36">
        <f t="shared" si="8"/>
        <v>81.065088757396452</v>
      </c>
      <c r="DJ11" s="104">
        <v>165</v>
      </c>
      <c r="DK11" s="63">
        <f t="shared" si="9"/>
        <v>10.848126232741617</v>
      </c>
      <c r="DL11" s="18">
        <v>1600</v>
      </c>
      <c r="DM11" s="104">
        <v>1281</v>
      </c>
      <c r="DN11" s="36">
        <f t="shared" si="10"/>
        <v>80.0625</v>
      </c>
      <c r="DO11" s="104">
        <v>107</v>
      </c>
      <c r="DP11" s="63">
        <f t="shared" si="11"/>
        <v>6.6875</v>
      </c>
      <c r="DQ11" s="18">
        <v>1510</v>
      </c>
      <c r="DR11" s="104">
        <v>1232</v>
      </c>
      <c r="DS11" s="36">
        <f t="shared" si="12"/>
        <v>81.589403973509931</v>
      </c>
      <c r="DT11" s="104">
        <v>75</v>
      </c>
      <c r="DU11" s="63">
        <f t="shared" si="13"/>
        <v>4.9668874172185431</v>
      </c>
      <c r="DV11" s="18">
        <v>1570</v>
      </c>
      <c r="DW11" s="104">
        <v>1275</v>
      </c>
      <c r="DX11" s="36">
        <f t="shared" si="14"/>
        <v>81.210191082802552</v>
      </c>
      <c r="DY11" s="104">
        <v>298</v>
      </c>
      <c r="DZ11" s="2">
        <f t="shared" si="15"/>
        <v>18.980891719745223</v>
      </c>
      <c r="EA11" s="18">
        <v>2006</v>
      </c>
      <c r="EB11" s="104">
        <v>1611</v>
      </c>
      <c r="EC11" s="36">
        <f t="shared" si="16"/>
        <v>80.309072781655033</v>
      </c>
      <c r="ED11" s="104">
        <v>513</v>
      </c>
      <c r="EE11" s="85">
        <f t="shared" si="17"/>
        <v>25.573280159521435</v>
      </c>
      <c r="EG11" s="128"/>
      <c r="EH11" s="128"/>
      <c r="EI11" s="128"/>
      <c r="EJ11" s="128"/>
      <c r="EK11" s="128"/>
      <c r="EL11" s="128"/>
      <c r="EM11" s="128"/>
      <c r="EN11" s="128"/>
      <c r="EO11" s="128"/>
      <c r="EP11" s="128"/>
      <c r="EQ11" s="128"/>
      <c r="ER11" s="128"/>
      <c r="ES11" s="128"/>
      <c r="ET11" s="128"/>
      <c r="EU11" s="128"/>
      <c r="EV11" s="131"/>
      <c r="EW11" s="131"/>
      <c r="EX11" s="131"/>
      <c r="EY11" s="131"/>
      <c r="EZ11" s="131"/>
      <c r="FA11" s="131"/>
      <c r="FB11" s="131"/>
      <c r="FC11" s="299"/>
    </row>
    <row r="12" spans="1:176" ht="16.5">
      <c r="A12" s="1">
        <v>9</v>
      </c>
      <c r="B12" s="1" t="s">
        <v>155</v>
      </c>
      <c r="C12" s="57" t="s">
        <v>156</v>
      </c>
      <c r="D12" s="99" t="s">
        <v>157</v>
      </c>
      <c r="E12" s="101" t="s">
        <v>158</v>
      </c>
      <c r="F12" s="59" t="s">
        <v>140</v>
      </c>
      <c r="G12" s="102">
        <v>1714</v>
      </c>
      <c r="H12" s="60">
        <f t="shared" si="0"/>
        <v>17.14</v>
      </c>
      <c r="I12" s="37">
        <v>1659</v>
      </c>
      <c r="J12" s="62">
        <f t="shared" si="18"/>
        <v>96.791131855309217</v>
      </c>
      <c r="K12" s="63" t="s">
        <v>121</v>
      </c>
      <c r="L12" s="64">
        <v>88</v>
      </c>
      <c r="M12" s="1">
        <v>83</v>
      </c>
      <c r="N12" s="1">
        <v>91</v>
      </c>
      <c r="O12" s="1">
        <v>86</v>
      </c>
      <c r="P12" s="1">
        <v>88</v>
      </c>
      <c r="Q12" s="65">
        <v>91</v>
      </c>
      <c r="R12" s="8">
        <v>50000</v>
      </c>
      <c r="S12" s="1">
        <v>50</v>
      </c>
      <c r="T12" s="1">
        <v>99</v>
      </c>
      <c r="U12" s="1">
        <v>16.399999999999999</v>
      </c>
      <c r="V12" s="1">
        <v>9.4</v>
      </c>
      <c r="W12" s="9">
        <v>9.1999999999999993</v>
      </c>
      <c r="X12" s="64">
        <v>60</v>
      </c>
      <c r="Y12" s="1">
        <v>30</v>
      </c>
      <c r="Z12" s="9">
        <v>10</v>
      </c>
      <c r="AD12" s="25">
        <v>14</v>
      </c>
      <c r="AF12" s="27">
        <v>15</v>
      </c>
      <c r="AN12" s="76">
        <v>9</v>
      </c>
      <c r="AQ12" s="79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30</v>
      </c>
      <c r="AZ12" s="80">
        <v>0</v>
      </c>
      <c r="BA12" s="80">
        <v>0</v>
      </c>
      <c r="BB12" s="80">
        <v>10</v>
      </c>
      <c r="BC12" s="80">
        <v>0</v>
      </c>
      <c r="BD12" s="80">
        <v>10</v>
      </c>
      <c r="BE12" s="80">
        <v>10</v>
      </c>
      <c r="BF12" s="80">
        <v>0</v>
      </c>
      <c r="BG12" s="80">
        <v>0</v>
      </c>
      <c r="BH12" s="80">
        <v>10</v>
      </c>
      <c r="BI12" s="80">
        <v>0</v>
      </c>
      <c r="BJ12" s="80">
        <v>10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80">
        <v>20</v>
      </c>
      <c r="BQ12" s="80">
        <v>0</v>
      </c>
      <c r="BR12" s="80">
        <v>0</v>
      </c>
      <c r="BS12" s="80">
        <v>0</v>
      </c>
      <c r="BT12" s="81">
        <f t="shared" si="1"/>
        <v>48.888888888888886</v>
      </c>
      <c r="BU12" s="79">
        <v>10</v>
      </c>
      <c r="BV12" s="82">
        <v>0</v>
      </c>
      <c r="BW12" s="80">
        <v>15</v>
      </c>
      <c r="BX12" s="80">
        <v>30</v>
      </c>
      <c r="BY12" s="82">
        <v>0</v>
      </c>
      <c r="BZ12" s="82">
        <v>0</v>
      </c>
      <c r="CA12" s="82">
        <v>0</v>
      </c>
      <c r="CB12" s="82">
        <v>0</v>
      </c>
      <c r="CC12" s="1">
        <v>15</v>
      </c>
      <c r="CD12" s="1">
        <v>15</v>
      </c>
      <c r="CE12" s="82">
        <v>0</v>
      </c>
      <c r="CF12" s="82">
        <v>0</v>
      </c>
      <c r="CG12" s="1">
        <v>15</v>
      </c>
      <c r="CH12" s="82">
        <v>0</v>
      </c>
      <c r="CI12" s="82">
        <v>0</v>
      </c>
      <c r="CJ12" s="82">
        <v>0</v>
      </c>
      <c r="CK12" s="82">
        <v>0</v>
      </c>
      <c r="CL12" s="82">
        <v>0</v>
      </c>
      <c r="CM12" s="82">
        <v>0</v>
      </c>
      <c r="CN12" s="82">
        <v>0</v>
      </c>
      <c r="CO12" s="82">
        <v>0</v>
      </c>
      <c r="CP12" s="81">
        <f>(BU12*BU12+BV12*BV12+BW12*BW12+BX12*BX12+BY12*BY12+BZ12*BZ12+CA12*CA12+CB12*CB12+CC12*CC12+CD12*CD12+CE12*CE12+CF12*CF12+CG12*CG12+CH12*CH12+CI12*CI12+CJ12*CJ12+CK12*CK12+CL12*CL12+CM12*CM12+CN12*CN12+CO12*CO12)/21-10000/(21*21)</f>
        <v>67.800453514739232</v>
      </c>
      <c r="CR12" s="105">
        <v>1614</v>
      </c>
      <c r="CS12" s="104">
        <v>1301</v>
      </c>
      <c r="CT12" s="36">
        <f>CS12*100/CR12</f>
        <v>80.607187112763327</v>
      </c>
      <c r="CU12" s="104">
        <v>115</v>
      </c>
      <c r="CV12" s="63">
        <f t="shared" si="3"/>
        <v>7.1251548946716232</v>
      </c>
      <c r="CW12" s="106">
        <v>1751</v>
      </c>
      <c r="CX12" s="104">
        <v>1511</v>
      </c>
      <c r="CY12" s="36">
        <f t="shared" si="4"/>
        <v>86.293546544831528</v>
      </c>
      <c r="CZ12" s="104">
        <v>180</v>
      </c>
      <c r="DA12" s="63">
        <f t="shared" si="5"/>
        <v>10.279840091376357</v>
      </c>
      <c r="DB12" s="18">
        <v>1851</v>
      </c>
      <c r="DC12" s="104">
        <v>1445</v>
      </c>
      <c r="DD12" s="36">
        <f t="shared" si="6"/>
        <v>78.065910318746617</v>
      </c>
      <c r="DE12" s="104">
        <v>101</v>
      </c>
      <c r="DF12" s="63">
        <f t="shared" si="7"/>
        <v>5.4565099945975151</v>
      </c>
      <c r="DG12" s="18">
        <v>1900</v>
      </c>
      <c r="DH12" s="104">
        <v>1681</v>
      </c>
      <c r="DI12" s="36">
        <f t="shared" si="8"/>
        <v>88.473684210526315</v>
      </c>
      <c r="DJ12" s="104">
        <v>170</v>
      </c>
      <c r="DK12" s="63">
        <f t="shared" si="9"/>
        <v>8.9473684210526319</v>
      </c>
      <c r="DL12" s="18">
        <v>1989</v>
      </c>
      <c r="DM12" s="104">
        <v>1786</v>
      </c>
      <c r="DN12" s="36">
        <f t="shared" si="10"/>
        <v>89.793866264454493</v>
      </c>
      <c r="DO12" s="104">
        <v>70</v>
      </c>
      <c r="DP12" s="63">
        <f t="shared" si="11"/>
        <v>3.5193564605329311</v>
      </c>
      <c r="DQ12" s="18">
        <v>1940</v>
      </c>
      <c r="DR12" s="104">
        <v>1790</v>
      </c>
      <c r="DS12" s="36">
        <f t="shared" si="12"/>
        <v>92.268041237113408</v>
      </c>
      <c r="DT12" s="104">
        <v>24</v>
      </c>
      <c r="DU12" s="63">
        <f t="shared" si="13"/>
        <v>1.2371134020618557</v>
      </c>
      <c r="DV12" s="18">
        <v>1991</v>
      </c>
      <c r="DW12" s="104">
        <v>1751</v>
      </c>
      <c r="DX12" s="36">
        <f t="shared" si="14"/>
        <v>87.945755901557007</v>
      </c>
      <c r="DY12" s="104">
        <v>156</v>
      </c>
      <c r="DZ12" s="2">
        <f t="shared" si="15"/>
        <v>7.835258663987946</v>
      </c>
      <c r="EA12" s="18">
        <v>1990</v>
      </c>
      <c r="EB12" s="104">
        <v>1710</v>
      </c>
      <c r="EC12" s="36">
        <f t="shared" si="16"/>
        <v>85.929648241206024</v>
      </c>
      <c r="ED12" s="104">
        <v>125</v>
      </c>
      <c r="EE12" s="85">
        <f t="shared" si="17"/>
        <v>6.2814070351758797</v>
      </c>
      <c r="EG12" s="128"/>
      <c r="EH12" s="128"/>
      <c r="EI12" s="128"/>
      <c r="EJ12" s="128"/>
      <c r="EK12" s="128"/>
      <c r="EL12" s="128"/>
      <c r="EM12" s="128"/>
      <c r="EN12" s="128"/>
      <c r="EO12" s="128"/>
      <c r="EP12" s="128"/>
      <c r="EQ12" s="128"/>
      <c r="ER12" s="128"/>
      <c r="ES12" s="128"/>
      <c r="ET12" s="128"/>
      <c r="EU12" s="128"/>
      <c r="EV12" s="131"/>
      <c r="EW12" s="131"/>
      <c r="EX12" s="131"/>
      <c r="EY12" s="131"/>
      <c r="EZ12" s="131"/>
      <c r="FA12" s="131"/>
      <c r="FB12" s="131"/>
      <c r="FC12" s="299"/>
    </row>
    <row r="13" spans="1:176">
      <c r="A13" s="1">
        <v>10</v>
      </c>
      <c r="B13" s="82" t="s">
        <v>159</v>
      </c>
      <c r="G13" s="37">
        <v>482</v>
      </c>
      <c r="H13" s="60">
        <f t="shared" si="0"/>
        <v>4.82</v>
      </c>
      <c r="I13" s="37">
        <v>482</v>
      </c>
      <c r="J13" s="62">
        <f t="shared" si="18"/>
        <v>100</v>
      </c>
      <c r="K13" s="107"/>
      <c r="U13" s="82"/>
      <c r="V13" s="82"/>
      <c r="W13" s="66"/>
      <c r="AA13" s="108"/>
      <c r="AB13" s="109"/>
      <c r="AC13" s="110"/>
      <c r="AD13" s="111"/>
      <c r="AE13" s="112"/>
      <c r="AF13" s="113"/>
      <c r="AG13" s="114"/>
      <c r="AH13" s="115"/>
      <c r="AI13" s="116"/>
      <c r="AJ13" s="117"/>
      <c r="AK13" s="118"/>
      <c r="AL13" s="115"/>
      <c r="AM13" s="116"/>
      <c r="AN13" s="119"/>
      <c r="AO13" s="120"/>
      <c r="AP13" s="121"/>
      <c r="AS13" s="122"/>
      <c r="BT13" s="81">
        <f t="shared" si="1"/>
        <v>-11.111111111111111</v>
      </c>
      <c r="BW13" s="1"/>
      <c r="CN13" s="82">
        <v>0</v>
      </c>
      <c r="CR13" s="18"/>
      <c r="CS13" s="104"/>
      <c r="CU13" s="104"/>
      <c r="DQ13" s="18">
        <v>900</v>
      </c>
      <c r="DR13" s="104">
        <v>200</v>
      </c>
      <c r="DS13" s="36">
        <f t="shared" si="12"/>
        <v>22.222222222222221</v>
      </c>
      <c r="DT13" s="104">
        <v>30</v>
      </c>
      <c r="DU13" s="63">
        <f t="shared" si="13"/>
        <v>3.3333333333333335</v>
      </c>
      <c r="DV13" s="18">
        <v>1600</v>
      </c>
      <c r="DW13" s="104">
        <v>300</v>
      </c>
      <c r="DX13" s="36">
        <f t="shared" si="14"/>
        <v>18.75</v>
      </c>
      <c r="DY13" s="104">
        <v>50</v>
      </c>
      <c r="DZ13" s="2">
        <f t="shared" si="15"/>
        <v>3.125</v>
      </c>
      <c r="EA13" s="18">
        <v>1800</v>
      </c>
      <c r="EB13" s="104">
        <v>320</v>
      </c>
      <c r="EC13" s="36">
        <f t="shared" si="16"/>
        <v>17.777777777777779</v>
      </c>
      <c r="ED13" s="104">
        <v>49</v>
      </c>
      <c r="EE13" s="302">
        <f t="shared" si="17"/>
        <v>2.7222222222222223</v>
      </c>
      <c r="EG13" s="128"/>
      <c r="EH13" s="128"/>
      <c r="EI13" s="128"/>
      <c r="EJ13" s="128"/>
      <c r="EK13" s="128"/>
      <c r="EL13" s="128"/>
      <c r="EM13" s="128"/>
      <c r="EN13" s="128"/>
      <c r="EO13" s="128"/>
      <c r="EP13" s="128"/>
      <c r="EQ13" s="128"/>
      <c r="ER13" s="128"/>
      <c r="ES13" s="128"/>
      <c r="ET13" s="128"/>
      <c r="EU13" s="128"/>
      <c r="EV13" s="131"/>
      <c r="EW13" s="131"/>
      <c r="EX13" s="131"/>
      <c r="EY13" s="131"/>
      <c r="EZ13" s="131"/>
      <c r="FA13" s="131"/>
      <c r="FB13" s="131"/>
      <c r="FC13" s="299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</row>
    <row r="14" spans="1:176">
      <c r="A14" s="1">
        <v>11</v>
      </c>
      <c r="B14" s="1" t="s">
        <v>160</v>
      </c>
      <c r="C14" s="57" t="s">
        <v>161</v>
      </c>
      <c r="D14" s="99" t="s">
        <v>152</v>
      </c>
      <c r="E14" s="123" t="s">
        <v>152</v>
      </c>
      <c r="F14" s="59" t="s">
        <v>140</v>
      </c>
      <c r="G14" s="124">
        <v>1745</v>
      </c>
      <c r="H14" s="60">
        <f t="shared" si="0"/>
        <v>17.45</v>
      </c>
      <c r="I14" s="37">
        <v>1566</v>
      </c>
      <c r="J14" s="62">
        <f t="shared" si="18"/>
        <v>89.742120343839545</v>
      </c>
      <c r="K14" s="63" t="s">
        <v>121</v>
      </c>
      <c r="L14" s="64">
        <v>93</v>
      </c>
      <c r="M14" s="1">
        <v>89</v>
      </c>
      <c r="N14" s="1">
        <v>96</v>
      </c>
      <c r="O14" s="1">
        <v>92</v>
      </c>
      <c r="P14" s="1">
        <v>92</v>
      </c>
      <c r="Q14" s="65">
        <v>96</v>
      </c>
      <c r="R14" s="8">
        <v>50000</v>
      </c>
      <c r="S14" s="1">
        <v>50</v>
      </c>
      <c r="T14" s="1">
        <v>99</v>
      </c>
      <c r="U14" s="1" t="s">
        <v>162</v>
      </c>
      <c r="V14" s="1" t="s">
        <v>143</v>
      </c>
      <c r="W14" s="9" t="s">
        <v>127</v>
      </c>
      <c r="X14" s="64">
        <v>56</v>
      </c>
      <c r="Y14" s="1">
        <v>44</v>
      </c>
      <c r="Z14" s="66">
        <v>0</v>
      </c>
      <c r="AM14" s="73">
        <v>8</v>
      </c>
      <c r="AP14" s="78">
        <v>6</v>
      </c>
      <c r="AQ14" s="79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40</v>
      </c>
      <c r="AZ14" s="80">
        <v>0</v>
      </c>
      <c r="BA14" s="80">
        <v>10</v>
      </c>
      <c r="BB14" s="80">
        <v>0</v>
      </c>
      <c r="BC14" s="80">
        <v>0</v>
      </c>
      <c r="BD14" s="80">
        <v>0</v>
      </c>
      <c r="BE14" s="80">
        <v>0</v>
      </c>
      <c r="BF14" s="80">
        <v>20</v>
      </c>
      <c r="BG14" s="80">
        <v>0</v>
      </c>
      <c r="BH14" s="80">
        <v>0</v>
      </c>
      <c r="BI14" s="80">
        <v>0</v>
      </c>
      <c r="BJ14" s="80">
        <v>0</v>
      </c>
      <c r="BK14" s="80">
        <v>10</v>
      </c>
      <c r="BL14" s="80">
        <v>0</v>
      </c>
      <c r="BM14" s="80">
        <v>10</v>
      </c>
      <c r="BN14" s="80">
        <v>0</v>
      </c>
      <c r="BO14" s="80">
        <v>10</v>
      </c>
      <c r="BP14" s="80">
        <v>0</v>
      </c>
      <c r="BQ14" s="80">
        <v>0</v>
      </c>
      <c r="BR14" s="80">
        <v>0</v>
      </c>
      <c r="BS14" s="80">
        <v>0</v>
      </c>
      <c r="BT14" s="81">
        <f t="shared" si="1"/>
        <v>68.888888888888886</v>
      </c>
      <c r="BU14" s="89">
        <v>0</v>
      </c>
      <c r="BV14" s="82">
        <v>0</v>
      </c>
      <c r="BW14" s="80">
        <v>10</v>
      </c>
      <c r="BX14" s="82">
        <v>0</v>
      </c>
      <c r="BY14" s="82">
        <v>0</v>
      </c>
      <c r="BZ14" s="1">
        <v>15</v>
      </c>
      <c r="CA14" s="1">
        <v>10</v>
      </c>
      <c r="CB14" s="82">
        <v>0</v>
      </c>
      <c r="CC14" s="1">
        <v>10</v>
      </c>
      <c r="CD14" s="1">
        <v>25</v>
      </c>
      <c r="CE14" s="82">
        <v>0</v>
      </c>
      <c r="CF14" s="82">
        <v>0</v>
      </c>
      <c r="CG14" s="82">
        <v>0</v>
      </c>
      <c r="CH14" s="82">
        <v>0</v>
      </c>
      <c r="CI14" s="1">
        <v>10</v>
      </c>
      <c r="CJ14" s="1">
        <v>20</v>
      </c>
      <c r="CK14" s="82">
        <v>0</v>
      </c>
      <c r="CL14" s="82">
        <v>0</v>
      </c>
      <c r="CM14" s="82">
        <v>0</v>
      </c>
      <c r="CN14" s="82">
        <v>0</v>
      </c>
      <c r="CO14" s="82">
        <v>0</v>
      </c>
      <c r="CP14" s="81">
        <f>(BU14*BU14+BV14*BV14+BW14*BW14+BX14*BX14+BY14*BY14+BZ14*BZ14+CA14*CA14+CB14*CB14+CC14*CC14+CD14*CD14+CE14*CE14+CF14*CF14+CG14*CG14+CH14*CH14+CI14*CI14+CJ14*CJ14+CK14*CK14+CL14*CL14+CM14*CM14+CN14*CN14+CO14*CO14)/21-10000/(21*21)</f>
        <v>55.89569160997732</v>
      </c>
      <c r="CR14" s="18">
        <v>1192</v>
      </c>
      <c r="CS14" s="104">
        <v>952</v>
      </c>
      <c r="CT14" s="36">
        <f>CS14*100/CR14</f>
        <v>79.865771812080538</v>
      </c>
      <c r="CU14" s="104">
        <v>54</v>
      </c>
      <c r="CV14" s="63">
        <f>CU14*100/CR14</f>
        <v>4.5302013422818792</v>
      </c>
      <c r="CW14" s="106">
        <v>1178</v>
      </c>
      <c r="CX14" s="104">
        <v>940</v>
      </c>
      <c r="CY14" s="36">
        <f>CX14*100/CW14</f>
        <v>79.79626485568761</v>
      </c>
      <c r="CZ14" s="104">
        <v>89</v>
      </c>
      <c r="DA14" s="63">
        <f>CZ14*100/CW14</f>
        <v>7.5551782682512734</v>
      </c>
      <c r="DB14" s="18">
        <v>1327</v>
      </c>
      <c r="DC14" s="104">
        <v>1048</v>
      </c>
      <c r="DD14" s="36">
        <f>DC14*100/DB14</f>
        <v>78.975131876412959</v>
      </c>
      <c r="DE14" s="104">
        <v>40</v>
      </c>
      <c r="DF14" s="63">
        <f>DE14*100/DB14</f>
        <v>3.0143180105501131</v>
      </c>
      <c r="DG14" s="18">
        <v>1373</v>
      </c>
      <c r="DH14" s="104">
        <v>1048</v>
      </c>
      <c r="DI14" s="36">
        <f>DH14*100/DG14</f>
        <v>76.329206117989798</v>
      </c>
      <c r="DJ14" s="104">
        <v>65</v>
      </c>
      <c r="DK14" s="63">
        <f>DJ14*100/DG14</f>
        <v>4.7341587764020394</v>
      </c>
      <c r="DL14" s="18">
        <v>1500</v>
      </c>
      <c r="DM14" s="104">
        <v>1181</v>
      </c>
      <c r="DN14" s="36">
        <f>DM14*100/DL14</f>
        <v>78.733333333333334</v>
      </c>
      <c r="DO14" s="104">
        <v>65</v>
      </c>
      <c r="DP14" s="63">
        <f>DO14*100/DL14</f>
        <v>4.333333333333333</v>
      </c>
      <c r="DQ14" s="18">
        <v>1514</v>
      </c>
      <c r="DR14" s="104">
        <v>1205</v>
      </c>
      <c r="DS14" s="36">
        <f t="shared" si="12"/>
        <v>79.590488771466312</v>
      </c>
      <c r="DT14" s="104">
        <v>35</v>
      </c>
      <c r="DU14" s="63">
        <f t="shared" si="13"/>
        <v>2.3117569352708056</v>
      </c>
      <c r="DV14" s="18">
        <v>1594</v>
      </c>
      <c r="DW14" s="104">
        <v>1285</v>
      </c>
      <c r="DX14" s="36">
        <f t="shared" si="14"/>
        <v>80.614805520702632</v>
      </c>
      <c r="DY14" s="104">
        <v>87</v>
      </c>
      <c r="DZ14" s="2">
        <f t="shared" si="15"/>
        <v>5.4579673776662485</v>
      </c>
      <c r="EA14" s="18">
        <v>1775</v>
      </c>
      <c r="EB14" s="104">
        <v>1413</v>
      </c>
      <c r="EC14" s="36">
        <f t="shared" si="16"/>
        <v>79.605633802816897</v>
      </c>
      <c r="ED14" s="104">
        <v>290</v>
      </c>
      <c r="EE14" s="302">
        <f t="shared" si="17"/>
        <v>16.338028169014084</v>
      </c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31"/>
      <c r="EW14" s="131"/>
      <c r="EX14" s="131"/>
      <c r="EY14" s="131"/>
      <c r="EZ14" s="131"/>
      <c r="FA14" s="131"/>
      <c r="FB14" s="131"/>
      <c r="FC14" s="299"/>
    </row>
    <row r="15" spans="1:176" ht="16.5">
      <c r="A15" s="1">
        <v>12</v>
      </c>
      <c r="B15" s="1" t="s">
        <v>163</v>
      </c>
      <c r="C15" s="57" t="s">
        <v>164</v>
      </c>
      <c r="E15" s="101" t="s">
        <v>165</v>
      </c>
      <c r="F15" s="125" t="s">
        <v>166</v>
      </c>
      <c r="G15" s="102">
        <v>848</v>
      </c>
      <c r="H15" s="60">
        <f t="shared" si="0"/>
        <v>8.48</v>
      </c>
      <c r="I15" s="37">
        <v>799</v>
      </c>
      <c r="J15" s="62">
        <f t="shared" si="18"/>
        <v>94.221698113207552</v>
      </c>
      <c r="K15" s="63" t="s">
        <v>121</v>
      </c>
      <c r="L15" s="64">
        <v>95</v>
      </c>
      <c r="M15" s="1">
        <v>94</v>
      </c>
      <c r="N15" s="1">
        <v>94</v>
      </c>
      <c r="O15" s="1">
        <v>95</v>
      </c>
      <c r="P15" s="1">
        <v>95</v>
      </c>
      <c r="Q15" s="65">
        <v>96</v>
      </c>
      <c r="AS15" s="122"/>
      <c r="BT15" s="81">
        <f t="shared" si="1"/>
        <v>-11.111111111111111</v>
      </c>
      <c r="BW15" s="1"/>
      <c r="CN15" s="82">
        <v>0</v>
      </c>
      <c r="CR15" s="18">
        <v>380</v>
      </c>
      <c r="CS15" s="104">
        <v>120</v>
      </c>
      <c r="CT15" s="36">
        <f>CS15*100/CR15</f>
        <v>31.578947368421051</v>
      </c>
      <c r="CU15" s="104">
        <v>50</v>
      </c>
      <c r="CV15" s="63">
        <f>CU15*100/CR15</f>
        <v>13.157894736842104</v>
      </c>
      <c r="CW15" s="106">
        <v>460</v>
      </c>
      <c r="CX15" s="104">
        <v>300</v>
      </c>
      <c r="CY15" s="36">
        <f>CX15*100/CW15</f>
        <v>65.217391304347828</v>
      </c>
      <c r="CZ15" s="104">
        <v>70</v>
      </c>
      <c r="DA15" s="63">
        <f>CZ15*100/CW15</f>
        <v>15.217391304347826</v>
      </c>
      <c r="DB15" s="18">
        <v>1000</v>
      </c>
      <c r="DC15" s="104">
        <v>200</v>
      </c>
      <c r="DD15" s="36">
        <f>DC15*100/DB15</f>
        <v>20</v>
      </c>
      <c r="DE15" s="104">
        <v>100</v>
      </c>
      <c r="DF15" s="63">
        <f>DE15*100/DB15</f>
        <v>10</v>
      </c>
      <c r="DG15" s="18">
        <v>1150</v>
      </c>
      <c r="DH15" s="104">
        <v>397</v>
      </c>
      <c r="DI15" s="36">
        <f>DH15*100/DG15</f>
        <v>34.521739130434781</v>
      </c>
      <c r="DJ15" s="104">
        <v>141</v>
      </c>
      <c r="DK15" s="63">
        <f>DJ15*100/DG15</f>
        <v>12.260869565217391</v>
      </c>
      <c r="DL15" s="18">
        <v>1200</v>
      </c>
      <c r="DM15" s="104">
        <v>403</v>
      </c>
      <c r="DN15" s="36">
        <f>DM15*100/DL15</f>
        <v>33.583333333333336</v>
      </c>
      <c r="DO15" s="104">
        <v>121</v>
      </c>
      <c r="DP15" s="63">
        <f>DO15*100/DL15</f>
        <v>10.083333333333334</v>
      </c>
      <c r="DQ15" s="18">
        <v>1450</v>
      </c>
      <c r="DR15" s="104">
        <v>500</v>
      </c>
      <c r="DS15" s="36">
        <f t="shared" si="12"/>
        <v>34.482758620689658</v>
      </c>
      <c r="DT15" s="104">
        <v>135</v>
      </c>
      <c r="DU15" s="63">
        <f t="shared" si="13"/>
        <v>9.3103448275862064</v>
      </c>
      <c r="DV15" s="18">
        <v>1536</v>
      </c>
      <c r="DW15" s="104">
        <v>913</v>
      </c>
      <c r="DX15" s="36">
        <f t="shared" si="14"/>
        <v>59.440104166666664</v>
      </c>
      <c r="DY15" s="104">
        <v>240</v>
      </c>
      <c r="DZ15" s="2">
        <f t="shared" si="15"/>
        <v>15.625</v>
      </c>
      <c r="EA15" s="18">
        <v>1643</v>
      </c>
      <c r="EB15" s="104">
        <v>1027</v>
      </c>
      <c r="EC15" s="36">
        <f t="shared" si="16"/>
        <v>62.507608034083994</v>
      </c>
      <c r="ED15" s="104">
        <v>203</v>
      </c>
      <c r="EE15" s="302">
        <f t="shared" si="17"/>
        <v>12.355447352404139</v>
      </c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31"/>
      <c r="EW15" s="131"/>
      <c r="EX15" s="131"/>
      <c r="EY15" s="131"/>
      <c r="EZ15" s="131"/>
      <c r="FA15" s="131"/>
      <c r="FB15" s="131"/>
      <c r="FC15" s="299"/>
    </row>
    <row r="16" spans="1:176" ht="16.5">
      <c r="A16" s="1">
        <v>13</v>
      </c>
      <c r="B16" s="82" t="s">
        <v>167</v>
      </c>
      <c r="C16" s="57" t="s">
        <v>168</v>
      </c>
      <c r="D16" s="99" t="s">
        <v>149</v>
      </c>
      <c r="E16" s="101" t="s">
        <v>157</v>
      </c>
      <c r="F16" s="59" t="s">
        <v>140</v>
      </c>
      <c r="G16" s="102">
        <v>2053</v>
      </c>
      <c r="H16" s="60">
        <f t="shared" si="19"/>
        <v>20.53</v>
      </c>
      <c r="I16" s="37">
        <v>510</v>
      </c>
      <c r="J16" s="62">
        <f t="shared" si="18"/>
        <v>24.84169508037019</v>
      </c>
      <c r="K16" s="63" t="s">
        <v>169</v>
      </c>
      <c r="L16" s="64">
        <v>97</v>
      </c>
      <c r="M16" s="1">
        <v>96</v>
      </c>
      <c r="N16" s="1">
        <v>98</v>
      </c>
      <c r="O16" s="1">
        <v>97</v>
      </c>
      <c r="P16" s="1">
        <v>97</v>
      </c>
      <c r="Q16" s="65">
        <v>98</v>
      </c>
      <c r="R16" s="8">
        <v>10000</v>
      </c>
      <c r="S16" s="1">
        <v>25</v>
      </c>
      <c r="T16" s="1">
        <v>49</v>
      </c>
      <c r="U16" s="82">
        <v>20</v>
      </c>
      <c r="V16" s="82">
        <v>9.1999999999999993</v>
      </c>
      <c r="W16" s="66">
        <v>8.9</v>
      </c>
      <c r="X16" s="64">
        <v>45</v>
      </c>
      <c r="Y16" s="1">
        <v>30</v>
      </c>
      <c r="Z16" s="9">
        <v>25</v>
      </c>
      <c r="AA16" s="108"/>
      <c r="AB16" s="126">
        <v>5</v>
      </c>
      <c r="AC16" s="110"/>
      <c r="AD16" s="111"/>
      <c r="AE16" s="112"/>
      <c r="AF16" s="113"/>
      <c r="AG16" s="114"/>
      <c r="AH16" s="115"/>
      <c r="AI16" s="116"/>
      <c r="AJ16" s="31">
        <v>2</v>
      </c>
      <c r="AK16" s="127"/>
      <c r="AL16" s="115"/>
      <c r="AM16" s="116"/>
      <c r="AN16" s="119"/>
      <c r="AO16" s="120"/>
      <c r="AP16" s="121"/>
      <c r="AQ16" s="79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35</v>
      </c>
      <c r="AZ16" s="80">
        <v>0</v>
      </c>
      <c r="BA16" s="80">
        <v>0</v>
      </c>
      <c r="BB16" s="80">
        <v>0</v>
      </c>
      <c r="BC16" s="80">
        <v>0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0</v>
      </c>
      <c r="BL16" s="80">
        <v>20</v>
      </c>
      <c r="BM16" s="80">
        <v>0</v>
      </c>
      <c r="BN16" s="80">
        <v>0</v>
      </c>
      <c r="BO16" s="80">
        <v>35</v>
      </c>
      <c r="BP16" s="80">
        <v>0</v>
      </c>
      <c r="BQ16" s="80">
        <v>10</v>
      </c>
      <c r="BR16" s="80">
        <v>0</v>
      </c>
      <c r="BS16" s="80">
        <v>0</v>
      </c>
      <c r="BT16" s="81">
        <f t="shared" si="1"/>
        <v>87.222222222222214</v>
      </c>
      <c r="BU16" s="89">
        <v>0</v>
      </c>
      <c r="BV16" s="82">
        <v>0</v>
      </c>
      <c r="BW16" s="1">
        <v>10</v>
      </c>
      <c r="BX16" s="1">
        <v>15</v>
      </c>
      <c r="BY16" s="80">
        <v>40</v>
      </c>
      <c r="BZ16" s="82">
        <v>0</v>
      </c>
      <c r="CA16" s="82">
        <v>0</v>
      </c>
      <c r="CB16" s="82">
        <v>0</v>
      </c>
      <c r="CC16" s="82">
        <v>0</v>
      </c>
      <c r="CD16" s="1">
        <v>35</v>
      </c>
      <c r="CE16" s="82">
        <v>0</v>
      </c>
      <c r="CF16" s="82">
        <v>0</v>
      </c>
      <c r="CG16" s="82">
        <v>0</v>
      </c>
      <c r="CH16" s="82">
        <v>0</v>
      </c>
      <c r="CI16" s="82">
        <v>0</v>
      </c>
      <c r="CJ16" s="82">
        <v>0</v>
      </c>
      <c r="CK16" s="82">
        <v>0</v>
      </c>
      <c r="CL16" s="82">
        <v>0</v>
      </c>
      <c r="CM16" s="82">
        <v>0</v>
      </c>
      <c r="CN16" s="82">
        <v>0</v>
      </c>
      <c r="CO16" s="82">
        <v>0</v>
      </c>
      <c r="CP16" s="81">
        <f>(BU16*BU16+BV16*BV16+BW16*BW16+BX16*BX16+BY16*BY16+BZ16*BZ16+CA16*CA16+CB16*CB16+CC16*CC16+CD16*CD16+CE16*CE16+CF16*CF16+CG16*CG16+CH16*CH16+CI16*CI16+CJ16*CJ16+CK16*CK16+CL16*CL16+CM16*CM16+CN16*CN16+CO16*CO16)/21-10000/(21*21)</f>
        <v>127.32426303854875</v>
      </c>
      <c r="CR16" s="18"/>
      <c r="CS16" s="104"/>
      <c r="CU16" s="104"/>
      <c r="DQ16" s="84">
        <v>550</v>
      </c>
      <c r="DR16" s="36">
        <v>500</v>
      </c>
      <c r="DS16" s="36">
        <f t="shared" si="12"/>
        <v>90.909090909090907</v>
      </c>
      <c r="DT16" s="36">
        <v>90</v>
      </c>
      <c r="DU16" s="63">
        <f t="shared" si="13"/>
        <v>16.363636363636363</v>
      </c>
      <c r="DV16" s="84">
        <v>600</v>
      </c>
      <c r="DW16" s="36">
        <v>430</v>
      </c>
      <c r="DX16" s="36">
        <f t="shared" si="14"/>
        <v>71.666666666666671</v>
      </c>
      <c r="DY16" s="36">
        <v>150</v>
      </c>
      <c r="DZ16" s="2">
        <f t="shared" si="15"/>
        <v>25</v>
      </c>
      <c r="EA16" s="84">
        <v>811</v>
      </c>
      <c r="EB16" s="36">
        <v>579</v>
      </c>
      <c r="EC16" s="36">
        <f t="shared" si="16"/>
        <v>71.393341553637484</v>
      </c>
      <c r="ED16" s="36">
        <v>160</v>
      </c>
      <c r="EE16" s="302">
        <f t="shared" si="17"/>
        <v>19.728729963008632</v>
      </c>
      <c r="EG16" s="128"/>
      <c r="EH16" s="128"/>
      <c r="EI16" s="128"/>
      <c r="EJ16" s="128"/>
      <c r="EK16" s="128"/>
      <c r="EL16" s="128"/>
      <c r="EM16" s="128"/>
      <c r="EN16" s="128"/>
      <c r="EO16" s="128"/>
      <c r="EP16" s="128"/>
      <c r="EQ16" s="128"/>
      <c r="ER16" s="128"/>
      <c r="ES16" s="128"/>
      <c r="ET16" s="128"/>
      <c r="EU16" s="128"/>
      <c r="EV16" s="131"/>
      <c r="EW16" s="131"/>
      <c r="EX16" s="131"/>
      <c r="EY16" s="131"/>
      <c r="EZ16" s="131"/>
      <c r="FA16" s="131"/>
      <c r="FB16" s="131"/>
      <c r="FC16" s="299"/>
      <c r="FE16" s="82"/>
      <c r="FF16" s="82"/>
      <c r="FG16" s="82"/>
      <c r="FH16" s="82"/>
      <c r="FI16" s="82"/>
      <c r="FJ16" s="82"/>
      <c r="FK16" s="82"/>
      <c r="FL16" s="82"/>
      <c r="FM16" s="82"/>
      <c r="FN16" s="129"/>
      <c r="FO16" s="82"/>
      <c r="FP16" s="82"/>
      <c r="FQ16" s="82"/>
      <c r="FR16" s="82"/>
      <c r="FS16" s="82"/>
      <c r="FT16" s="82"/>
    </row>
    <row r="17" spans="1:176" ht="16.5">
      <c r="A17" s="1">
        <v>14</v>
      </c>
      <c r="B17" s="1" t="s">
        <v>170</v>
      </c>
      <c r="E17" s="101" t="s">
        <v>171</v>
      </c>
      <c r="F17" s="130"/>
      <c r="G17" s="102">
        <v>1333</v>
      </c>
      <c r="H17" s="60">
        <f t="shared" si="19"/>
        <v>13.33</v>
      </c>
      <c r="I17" s="37">
        <v>800</v>
      </c>
      <c r="J17" s="62">
        <f t="shared" si="18"/>
        <v>60.015003750937737</v>
      </c>
      <c r="K17" s="63" t="s">
        <v>169</v>
      </c>
      <c r="L17" s="64">
        <v>95</v>
      </c>
      <c r="M17" s="1">
        <v>93</v>
      </c>
      <c r="N17" s="1">
        <v>94</v>
      </c>
      <c r="O17" s="1">
        <v>93</v>
      </c>
      <c r="P17" s="1">
        <v>95</v>
      </c>
      <c r="Q17" s="65">
        <v>98</v>
      </c>
      <c r="BT17" s="81">
        <f t="shared" si="1"/>
        <v>-11.111111111111111</v>
      </c>
      <c r="BW17" s="1"/>
      <c r="CN17" s="82">
        <v>0</v>
      </c>
      <c r="CR17" s="84">
        <v>723</v>
      </c>
      <c r="CS17" s="36">
        <v>297</v>
      </c>
      <c r="CT17" s="36">
        <f>CS17*100/CR17</f>
        <v>41.078838174273862</v>
      </c>
      <c r="CU17" s="36">
        <v>9</v>
      </c>
      <c r="CV17" s="63">
        <f>CU17*100/CR17</f>
        <v>1.2448132780082988</v>
      </c>
      <c r="CW17" s="83">
        <v>712</v>
      </c>
      <c r="CX17" s="36">
        <v>276</v>
      </c>
      <c r="CY17" s="36">
        <f>CX17*100/CW17</f>
        <v>38.764044943820224</v>
      </c>
      <c r="CZ17" s="36">
        <v>20</v>
      </c>
      <c r="DA17" s="63">
        <f>CZ17*100/CW17</f>
        <v>2.808988764044944</v>
      </c>
      <c r="DB17" s="84">
        <v>712</v>
      </c>
      <c r="DC17" s="36">
        <v>307</v>
      </c>
      <c r="DD17" s="36">
        <f>DC17*100/DB17</f>
        <v>43.117977528089888</v>
      </c>
      <c r="DE17" s="36">
        <v>12</v>
      </c>
      <c r="DF17" s="63">
        <f>DE17*100/DB17</f>
        <v>1.6853932584269662</v>
      </c>
      <c r="DG17" s="84">
        <v>731</v>
      </c>
      <c r="DH17" s="36">
        <v>326</v>
      </c>
      <c r="DI17" s="36">
        <f>DH17*100/DG17</f>
        <v>44.59644322845417</v>
      </c>
      <c r="DJ17" s="36">
        <v>16</v>
      </c>
      <c r="DK17" s="63">
        <f>DJ17*100/DG17</f>
        <v>2.188782489740082</v>
      </c>
      <c r="DL17" s="84">
        <v>754</v>
      </c>
      <c r="DM17" s="36">
        <v>344</v>
      </c>
      <c r="DN17" s="36">
        <f t="shared" ref="DN17:DN27" si="20">DM17*100/DL17</f>
        <v>45.623342175066313</v>
      </c>
      <c r="DO17" s="36">
        <v>15</v>
      </c>
      <c r="DP17" s="63">
        <f t="shared" ref="DP17:DP27" si="21">DO17*100/DL17</f>
        <v>1.9893899204244032</v>
      </c>
      <c r="DQ17" s="84">
        <v>782</v>
      </c>
      <c r="DR17" s="36">
        <v>365</v>
      </c>
      <c r="DS17" s="36">
        <f t="shared" si="12"/>
        <v>46.675191815856778</v>
      </c>
      <c r="DT17" s="36">
        <v>15</v>
      </c>
      <c r="DU17" s="63">
        <f t="shared" si="13"/>
        <v>1.918158567774936</v>
      </c>
      <c r="DV17" s="84">
        <v>802</v>
      </c>
      <c r="DW17" s="36">
        <v>618</v>
      </c>
      <c r="DX17" s="36">
        <f t="shared" si="14"/>
        <v>77.057356608478798</v>
      </c>
      <c r="DY17" s="36">
        <v>40</v>
      </c>
      <c r="DZ17" s="2">
        <f t="shared" si="15"/>
        <v>4.9875311720698257</v>
      </c>
      <c r="EA17" s="84">
        <v>856</v>
      </c>
      <c r="EB17" s="36">
        <v>699</v>
      </c>
      <c r="EC17" s="36">
        <f t="shared" si="16"/>
        <v>81.658878504672899</v>
      </c>
      <c r="ED17" s="36">
        <v>35</v>
      </c>
      <c r="EE17" s="302">
        <f t="shared" si="17"/>
        <v>4.0887850467289724</v>
      </c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31"/>
      <c r="EW17" s="131"/>
      <c r="EX17" s="131"/>
      <c r="EY17" s="131"/>
      <c r="EZ17" s="131"/>
      <c r="FA17" s="131"/>
      <c r="FB17" s="131"/>
      <c r="FC17" s="299"/>
    </row>
    <row r="18" spans="1:176">
      <c r="A18" s="1">
        <v>15</v>
      </c>
      <c r="B18" s="82" t="s">
        <v>172</v>
      </c>
      <c r="H18" s="60">
        <f t="shared" si="19"/>
        <v>0</v>
      </c>
      <c r="J18" s="62"/>
      <c r="K18" s="63" t="s">
        <v>169</v>
      </c>
      <c r="L18" s="64">
        <v>94</v>
      </c>
      <c r="M18" s="1">
        <v>92</v>
      </c>
      <c r="N18" s="1">
        <v>96</v>
      </c>
      <c r="O18" s="1">
        <v>91</v>
      </c>
      <c r="P18" s="1">
        <v>93</v>
      </c>
      <c r="Q18" s="65">
        <v>96</v>
      </c>
      <c r="U18" s="82"/>
      <c r="V18" s="82"/>
      <c r="W18" s="66"/>
      <c r="AA18" s="108"/>
      <c r="AB18" s="109"/>
      <c r="AC18" s="110"/>
      <c r="AD18" s="111"/>
      <c r="AE18" s="112"/>
      <c r="AF18" s="113"/>
      <c r="AG18" s="114"/>
      <c r="AH18" s="115"/>
      <c r="AI18" s="116"/>
      <c r="AJ18" s="117"/>
      <c r="AK18" s="118"/>
      <c r="AL18" s="115"/>
      <c r="AM18" s="116"/>
      <c r="AN18" s="119"/>
      <c r="AO18" s="120"/>
      <c r="AP18" s="121"/>
      <c r="BT18" s="81">
        <f t="shared" si="1"/>
        <v>-11.111111111111111</v>
      </c>
      <c r="BW18" s="1"/>
      <c r="CN18" s="82">
        <v>0</v>
      </c>
      <c r="CR18" s="84"/>
      <c r="DL18" s="84">
        <v>621</v>
      </c>
      <c r="DM18" s="36">
        <v>506</v>
      </c>
      <c r="DN18" s="36">
        <f t="shared" si="20"/>
        <v>81.481481481481481</v>
      </c>
      <c r="DO18" s="36">
        <v>86</v>
      </c>
      <c r="DP18" s="63">
        <f t="shared" si="21"/>
        <v>13.848631239935587</v>
      </c>
      <c r="DQ18" s="84">
        <v>837</v>
      </c>
      <c r="DR18" s="36">
        <v>560</v>
      </c>
      <c r="DS18" s="36">
        <f t="shared" si="12"/>
        <v>66.905615292712071</v>
      </c>
      <c r="DT18" s="36">
        <v>56</v>
      </c>
      <c r="DU18" s="63">
        <f t="shared" si="13"/>
        <v>6.6905615292712071</v>
      </c>
      <c r="DV18" s="84">
        <v>938</v>
      </c>
      <c r="DW18" s="36">
        <v>604</v>
      </c>
      <c r="DX18" s="36">
        <f t="shared" si="14"/>
        <v>64.392324093816626</v>
      </c>
      <c r="DY18" s="36">
        <v>138</v>
      </c>
      <c r="DZ18" s="2">
        <f t="shared" si="15"/>
        <v>14.712153518123667</v>
      </c>
      <c r="EA18" s="84">
        <v>1042</v>
      </c>
      <c r="EB18" s="36">
        <v>786</v>
      </c>
      <c r="EC18" s="36">
        <f t="shared" si="16"/>
        <v>75.431861804222649</v>
      </c>
      <c r="ED18" s="36">
        <v>104</v>
      </c>
      <c r="EE18" s="302">
        <f t="shared" si="17"/>
        <v>9.9808061420345489</v>
      </c>
      <c r="EG18" s="128"/>
      <c r="EH18" s="128"/>
      <c r="EI18" s="128"/>
      <c r="EJ18" s="128"/>
      <c r="EK18" s="128"/>
      <c r="EL18" s="128"/>
      <c r="EM18" s="128"/>
      <c r="EN18" s="128"/>
      <c r="EO18" s="128"/>
      <c r="EP18" s="128"/>
      <c r="EQ18" s="128"/>
      <c r="ER18" s="128"/>
      <c r="ES18" s="128"/>
      <c r="ET18" s="128"/>
      <c r="EU18" s="128"/>
      <c r="EV18" s="131"/>
      <c r="EW18" s="131"/>
      <c r="EX18" s="131"/>
      <c r="EY18" s="131"/>
      <c r="EZ18" s="131"/>
      <c r="FA18" s="131"/>
      <c r="FB18" s="131"/>
      <c r="FC18" s="299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</row>
    <row r="19" spans="1:176" ht="16.5">
      <c r="A19" s="1">
        <v>16</v>
      </c>
      <c r="B19" s="1" t="s">
        <v>173</v>
      </c>
      <c r="C19" s="57" t="s">
        <v>174</v>
      </c>
      <c r="D19" s="99" t="s">
        <v>149</v>
      </c>
      <c r="E19" s="101" t="s">
        <v>165</v>
      </c>
      <c r="F19" s="59" t="s">
        <v>120</v>
      </c>
      <c r="G19" s="102">
        <v>507</v>
      </c>
      <c r="H19" s="60">
        <f t="shared" si="19"/>
        <v>5.07</v>
      </c>
      <c r="I19" s="37">
        <v>479</v>
      </c>
      <c r="J19" s="62">
        <f t="shared" si="18"/>
        <v>94.477317554240628</v>
      </c>
      <c r="K19" s="63" t="s">
        <v>169</v>
      </c>
      <c r="L19" s="64">
        <v>94</v>
      </c>
      <c r="M19" s="1">
        <v>93</v>
      </c>
      <c r="N19" s="1">
        <v>95</v>
      </c>
      <c r="O19" s="1">
        <v>93</v>
      </c>
      <c r="P19" s="1">
        <v>93</v>
      </c>
      <c r="Q19" s="65">
        <v>95</v>
      </c>
      <c r="R19" s="8">
        <v>25000</v>
      </c>
      <c r="S19" s="1">
        <v>25</v>
      </c>
      <c r="T19" s="1">
        <v>49</v>
      </c>
      <c r="X19" s="93">
        <v>0</v>
      </c>
      <c r="Y19" s="94">
        <v>0</v>
      </c>
      <c r="Z19" s="95">
        <v>0</v>
      </c>
      <c r="AQ19" s="79">
        <v>0</v>
      </c>
      <c r="AR19" s="80">
        <v>0</v>
      </c>
      <c r="AS19" s="80">
        <v>0</v>
      </c>
      <c r="AT19" s="80">
        <v>0</v>
      </c>
      <c r="AU19" s="80">
        <v>0</v>
      </c>
      <c r="AV19" s="80">
        <v>0</v>
      </c>
      <c r="AW19" s="80">
        <v>0</v>
      </c>
      <c r="AX19" s="80">
        <v>0</v>
      </c>
      <c r="AY19" s="80">
        <v>70</v>
      </c>
      <c r="AZ19" s="80">
        <v>0</v>
      </c>
      <c r="BA19" s="80">
        <v>0</v>
      </c>
      <c r="BB19" s="80">
        <v>0</v>
      </c>
      <c r="BC19" s="80">
        <v>10</v>
      </c>
      <c r="BD19" s="80">
        <v>0</v>
      </c>
      <c r="BE19" s="80">
        <v>0</v>
      </c>
      <c r="BF19" s="80">
        <v>0</v>
      </c>
      <c r="BG19" s="80">
        <v>10</v>
      </c>
      <c r="BH19" s="80">
        <v>0</v>
      </c>
      <c r="BI19" s="80">
        <v>0</v>
      </c>
      <c r="BJ19" s="80">
        <v>0</v>
      </c>
      <c r="BK19" s="80">
        <v>0</v>
      </c>
      <c r="BL19" s="80">
        <v>0</v>
      </c>
      <c r="BM19" s="80">
        <v>0</v>
      </c>
      <c r="BN19" s="80">
        <v>0</v>
      </c>
      <c r="BO19" s="80">
        <v>0</v>
      </c>
      <c r="BP19" s="80">
        <v>0</v>
      </c>
      <c r="BQ19" s="80">
        <v>10</v>
      </c>
      <c r="BR19" s="80">
        <v>0</v>
      </c>
      <c r="BS19" s="80">
        <v>0</v>
      </c>
      <c r="BT19" s="81">
        <f t="shared" si="1"/>
        <v>162.22222222222223</v>
      </c>
      <c r="BU19" s="89">
        <v>0</v>
      </c>
      <c r="BV19" s="82">
        <v>0</v>
      </c>
      <c r="BW19" s="82">
        <v>0</v>
      </c>
      <c r="BX19" s="82">
        <v>0</v>
      </c>
      <c r="BY19" s="1">
        <v>6</v>
      </c>
      <c r="BZ19" s="1">
        <v>8</v>
      </c>
      <c r="CA19" s="82">
        <v>0</v>
      </c>
      <c r="CB19" s="82">
        <v>0</v>
      </c>
      <c r="CC19" s="82">
        <v>0</v>
      </c>
      <c r="CD19" s="1">
        <v>20</v>
      </c>
      <c r="CE19" s="82">
        <v>0</v>
      </c>
      <c r="CF19" s="1">
        <v>10</v>
      </c>
      <c r="CG19" s="82">
        <v>0</v>
      </c>
      <c r="CH19" s="1">
        <v>8</v>
      </c>
      <c r="CI19" s="82">
        <v>0</v>
      </c>
      <c r="CJ19" s="1">
        <v>20</v>
      </c>
      <c r="CK19" s="1">
        <v>8</v>
      </c>
      <c r="CL19" s="82">
        <v>0</v>
      </c>
      <c r="CM19" s="1">
        <v>20</v>
      </c>
      <c r="CN19" s="82">
        <v>0</v>
      </c>
      <c r="CO19" s="82">
        <v>0</v>
      </c>
      <c r="CP19" s="81">
        <f>(BU19*BU19+BV19*BV19+BW19*BW19+BX19*BX19+BY19*BY19+BZ19*BZ19+CA19*CA19+CB19*CB19+CC19*CC19+CD19*CD19+CE19*CE19+CF19*CF19+CG19*CG19+CH19*CH19+CI19*CI19+CJ19*CJ19+CK19*CK19+CL19*CL19+CM19*CM19+CN19*CN19+CO19*CO19)/21-10000/(21*21)</f>
        <v>50.086167800453509</v>
      </c>
      <c r="CR19" s="84">
        <v>449</v>
      </c>
      <c r="CS19" s="36">
        <v>401</v>
      </c>
      <c r="CT19" s="36">
        <f t="shared" ref="CT19:CT26" si="22">CS19*100/CR19</f>
        <v>89.309576837416486</v>
      </c>
      <c r="CU19" s="36">
        <v>90</v>
      </c>
      <c r="CV19" s="63">
        <f t="shared" ref="CV19:CV26" si="23">CU19*100/CR19</f>
        <v>20.044543429844097</v>
      </c>
      <c r="CW19" s="83">
        <v>530</v>
      </c>
      <c r="CX19" s="36">
        <v>440</v>
      </c>
      <c r="CY19" s="36">
        <f t="shared" ref="CY19:CY26" si="24">CX19*100/CW19</f>
        <v>83.018867924528308</v>
      </c>
      <c r="CZ19" s="36">
        <v>127</v>
      </c>
      <c r="DA19" s="63">
        <f t="shared" ref="DA19:DA26" si="25">CZ19*100/CW19</f>
        <v>23.962264150943398</v>
      </c>
      <c r="DB19" s="84">
        <v>609</v>
      </c>
      <c r="DC19" s="36">
        <v>518</v>
      </c>
      <c r="DD19" s="36">
        <f t="shared" ref="DD19:DD26" si="26">DC19*100/DB19</f>
        <v>85.05747126436782</v>
      </c>
      <c r="DE19" s="36">
        <v>92</v>
      </c>
      <c r="DF19" s="63">
        <f t="shared" ref="DF19:DF26" si="27">DE19*100/DB19</f>
        <v>15.106732348111658</v>
      </c>
      <c r="DG19" s="84">
        <v>669</v>
      </c>
      <c r="DH19" s="36">
        <v>590</v>
      </c>
      <c r="DI19" s="36">
        <f t="shared" ref="DI19:DI27" si="28">DH19*100/DG19</f>
        <v>88.191330343796707</v>
      </c>
      <c r="DJ19" s="36">
        <v>79</v>
      </c>
      <c r="DK19" s="63">
        <f t="shared" ref="DK19:DK27" si="29">DJ19*100/DG19</f>
        <v>11.808669656203289</v>
      </c>
      <c r="DL19" s="84">
        <v>804</v>
      </c>
      <c r="DM19" s="36">
        <v>690</v>
      </c>
      <c r="DN19" s="36">
        <f t="shared" si="20"/>
        <v>85.820895522388057</v>
      </c>
      <c r="DO19" s="36">
        <v>75</v>
      </c>
      <c r="DP19" s="63">
        <f t="shared" si="21"/>
        <v>9.3283582089552244</v>
      </c>
      <c r="DQ19" s="84">
        <v>845</v>
      </c>
      <c r="DR19" s="36">
        <v>759</v>
      </c>
      <c r="DS19" s="36">
        <f t="shared" si="12"/>
        <v>89.822485207100598</v>
      </c>
      <c r="DT19" s="36">
        <v>51</v>
      </c>
      <c r="DU19" s="63">
        <f t="shared" si="13"/>
        <v>6.0355029585798814</v>
      </c>
      <c r="DV19" s="84">
        <v>865</v>
      </c>
      <c r="DW19" s="36">
        <v>780</v>
      </c>
      <c r="DX19" s="36">
        <f t="shared" si="14"/>
        <v>90.173410404624278</v>
      </c>
      <c r="DY19" s="36">
        <v>115</v>
      </c>
      <c r="DZ19" s="2">
        <f t="shared" si="15"/>
        <v>13.294797687861271</v>
      </c>
      <c r="EA19" s="84">
        <v>812</v>
      </c>
      <c r="EB19" s="36">
        <v>706</v>
      </c>
      <c r="EC19" s="36">
        <f t="shared" si="16"/>
        <v>86.945812807881779</v>
      </c>
      <c r="ED19" s="36">
        <v>94</v>
      </c>
      <c r="EE19" s="302">
        <f t="shared" si="17"/>
        <v>11.576354679802956</v>
      </c>
      <c r="EG19" s="128"/>
      <c r="EH19" s="128"/>
      <c r="EI19" s="128"/>
      <c r="EJ19" s="128"/>
      <c r="EK19" s="128"/>
      <c r="EL19" s="128"/>
      <c r="EM19" s="128"/>
      <c r="EN19" s="128"/>
      <c r="EO19" s="128"/>
      <c r="EP19" s="128"/>
      <c r="EQ19" s="128"/>
      <c r="ER19" s="128"/>
      <c r="ES19" s="128"/>
      <c r="ET19" s="128"/>
      <c r="EU19" s="128"/>
      <c r="EV19" s="131"/>
      <c r="EW19" s="131"/>
      <c r="EX19" s="131"/>
      <c r="EY19" s="131"/>
      <c r="EZ19" s="131"/>
      <c r="FA19" s="131"/>
      <c r="FB19" s="131"/>
      <c r="FC19" s="299"/>
    </row>
    <row r="20" spans="1:176" ht="16.5">
      <c r="A20" s="1">
        <v>17</v>
      </c>
      <c r="B20" s="80" t="s">
        <v>929</v>
      </c>
      <c r="C20" s="57" t="s">
        <v>175</v>
      </c>
      <c r="D20" s="99" t="s">
        <v>176</v>
      </c>
      <c r="E20" s="101" t="s">
        <v>176</v>
      </c>
      <c r="F20" s="59" t="s">
        <v>120</v>
      </c>
      <c r="G20" s="102">
        <v>1119</v>
      </c>
      <c r="H20" s="60">
        <f t="shared" si="19"/>
        <v>11.19</v>
      </c>
      <c r="I20" s="37">
        <v>1066</v>
      </c>
      <c r="J20" s="62">
        <f t="shared" si="18"/>
        <v>95.263628239499553</v>
      </c>
      <c r="K20" s="107"/>
      <c r="R20" s="132"/>
      <c r="S20" s="94"/>
      <c r="T20" s="94"/>
      <c r="U20" s="80"/>
      <c r="V20" s="80"/>
      <c r="W20" s="133"/>
      <c r="X20" s="93">
        <v>0</v>
      </c>
      <c r="Y20" s="94">
        <v>0</v>
      </c>
      <c r="Z20" s="95">
        <v>0</v>
      </c>
      <c r="AA20" s="134"/>
      <c r="AB20" s="135"/>
      <c r="AC20" s="136"/>
      <c r="AD20" s="137"/>
      <c r="AE20" s="138"/>
      <c r="AF20" s="139"/>
      <c r="AG20" s="140"/>
      <c r="AH20" s="141"/>
      <c r="AI20" s="142"/>
      <c r="AJ20" s="143"/>
      <c r="AK20" s="144"/>
      <c r="AL20" s="141"/>
      <c r="AM20" s="142"/>
      <c r="AN20" s="145"/>
      <c r="AO20" s="146"/>
      <c r="AP20" s="147"/>
      <c r="AQ20" s="79">
        <v>0</v>
      </c>
      <c r="AR20" s="80">
        <v>0</v>
      </c>
      <c r="AS20" s="80">
        <v>0</v>
      </c>
      <c r="AT20" s="80">
        <v>0</v>
      </c>
      <c r="AU20" s="80">
        <v>0</v>
      </c>
      <c r="AV20" s="80">
        <v>0</v>
      </c>
      <c r="AW20" s="80">
        <v>0</v>
      </c>
      <c r="AX20" s="80">
        <v>0</v>
      </c>
      <c r="AY20" s="80">
        <v>20</v>
      </c>
      <c r="AZ20" s="80">
        <v>0</v>
      </c>
      <c r="BA20" s="80">
        <v>0</v>
      </c>
      <c r="BB20" s="80">
        <v>0</v>
      </c>
      <c r="BC20" s="80">
        <v>0</v>
      </c>
      <c r="BD20" s="80">
        <v>20</v>
      </c>
      <c r="BE20" s="80">
        <v>0</v>
      </c>
      <c r="BF20" s="80">
        <v>0</v>
      </c>
      <c r="BG20" s="80">
        <v>20</v>
      </c>
      <c r="BH20" s="80">
        <v>0</v>
      </c>
      <c r="BI20" s="80">
        <v>0</v>
      </c>
      <c r="BJ20" s="80">
        <v>20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20</v>
      </c>
      <c r="BR20" s="80">
        <v>0</v>
      </c>
      <c r="BS20" s="80">
        <v>0</v>
      </c>
      <c r="BT20" s="81">
        <f t="shared" si="1"/>
        <v>55.555555555555557</v>
      </c>
      <c r="BU20" s="96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82"/>
      <c r="CO20" s="97"/>
      <c r="CP20" s="81"/>
      <c r="CR20" s="84">
        <v>718</v>
      </c>
      <c r="CS20" s="36">
        <v>573</v>
      </c>
      <c r="CT20" s="36">
        <f t="shared" si="22"/>
        <v>79.805013927576596</v>
      </c>
      <c r="CU20" s="36">
        <v>31</v>
      </c>
      <c r="CV20" s="63">
        <f t="shared" si="23"/>
        <v>4.3175487465181055</v>
      </c>
      <c r="CW20" s="83">
        <v>760</v>
      </c>
      <c r="CX20" s="36">
        <v>633</v>
      </c>
      <c r="CY20" s="36">
        <f t="shared" si="24"/>
        <v>83.28947368421052</v>
      </c>
      <c r="CZ20" s="36">
        <v>38</v>
      </c>
      <c r="DA20" s="63">
        <f t="shared" si="25"/>
        <v>5</v>
      </c>
      <c r="DB20" s="84">
        <v>867</v>
      </c>
      <c r="DC20" s="36">
        <v>715</v>
      </c>
      <c r="DD20" s="36">
        <f t="shared" si="26"/>
        <v>82.46828143021915</v>
      </c>
      <c r="DE20" s="36">
        <v>69</v>
      </c>
      <c r="DF20" s="63">
        <f t="shared" si="27"/>
        <v>7.9584775086505193</v>
      </c>
      <c r="DG20" s="84">
        <v>1005</v>
      </c>
      <c r="DH20" s="36">
        <v>858</v>
      </c>
      <c r="DI20" s="36">
        <f t="shared" si="28"/>
        <v>85.373134328358205</v>
      </c>
      <c r="DJ20" s="36">
        <v>81</v>
      </c>
      <c r="DK20" s="63">
        <f t="shared" si="29"/>
        <v>8.0597014925373127</v>
      </c>
      <c r="DL20" s="84">
        <v>1089</v>
      </c>
      <c r="DM20" s="36">
        <v>946</v>
      </c>
      <c r="DN20" s="36">
        <f t="shared" si="20"/>
        <v>86.868686868686865</v>
      </c>
      <c r="DO20" s="36">
        <v>64</v>
      </c>
      <c r="DP20" s="63">
        <f t="shared" si="21"/>
        <v>5.8769513314967856</v>
      </c>
      <c r="DQ20" s="84">
        <v>1036</v>
      </c>
      <c r="DR20" s="36">
        <v>900</v>
      </c>
      <c r="DS20" s="36">
        <f t="shared" si="12"/>
        <v>86.872586872586879</v>
      </c>
      <c r="DT20" s="36">
        <v>49</v>
      </c>
      <c r="DU20" s="63">
        <f t="shared" si="13"/>
        <v>4.7297297297297298</v>
      </c>
      <c r="DV20" s="84">
        <v>1200</v>
      </c>
      <c r="DW20" s="36">
        <v>1026</v>
      </c>
      <c r="DX20" s="36">
        <f t="shared" si="14"/>
        <v>85.5</v>
      </c>
      <c r="DY20" s="36">
        <v>113</v>
      </c>
      <c r="DZ20" s="2">
        <f t="shared" si="15"/>
        <v>9.4166666666666661</v>
      </c>
      <c r="EA20" s="84">
        <v>1323</v>
      </c>
      <c r="EB20" s="36">
        <v>1200</v>
      </c>
      <c r="EC20" s="36">
        <f t="shared" si="16"/>
        <v>90.702947845804985</v>
      </c>
      <c r="ED20" s="36">
        <v>316</v>
      </c>
      <c r="EE20" s="302">
        <f t="shared" si="17"/>
        <v>23.885109599395314</v>
      </c>
      <c r="EG20" s="128"/>
      <c r="EH20" s="128"/>
      <c r="EI20" s="128"/>
      <c r="EJ20" s="128"/>
      <c r="EK20" s="128"/>
      <c r="EL20" s="128"/>
      <c r="EM20" s="128"/>
      <c r="EN20" s="128"/>
      <c r="EO20" s="128"/>
      <c r="EP20" s="128"/>
      <c r="EQ20" s="128"/>
      <c r="ER20" s="128"/>
      <c r="ES20" s="128"/>
      <c r="ET20" s="128"/>
      <c r="EU20" s="128"/>
      <c r="EV20" s="131"/>
      <c r="EW20" s="131"/>
      <c r="EX20" s="131"/>
      <c r="EY20" s="131"/>
      <c r="EZ20" s="131"/>
      <c r="FA20" s="131"/>
      <c r="FB20" s="131"/>
      <c r="FC20" s="131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</row>
    <row r="21" spans="1:176" ht="16.5">
      <c r="A21" s="1">
        <v>18</v>
      </c>
      <c r="B21" s="1" t="s">
        <v>177</v>
      </c>
      <c r="C21" s="57" t="s">
        <v>178</v>
      </c>
      <c r="D21" s="99" t="s">
        <v>179</v>
      </c>
      <c r="E21" s="101" t="s">
        <v>180</v>
      </c>
      <c r="F21" s="59" t="s">
        <v>120</v>
      </c>
      <c r="G21" s="102">
        <v>556</v>
      </c>
      <c r="H21" s="60">
        <f t="shared" si="19"/>
        <v>5.56</v>
      </c>
      <c r="I21" s="37">
        <v>427</v>
      </c>
      <c r="J21" s="62">
        <f t="shared" si="18"/>
        <v>76.798561151079141</v>
      </c>
      <c r="K21" s="63" t="s">
        <v>181</v>
      </c>
      <c r="L21" s="64">
        <v>97</v>
      </c>
      <c r="M21" s="1">
        <v>97</v>
      </c>
      <c r="N21" s="1">
        <v>98</v>
      </c>
      <c r="O21" s="1">
        <v>96</v>
      </c>
      <c r="P21" s="1">
        <v>98</v>
      </c>
      <c r="Q21" s="65">
        <v>99</v>
      </c>
      <c r="R21" s="8">
        <v>25000</v>
      </c>
      <c r="S21" s="1">
        <v>25</v>
      </c>
      <c r="T21" s="1">
        <v>49</v>
      </c>
      <c r="X21" s="64">
        <v>30</v>
      </c>
      <c r="Y21" s="1">
        <v>45</v>
      </c>
      <c r="Z21" s="9">
        <v>25</v>
      </c>
      <c r="AQ21" s="79">
        <v>0</v>
      </c>
      <c r="AR21" s="80">
        <v>15</v>
      </c>
      <c r="AS21" s="80">
        <v>0</v>
      </c>
      <c r="AT21" s="80">
        <v>0</v>
      </c>
      <c r="AU21" s="80">
        <v>0</v>
      </c>
      <c r="AV21" s="80">
        <v>0</v>
      </c>
      <c r="AW21" s="80">
        <v>0</v>
      </c>
      <c r="AX21" s="80">
        <v>0</v>
      </c>
      <c r="AY21" s="80">
        <v>40</v>
      </c>
      <c r="AZ21" s="80">
        <v>0</v>
      </c>
      <c r="BA21" s="80">
        <v>0</v>
      </c>
      <c r="BB21" s="80">
        <v>0</v>
      </c>
      <c r="BC21" s="80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10</v>
      </c>
      <c r="BM21" s="80">
        <v>25</v>
      </c>
      <c r="BN21" s="80">
        <v>0</v>
      </c>
      <c r="BO21" s="80">
        <v>0</v>
      </c>
      <c r="BP21" s="80">
        <v>0</v>
      </c>
      <c r="BQ21" s="80">
        <v>10</v>
      </c>
      <c r="BR21" s="80">
        <v>0</v>
      </c>
      <c r="BS21" s="80">
        <v>0</v>
      </c>
      <c r="BT21" s="81">
        <f t="shared" si="1"/>
        <v>77.222222222222214</v>
      </c>
      <c r="BU21" s="64">
        <v>50</v>
      </c>
      <c r="BV21" s="82">
        <v>0</v>
      </c>
      <c r="BW21" s="1">
        <v>10</v>
      </c>
      <c r="BX21" s="1">
        <v>10</v>
      </c>
      <c r="BY21" s="1">
        <v>20</v>
      </c>
      <c r="BZ21" s="82">
        <v>0</v>
      </c>
      <c r="CA21" s="82">
        <v>0</v>
      </c>
      <c r="CB21" s="82">
        <v>0</v>
      </c>
      <c r="CC21" s="82">
        <v>0</v>
      </c>
      <c r="CD21" s="1">
        <v>10</v>
      </c>
      <c r="CE21" s="82">
        <v>0</v>
      </c>
      <c r="CF21" s="82">
        <v>0</v>
      </c>
      <c r="CG21" s="82">
        <v>0</v>
      </c>
      <c r="CH21" s="82">
        <v>0</v>
      </c>
      <c r="CI21" s="82">
        <v>0</v>
      </c>
      <c r="CJ21" s="82">
        <v>0</v>
      </c>
      <c r="CK21" s="82">
        <v>0</v>
      </c>
      <c r="CL21" s="82">
        <v>0</v>
      </c>
      <c r="CM21" s="82">
        <v>0</v>
      </c>
      <c r="CN21" s="82">
        <v>0</v>
      </c>
      <c r="CO21" s="82">
        <v>0</v>
      </c>
      <c r="CP21" s="81">
        <f>(BU21*BU21+BV21*BV21+BW21*BW21+BX21*BX21+BY21*BY21+BZ21*BZ21+CA21*CA21+CB21*CB21+CC21*CC21+CD21*CD21+CE21*CE21+CF21*CF21+CG21*CG21+CH21*CH21+CI21*CI21+CJ21*CJ21+CK21*CK21+CL21*CL21+CM21*CM21+CN21*CN21+CO21*CO21)/21-10000/(21*21)</f>
        <v>129.70521541950114</v>
      </c>
      <c r="CR21" s="84">
        <v>500</v>
      </c>
      <c r="CS21" s="36">
        <v>400</v>
      </c>
      <c r="CT21" s="36">
        <f t="shared" si="22"/>
        <v>80</v>
      </c>
      <c r="CU21" s="36">
        <v>50</v>
      </c>
      <c r="CV21" s="63">
        <f t="shared" si="23"/>
        <v>10</v>
      </c>
      <c r="CW21" s="83">
        <v>503</v>
      </c>
      <c r="CX21" s="36">
        <v>410</v>
      </c>
      <c r="CY21" s="36">
        <f t="shared" si="24"/>
        <v>81.510934393638166</v>
      </c>
      <c r="CZ21" s="36">
        <v>80</v>
      </c>
      <c r="DA21" s="63">
        <f t="shared" si="25"/>
        <v>15.904572564612327</v>
      </c>
      <c r="DB21" s="84">
        <v>550</v>
      </c>
      <c r="DC21" s="36">
        <v>505</v>
      </c>
      <c r="DD21" s="36">
        <f t="shared" si="26"/>
        <v>91.818181818181813</v>
      </c>
      <c r="DE21" s="36">
        <v>103</v>
      </c>
      <c r="DF21" s="63">
        <f t="shared" si="27"/>
        <v>18.727272727272727</v>
      </c>
      <c r="DG21" s="84">
        <v>581</v>
      </c>
      <c r="DH21" s="36">
        <v>518</v>
      </c>
      <c r="DI21" s="36">
        <f t="shared" si="28"/>
        <v>89.156626506024097</v>
      </c>
      <c r="DJ21" s="36">
        <v>96</v>
      </c>
      <c r="DK21" s="63">
        <f t="shared" si="29"/>
        <v>16.523235800344235</v>
      </c>
      <c r="DL21" s="84">
        <v>608</v>
      </c>
      <c r="DM21" s="36">
        <v>522</v>
      </c>
      <c r="DN21" s="36">
        <f t="shared" si="20"/>
        <v>85.85526315789474</v>
      </c>
      <c r="DO21" s="36">
        <v>40</v>
      </c>
      <c r="DP21" s="63">
        <f t="shared" si="21"/>
        <v>6.5789473684210522</v>
      </c>
      <c r="DQ21" s="84">
        <v>615</v>
      </c>
      <c r="DR21" s="36">
        <v>533</v>
      </c>
      <c r="DS21" s="36">
        <f t="shared" si="12"/>
        <v>86.666666666666671</v>
      </c>
      <c r="DT21" s="36">
        <v>40</v>
      </c>
      <c r="DU21" s="63">
        <f t="shared" si="13"/>
        <v>6.5040650406504064</v>
      </c>
      <c r="DV21" s="84">
        <v>626</v>
      </c>
      <c r="DW21" s="36">
        <v>548</v>
      </c>
      <c r="DX21" s="36">
        <f t="shared" si="14"/>
        <v>87.539936102236425</v>
      </c>
      <c r="DY21" s="36">
        <v>115</v>
      </c>
      <c r="DZ21" s="2">
        <f t="shared" si="15"/>
        <v>18.370607028753994</v>
      </c>
      <c r="EA21" s="84">
        <v>619</v>
      </c>
      <c r="EB21" s="36">
        <v>526</v>
      </c>
      <c r="EC21" s="36">
        <f t="shared" si="16"/>
        <v>84.975767366720518</v>
      </c>
      <c r="ED21" s="36">
        <v>160</v>
      </c>
      <c r="EE21" s="302">
        <f t="shared" si="17"/>
        <v>25.848142164781905</v>
      </c>
      <c r="EG21" s="128"/>
      <c r="EH21" s="128"/>
      <c r="EI21" s="128"/>
      <c r="EJ21" s="128"/>
      <c r="EK21" s="128"/>
      <c r="EL21" s="128"/>
      <c r="EM21" s="128"/>
      <c r="EN21" s="128"/>
      <c r="EO21" s="128"/>
      <c r="EP21" s="128"/>
      <c r="EQ21" s="128"/>
      <c r="ER21" s="128"/>
      <c r="ES21" s="128"/>
      <c r="ET21" s="128"/>
      <c r="EU21" s="128"/>
      <c r="EV21" s="131"/>
      <c r="EW21" s="131"/>
      <c r="EX21" s="131"/>
      <c r="EY21" s="131"/>
      <c r="EZ21" s="131"/>
      <c r="FA21" s="131"/>
      <c r="FB21" s="131"/>
      <c r="FC21" s="131"/>
    </row>
    <row r="22" spans="1:176">
      <c r="A22" s="1">
        <v>19</v>
      </c>
      <c r="B22" s="1" t="s">
        <v>182</v>
      </c>
      <c r="C22" s="57" t="s">
        <v>183</v>
      </c>
      <c r="D22" s="99" t="s">
        <v>184</v>
      </c>
      <c r="F22" s="59" t="s">
        <v>120</v>
      </c>
      <c r="G22" s="37">
        <f>213+357</f>
        <v>570</v>
      </c>
      <c r="H22" s="60">
        <f t="shared" si="19"/>
        <v>5.7</v>
      </c>
      <c r="I22" s="37">
        <f>200+354</f>
        <v>554</v>
      </c>
      <c r="J22" s="62">
        <f t="shared" si="18"/>
        <v>97.192982456140356</v>
      </c>
      <c r="K22" s="63" t="s">
        <v>181</v>
      </c>
      <c r="L22" s="64">
        <v>97</v>
      </c>
      <c r="M22" s="1">
        <v>96</v>
      </c>
      <c r="N22" s="1">
        <v>97</v>
      </c>
      <c r="O22" s="1">
        <v>96</v>
      </c>
      <c r="P22" s="1">
        <v>96</v>
      </c>
      <c r="Q22" s="65">
        <v>97</v>
      </c>
      <c r="R22" s="132"/>
      <c r="S22" s="94"/>
      <c r="T22" s="94"/>
      <c r="X22" s="64">
        <v>9</v>
      </c>
      <c r="Y22" s="1">
        <v>45</v>
      </c>
      <c r="Z22" s="9">
        <v>46</v>
      </c>
      <c r="AQ22" s="79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5</v>
      </c>
      <c r="AY22" s="80">
        <v>30</v>
      </c>
      <c r="AZ22" s="80">
        <v>13</v>
      </c>
      <c r="BA22" s="80">
        <v>0</v>
      </c>
      <c r="BB22" s="80">
        <v>10</v>
      </c>
      <c r="BC22" s="80">
        <v>7</v>
      </c>
      <c r="BD22" s="80">
        <v>3</v>
      </c>
      <c r="BE22" s="80">
        <v>0</v>
      </c>
      <c r="BF22" s="80">
        <v>0</v>
      </c>
      <c r="BG22" s="80">
        <v>0</v>
      </c>
      <c r="BH22" s="80">
        <v>0</v>
      </c>
      <c r="BI22" s="80">
        <v>4</v>
      </c>
      <c r="BJ22" s="80">
        <v>7</v>
      </c>
      <c r="BK22" s="80">
        <v>0</v>
      </c>
      <c r="BL22" s="80">
        <v>0</v>
      </c>
      <c r="BM22" s="80">
        <v>10</v>
      </c>
      <c r="BN22" s="80">
        <v>0</v>
      </c>
      <c r="BO22" s="80">
        <v>0</v>
      </c>
      <c r="BP22" s="80">
        <v>0</v>
      </c>
      <c r="BQ22" s="80">
        <v>6</v>
      </c>
      <c r="BR22" s="80">
        <v>0</v>
      </c>
      <c r="BS22" s="80">
        <v>5</v>
      </c>
      <c r="BT22" s="81">
        <f t="shared" si="1"/>
        <v>37.322222222222223</v>
      </c>
      <c r="BU22" s="89">
        <v>0</v>
      </c>
      <c r="BV22" s="82">
        <v>0</v>
      </c>
      <c r="BW22" s="1">
        <v>20</v>
      </c>
      <c r="BX22" s="1">
        <v>40</v>
      </c>
      <c r="BY22" s="82">
        <v>0</v>
      </c>
      <c r="BZ22" s="82">
        <v>0</v>
      </c>
      <c r="CA22" s="82">
        <v>0</v>
      </c>
      <c r="CB22" s="82">
        <v>0</v>
      </c>
      <c r="CC22" s="82">
        <v>0</v>
      </c>
      <c r="CD22" s="82">
        <v>0</v>
      </c>
      <c r="CE22" s="82">
        <v>0</v>
      </c>
      <c r="CF22" s="82">
        <v>0</v>
      </c>
      <c r="CG22" s="82">
        <v>0</v>
      </c>
      <c r="CH22" s="82">
        <v>0</v>
      </c>
      <c r="CI22" s="82">
        <v>0</v>
      </c>
      <c r="CJ22" s="82">
        <v>0</v>
      </c>
      <c r="CK22" s="82">
        <v>0</v>
      </c>
      <c r="CL22" s="82">
        <v>0</v>
      </c>
      <c r="CM22" s="82">
        <v>0</v>
      </c>
      <c r="CN22" s="82">
        <v>0</v>
      </c>
      <c r="CO22" s="1">
        <v>40</v>
      </c>
      <c r="CP22" s="81">
        <f>(BU22*BU22+BV22*BV22+BW22*BW22+BX22*BX22+BY22*BY22+BZ22*BZ22+CA22*CA22+CB22*CB22+CC22*CC22+CD22*CD22+CE22*CE22+CF22*CF22+CG22*CG22+CH22*CH22+CI22*CI22+CJ22*CJ22+CK22*CK22+CL22*CL22+CM22*CM22+CN22*CN22+CO22*CO22)/21-10000/(21*21)</f>
        <v>148.75283446712018</v>
      </c>
      <c r="CR22" s="84">
        <v>386</v>
      </c>
      <c r="CS22" s="36">
        <v>319</v>
      </c>
      <c r="CT22" s="36">
        <f t="shared" si="22"/>
        <v>82.642487046632127</v>
      </c>
      <c r="CU22" s="36">
        <v>56</v>
      </c>
      <c r="CV22" s="63">
        <f t="shared" si="23"/>
        <v>14.507772020725389</v>
      </c>
      <c r="CW22" s="83">
        <v>458</v>
      </c>
      <c r="CX22" s="36">
        <v>375</v>
      </c>
      <c r="CY22" s="36">
        <f t="shared" si="24"/>
        <v>81.877729257641917</v>
      </c>
      <c r="CZ22" s="36">
        <v>60</v>
      </c>
      <c r="DA22" s="63">
        <f t="shared" si="25"/>
        <v>13.100436681222707</v>
      </c>
      <c r="DB22" s="84">
        <v>557</v>
      </c>
      <c r="DC22" s="36">
        <v>456</v>
      </c>
      <c r="DD22" s="36">
        <f t="shared" si="26"/>
        <v>81.867145421903047</v>
      </c>
      <c r="DE22" s="36">
        <v>80</v>
      </c>
      <c r="DF22" s="63">
        <f t="shared" si="27"/>
        <v>14.362657091561939</v>
      </c>
      <c r="DG22" s="84">
        <v>666</v>
      </c>
      <c r="DH22" s="36">
        <v>532</v>
      </c>
      <c r="DI22" s="36">
        <f t="shared" si="28"/>
        <v>79.87987987987988</v>
      </c>
      <c r="DJ22" s="36">
        <v>99</v>
      </c>
      <c r="DK22" s="63">
        <f t="shared" si="29"/>
        <v>14.864864864864865</v>
      </c>
      <c r="DL22" s="84">
        <v>716</v>
      </c>
      <c r="DM22" s="36">
        <v>578</v>
      </c>
      <c r="DN22" s="36">
        <f t="shared" si="20"/>
        <v>80.726256983240219</v>
      </c>
      <c r="DO22" s="36">
        <v>67</v>
      </c>
      <c r="DP22" s="63">
        <f t="shared" si="21"/>
        <v>9.3575418994413404</v>
      </c>
      <c r="DQ22" s="84">
        <v>703</v>
      </c>
      <c r="DR22" s="36">
        <v>567</v>
      </c>
      <c r="DS22" s="36">
        <f t="shared" si="12"/>
        <v>80.654338549075391</v>
      </c>
      <c r="DT22" s="36">
        <v>42</v>
      </c>
      <c r="DU22" s="63">
        <f t="shared" si="13"/>
        <v>5.9743954480796582</v>
      </c>
      <c r="DV22" s="84">
        <v>679</v>
      </c>
      <c r="DW22" s="36">
        <v>569</v>
      </c>
      <c r="DX22" s="36">
        <f t="shared" si="14"/>
        <v>83.799705449189986</v>
      </c>
      <c r="DY22" s="36">
        <v>32</v>
      </c>
      <c r="DZ22" s="2">
        <f t="shared" si="15"/>
        <v>4.7128129602356408</v>
      </c>
      <c r="EA22" s="84">
        <v>721</v>
      </c>
      <c r="EB22" s="36">
        <v>600</v>
      </c>
      <c r="EC22" s="36">
        <f t="shared" si="16"/>
        <v>83.217753120665748</v>
      </c>
      <c r="ED22" s="36">
        <v>62</v>
      </c>
      <c r="EE22" s="302">
        <f t="shared" si="17"/>
        <v>8.5991678224687931</v>
      </c>
      <c r="EG22" s="128"/>
      <c r="EH22" s="128"/>
      <c r="EI22" s="128"/>
      <c r="EJ22" s="128"/>
      <c r="EK22" s="128"/>
      <c r="EL22" s="128"/>
      <c r="EM22" s="128"/>
      <c r="EN22" s="128"/>
      <c r="EO22" s="128"/>
      <c r="EP22" s="128"/>
      <c r="EQ22" s="128"/>
      <c r="ER22" s="128"/>
      <c r="ES22" s="128"/>
      <c r="ET22" s="128"/>
      <c r="EU22" s="128"/>
      <c r="EV22" s="131"/>
      <c r="EW22" s="131"/>
      <c r="EX22" s="131"/>
      <c r="EY22" s="131"/>
      <c r="EZ22" s="131"/>
      <c r="FA22" s="131"/>
      <c r="FB22" s="131"/>
      <c r="FC22" s="131"/>
    </row>
    <row r="23" spans="1:176" ht="16.5">
      <c r="A23" s="1">
        <v>20</v>
      </c>
      <c r="B23" s="1" t="s">
        <v>185</v>
      </c>
      <c r="E23" s="101" t="s">
        <v>165</v>
      </c>
      <c r="F23" s="130"/>
      <c r="G23" s="102">
        <v>282</v>
      </c>
      <c r="H23" s="60">
        <f t="shared" si="19"/>
        <v>2.82</v>
      </c>
      <c r="I23" s="37">
        <v>261</v>
      </c>
      <c r="J23" s="62">
        <f t="shared" si="18"/>
        <v>92.553191489361708</v>
      </c>
      <c r="K23" s="63" t="s">
        <v>181</v>
      </c>
      <c r="L23" s="64">
        <v>98</v>
      </c>
      <c r="M23" s="1">
        <v>98</v>
      </c>
      <c r="N23" s="1">
        <v>98</v>
      </c>
      <c r="O23" s="1">
        <v>98</v>
      </c>
      <c r="P23" s="1">
        <v>98</v>
      </c>
      <c r="Q23" s="65">
        <v>98</v>
      </c>
      <c r="AQ23" s="148"/>
      <c r="BT23" s="81">
        <f t="shared" si="1"/>
        <v>-11.111111111111111</v>
      </c>
      <c r="BW23" s="1"/>
      <c r="CR23" s="84">
        <v>601</v>
      </c>
      <c r="CS23" s="36">
        <v>383</v>
      </c>
      <c r="CT23" s="36">
        <f t="shared" si="22"/>
        <v>63.727121464226286</v>
      </c>
      <c r="CU23" s="36">
        <v>70</v>
      </c>
      <c r="CV23" s="63">
        <f t="shared" si="23"/>
        <v>11.647254575707155</v>
      </c>
      <c r="CW23" s="83">
        <v>610</v>
      </c>
      <c r="CX23" s="36">
        <v>387</v>
      </c>
      <c r="CY23" s="36">
        <f t="shared" si="24"/>
        <v>63.442622950819676</v>
      </c>
      <c r="CZ23" s="36">
        <v>80</v>
      </c>
      <c r="DA23" s="63">
        <f t="shared" si="25"/>
        <v>13.114754098360656</v>
      </c>
      <c r="DB23" s="84">
        <v>615</v>
      </c>
      <c r="DC23" s="36">
        <v>395</v>
      </c>
      <c r="DD23" s="36">
        <f t="shared" si="26"/>
        <v>64.22764227642277</v>
      </c>
      <c r="DE23" s="36">
        <v>75</v>
      </c>
      <c r="DF23" s="63">
        <f t="shared" si="27"/>
        <v>12.195121951219512</v>
      </c>
      <c r="DG23" s="84">
        <v>550</v>
      </c>
      <c r="DH23" s="36">
        <v>396</v>
      </c>
      <c r="DI23" s="36">
        <f t="shared" si="28"/>
        <v>72</v>
      </c>
      <c r="DJ23" s="36">
        <v>80</v>
      </c>
      <c r="DK23" s="63">
        <f t="shared" si="29"/>
        <v>14.545454545454545</v>
      </c>
      <c r="DL23" s="84">
        <v>575</v>
      </c>
      <c r="DM23" s="36">
        <v>416</v>
      </c>
      <c r="DN23" s="36">
        <f t="shared" si="20"/>
        <v>72.347826086956516</v>
      </c>
      <c r="DO23" s="36">
        <v>100</v>
      </c>
      <c r="DP23" s="63">
        <f t="shared" si="21"/>
        <v>17.391304347826086</v>
      </c>
      <c r="DQ23" s="84">
        <v>581</v>
      </c>
      <c r="DR23" s="36">
        <v>416</v>
      </c>
      <c r="DS23" s="36">
        <f t="shared" si="12"/>
        <v>71.600688468158353</v>
      </c>
      <c r="DT23" s="36">
        <v>30</v>
      </c>
      <c r="DU23" s="63">
        <f t="shared" si="13"/>
        <v>5.1635111876075728</v>
      </c>
      <c r="DV23" s="84">
        <v>593</v>
      </c>
      <c r="DW23" s="36">
        <v>420</v>
      </c>
      <c r="DX23" s="36">
        <f t="shared" si="14"/>
        <v>70.826306913996632</v>
      </c>
      <c r="DY23" s="36">
        <v>87</v>
      </c>
      <c r="DZ23" s="2">
        <f t="shared" si="15"/>
        <v>14.671163575042158</v>
      </c>
      <c r="EA23" s="84">
        <v>643</v>
      </c>
      <c r="EB23" s="36">
        <v>350</v>
      </c>
      <c r="EC23" s="36">
        <f t="shared" si="16"/>
        <v>54.432348367029547</v>
      </c>
      <c r="ED23" s="36">
        <v>87</v>
      </c>
      <c r="EE23" s="302">
        <f t="shared" si="17"/>
        <v>13.530326594090202</v>
      </c>
      <c r="EG23" s="128"/>
      <c r="EH23" s="128"/>
      <c r="EI23" s="128"/>
      <c r="EJ23" s="128"/>
      <c r="EK23" s="128"/>
      <c r="EL23" s="128"/>
      <c r="EM23" s="128"/>
      <c r="EN23" s="128"/>
      <c r="EO23" s="128"/>
      <c r="EP23" s="128"/>
      <c r="EQ23" s="128"/>
      <c r="ER23" s="128"/>
      <c r="ES23" s="128"/>
      <c r="ET23" s="128"/>
      <c r="EU23" s="128"/>
      <c r="EV23" s="131"/>
      <c r="EW23" s="131"/>
      <c r="EX23" s="131"/>
      <c r="EY23" s="131"/>
      <c r="EZ23" s="131"/>
      <c r="FA23" s="131"/>
      <c r="FB23" s="131"/>
      <c r="FC23" s="131"/>
    </row>
    <row r="24" spans="1:176">
      <c r="A24" s="1">
        <v>21</v>
      </c>
      <c r="B24" s="129" t="s">
        <v>186</v>
      </c>
      <c r="C24" s="57" t="s">
        <v>187</v>
      </c>
      <c r="D24" s="99" t="s">
        <v>157</v>
      </c>
      <c r="F24" s="59" t="s">
        <v>140</v>
      </c>
      <c r="G24" s="37">
        <v>1288</v>
      </c>
      <c r="H24" s="60">
        <f t="shared" si="19"/>
        <v>12.88</v>
      </c>
      <c r="I24" s="37">
        <v>1183</v>
      </c>
      <c r="J24" s="62">
        <f t="shared" si="18"/>
        <v>91.847826086956516</v>
      </c>
      <c r="K24" s="63" t="s">
        <v>121</v>
      </c>
      <c r="L24" s="64">
        <v>92</v>
      </c>
      <c r="M24" s="1">
        <v>86</v>
      </c>
      <c r="N24" s="1">
        <v>95</v>
      </c>
      <c r="O24" s="1">
        <v>92</v>
      </c>
      <c r="P24" s="1">
        <v>93</v>
      </c>
      <c r="Q24" s="65">
        <v>94</v>
      </c>
      <c r="R24" s="8">
        <v>50000</v>
      </c>
      <c r="S24" s="1">
        <v>50</v>
      </c>
      <c r="T24" s="1">
        <v>99</v>
      </c>
      <c r="U24" s="149">
        <v>19.100000000000001</v>
      </c>
      <c r="V24" s="149">
        <v>9.8000000000000007</v>
      </c>
      <c r="W24" s="150">
        <v>9.1</v>
      </c>
      <c r="X24" s="64">
        <v>40</v>
      </c>
      <c r="Y24" s="1">
        <v>45</v>
      </c>
      <c r="Z24" s="9">
        <v>15</v>
      </c>
      <c r="AA24" s="151">
        <v>1</v>
      </c>
      <c r="AB24" s="126">
        <v>8</v>
      </c>
      <c r="AC24" s="67">
        <v>2</v>
      </c>
      <c r="AD24" s="152"/>
      <c r="AE24" s="153"/>
      <c r="AF24" s="154"/>
      <c r="AG24" s="155"/>
      <c r="AH24" s="156"/>
      <c r="AI24" s="157"/>
      <c r="AJ24" s="158"/>
      <c r="AK24" s="75">
        <v>7</v>
      </c>
      <c r="AL24" s="156"/>
      <c r="AM24" s="157"/>
      <c r="AN24" s="159"/>
      <c r="AO24" s="160"/>
      <c r="AP24" s="161"/>
      <c r="AQ24" s="79"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v>0</v>
      </c>
      <c r="AW24" s="80">
        <v>0</v>
      </c>
      <c r="AX24" s="80">
        <v>10</v>
      </c>
      <c r="AY24" s="80">
        <v>35</v>
      </c>
      <c r="AZ24" s="80">
        <v>0</v>
      </c>
      <c r="BA24" s="80">
        <v>0</v>
      </c>
      <c r="BB24" s="80">
        <v>5</v>
      </c>
      <c r="BC24" s="80">
        <v>0</v>
      </c>
      <c r="BD24" s="80">
        <v>0</v>
      </c>
      <c r="BE24" s="80">
        <v>0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0">
        <v>0</v>
      </c>
      <c r="BM24" s="80">
        <v>20</v>
      </c>
      <c r="BN24" s="80">
        <v>0</v>
      </c>
      <c r="BO24" s="80">
        <v>0</v>
      </c>
      <c r="BP24" s="80">
        <v>0</v>
      </c>
      <c r="BQ24" s="80">
        <v>30</v>
      </c>
      <c r="BR24" s="80">
        <v>0</v>
      </c>
      <c r="BS24" s="80">
        <v>0</v>
      </c>
      <c r="BT24" s="81">
        <f t="shared" si="1"/>
        <v>73.888888888888886</v>
      </c>
      <c r="BU24" s="89">
        <v>0</v>
      </c>
      <c r="BV24" s="82">
        <v>0</v>
      </c>
      <c r="BW24" s="1">
        <v>10</v>
      </c>
      <c r="BX24" s="82">
        <v>0</v>
      </c>
      <c r="BY24" s="82">
        <v>0</v>
      </c>
      <c r="BZ24" s="82">
        <v>0</v>
      </c>
      <c r="CA24" s="82">
        <v>0</v>
      </c>
      <c r="CB24" s="82">
        <v>0</v>
      </c>
      <c r="CC24" s="82">
        <v>15</v>
      </c>
      <c r="CD24" s="82">
        <v>0</v>
      </c>
      <c r="CE24" s="82">
        <v>0</v>
      </c>
      <c r="CF24" s="82">
        <v>0</v>
      </c>
      <c r="CG24" s="82">
        <v>0</v>
      </c>
      <c r="CH24" s="1">
        <v>35</v>
      </c>
      <c r="CI24" s="82">
        <v>0</v>
      </c>
      <c r="CJ24" s="82">
        <v>0</v>
      </c>
      <c r="CK24" s="82">
        <v>0</v>
      </c>
      <c r="CL24" s="80">
        <v>20</v>
      </c>
      <c r="CM24" s="1">
        <v>20</v>
      </c>
      <c r="CN24" s="82">
        <v>0</v>
      </c>
      <c r="CO24" s="1">
        <v>0</v>
      </c>
      <c r="CP24" s="81">
        <f>(BU24*BU24+BV24*BV24+BW24*BW24+BX24*BX24+BY24*BY24+BZ24*BZ24+CA24*CA24+CB24*CB24+CC24*CC24+CD24*CD24+CE24*CE24+CF24*CF24+CG24*CG24+CH24*CH24+CI24*CI24+CJ24*CJ24+CK24*CK24+CL24*CL24+CM24*CM24+CN24*CN24+CO24*CO24)/21-10000/(21*21)</f>
        <v>89.229024943310648</v>
      </c>
      <c r="CR24" s="84">
        <v>847</v>
      </c>
      <c r="CS24" s="36">
        <v>667</v>
      </c>
      <c r="CT24" s="36">
        <f t="shared" si="22"/>
        <v>78.748524203069664</v>
      </c>
      <c r="CU24" s="36">
        <v>104</v>
      </c>
      <c r="CV24" s="63">
        <f t="shared" si="23"/>
        <v>12.278630460448642</v>
      </c>
      <c r="CW24" s="83">
        <v>903</v>
      </c>
      <c r="CX24" s="36">
        <v>676</v>
      </c>
      <c r="CY24" s="36">
        <f t="shared" si="24"/>
        <v>74.861572535991144</v>
      </c>
      <c r="CZ24" s="36">
        <v>89</v>
      </c>
      <c r="DA24" s="63">
        <f t="shared" si="25"/>
        <v>9.856035437430787</v>
      </c>
      <c r="DB24" s="84">
        <v>950</v>
      </c>
      <c r="DC24" s="36">
        <v>785</v>
      </c>
      <c r="DD24" s="36">
        <f t="shared" si="26"/>
        <v>82.631578947368425</v>
      </c>
      <c r="DE24" s="36">
        <v>122</v>
      </c>
      <c r="DF24" s="63">
        <f t="shared" si="27"/>
        <v>12.842105263157896</v>
      </c>
      <c r="DG24" s="84">
        <v>1040</v>
      </c>
      <c r="DH24" s="36">
        <v>748</v>
      </c>
      <c r="DI24" s="36">
        <f t="shared" si="28"/>
        <v>71.92307692307692</v>
      </c>
      <c r="DJ24" s="36">
        <v>140</v>
      </c>
      <c r="DK24" s="63">
        <f t="shared" si="29"/>
        <v>13.461538461538462</v>
      </c>
      <c r="DL24" s="84">
        <v>1112</v>
      </c>
      <c r="DM24" s="36">
        <v>918</v>
      </c>
      <c r="DN24" s="36">
        <f t="shared" si="20"/>
        <v>82.553956834532372</v>
      </c>
      <c r="DO24" s="36">
        <v>123</v>
      </c>
      <c r="DP24" s="63">
        <f t="shared" si="21"/>
        <v>11.061151079136691</v>
      </c>
      <c r="DQ24" s="84">
        <v>1083</v>
      </c>
      <c r="DR24" s="36">
        <v>904</v>
      </c>
      <c r="DS24" s="36">
        <f t="shared" si="12"/>
        <v>83.471837488457993</v>
      </c>
      <c r="DT24" s="36">
        <v>40</v>
      </c>
      <c r="DU24" s="63">
        <f t="shared" si="13"/>
        <v>3.6934441366574329</v>
      </c>
      <c r="DV24" s="84">
        <v>1357</v>
      </c>
      <c r="DW24" s="36">
        <v>1123</v>
      </c>
      <c r="DX24" s="36">
        <f t="shared" si="14"/>
        <v>82.756079587324976</v>
      </c>
      <c r="DY24" s="36">
        <v>212</v>
      </c>
      <c r="DZ24" s="2">
        <f t="shared" si="15"/>
        <v>15.622697126013264</v>
      </c>
      <c r="EA24" s="84">
        <v>1500</v>
      </c>
      <c r="EB24" s="36">
        <v>1280</v>
      </c>
      <c r="EC24" s="36">
        <f t="shared" si="16"/>
        <v>85.333333333333329</v>
      </c>
      <c r="ED24" s="36">
        <v>421</v>
      </c>
      <c r="EE24" s="302">
        <f t="shared" si="17"/>
        <v>28.066666666666666</v>
      </c>
      <c r="EK24" s="1"/>
      <c r="FE24" s="149"/>
      <c r="FF24" s="149"/>
      <c r="FG24" s="149"/>
      <c r="FH24" s="149"/>
      <c r="FI24" s="149"/>
      <c r="FJ24" s="149"/>
      <c r="FK24" s="149"/>
      <c r="FL24" s="149"/>
      <c r="FM24" s="149"/>
      <c r="FN24" s="149"/>
      <c r="FO24" s="149"/>
      <c r="FP24" s="149"/>
      <c r="FQ24" s="149"/>
      <c r="FR24" s="149"/>
      <c r="FS24" s="149"/>
      <c r="FT24" s="149"/>
    </row>
    <row r="25" spans="1:176">
      <c r="A25" s="1">
        <v>22</v>
      </c>
      <c r="B25" s="129" t="s">
        <v>188</v>
      </c>
      <c r="C25" s="57" t="s">
        <v>189</v>
      </c>
      <c r="D25" s="99" t="s">
        <v>157</v>
      </c>
      <c r="F25" s="125" t="s">
        <v>190</v>
      </c>
      <c r="G25" s="37">
        <v>670</v>
      </c>
      <c r="H25" s="60">
        <f t="shared" si="19"/>
        <v>6.7</v>
      </c>
      <c r="I25" s="37">
        <v>652</v>
      </c>
      <c r="J25" s="62">
        <f t="shared" si="18"/>
        <v>97.31343283582089</v>
      </c>
      <c r="K25" s="63" t="s">
        <v>169</v>
      </c>
      <c r="L25" s="64">
        <v>96</v>
      </c>
      <c r="M25" s="1">
        <v>96</v>
      </c>
      <c r="N25" s="1">
        <v>98</v>
      </c>
      <c r="O25" s="1">
        <v>94</v>
      </c>
      <c r="P25" s="1">
        <v>96</v>
      </c>
      <c r="Q25" s="65">
        <v>99</v>
      </c>
      <c r="R25" s="8">
        <v>5000</v>
      </c>
      <c r="S25" s="1">
        <v>25</v>
      </c>
      <c r="T25" s="1">
        <v>49</v>
      </c>
      <c r="U25" s="129"/>
      <c r="V25" s="129"/>
      <c r="W25" s="162"/>
      <c r="X25" s="64">
        <v>0</v>
      </c>
      <c r="Y25" s="1">
        <v>0</v>
      </c>
      <c r="Z25" s="9">
        <v>100</v>
      </c>
      <c r="AA25" s="151"/>
      <c r="AB25" s="163"/>
      <c r="AC25" s="164"/>
      <c r="AD25" s="152"/>
      <c r="AE25" s="153"/>
      <c r="AF25" s="154"/>
      <c r="AG25" s="155"/>
      <c r="AH25" s="156"/>
      <c r="AI25" s="157"/>
      <c r="AJ25" s="158"/>
      <c r="AK25" s="165"/>
      <c r="AL25" s="156"/>
      <c r="AM25" s="157"/>
      <c r="AN25" s="159"/>
      <c r="AO25" s="160"/>
      <c r="AP25" s="161"/>
      <c r="AQ25" s="79">
        <v>0</v>
      </c>
      <c r="AR25" s="80">
        <v>0</v>
      </c>
      <c r="AS25" s="80">
        <v>0</v>
      </c>
      <c r="AT25" s="80">
        <v>0</v>
      </c>
      <c r="AU25" s="80">
        <v>0</v>
      </c>
      <c r="AV25" s="80">
        <v>0</v>
      </c>
      <c r="AW25" s="80">
        <v>0</v>
      </c>
      <c r="AX25" s="80">
        <v>0</v>
      </c>
      <c r="AY25" s="80">
        <v>20</v>
      </c>
      <c r="AZ25" s="80">
        <v>0</v>
      </c>
      <c r="BA25" s="80">
        <v>0</v>
      </c>
      <c r="BB25" s="80">
        <v>0</v>
      </c>
      <c r="BC25" s="80">
        <v>0</v>
      </c>
      <c r="BD25" s="80">
        <v>0</v>
      </c>
      <c r="BE25" s="80">
        <v>0</v>
      </c>
      <c r="BF25" s="80">
        <v>0</v>
      </c>
      <c r="BG25" s="80">
        <v>0</v>
      </c>
      <c r="BH25" s="80">
        <v>0</v>
      </c>
      <c r="BI25" s="80">
        <v>0</v>
      </c>
      <c r="BJ25" s="80">
        <v>0</v>
      </c>
      <c r="BK25" s="80">
        <v>0</v>
      </c>
      <c r="BL25" s="80">
        <v>15</v>
      </c>
      <c r="BM25" s="80">
        <v>50</v>
      </c>
      <c r="BN25" s="80">
        <v>0</v>
      </c>
      <c r="BO25" s="80">
        <v>0</v>
      </c>
      <c r="BP25" s="80">
        <v>0</v>
      </c>
      <c r="BQ25" s="80">
        <v>15</v>
      </c>
      <c r="BR25" s="80">
        <v>0</v>
      </c>
      <c r="BS25" s="80">
        <v>0</v>
      </c>
      <c r="BT25" s="81">
        <f t="shared" si="1"/>
        <v>100.55555555555556</v>
      </c>
      <c r="BW25" s="1"/>
      <c r="CR25" s="84">
        <v>445</v>
      </c>
      <c r="CS25" s="36">
        <v>390</v>
      </c>
      <c r="CT25" s="36">
        <f t="shared" si="22"/>
        <v>87.640449438202253</v>
      </c>
      <c r="CU25" s="36">
        <v>79</v>
      </c>
      <c r="CV25" s="63">
        <f t="shared" si="23"/>
        <v>17.752808988764045</v>
      </c>
      <c r="CW25" s="83">
        <v>500</v>
      </c>
      <c r="CX25" s="36">
        <v>440</v>
      </c>
      <c r="CY25" s="36">
        <f t="shared" si="24"/>
        <v>88</v>
      </c>
      <c r="CZ25" s="36">
        <v>190</v>
      </c>
      <c r="DA25" s="63">
        <f t="shared" si="25"/>
        <v>38</v>
      </c>
      <c r="DB25" s="84">
        <v>850</v>
      </c>
      <c r="DC25" s="36">
        <v>700</v>
      </c>
      <c r="DD25" s="36">
        <f t="shared" si="26"/>
        <v>82.352941176470594</v>
      </c>
      <c r="DE25" s="36">
        <v>150</v>
      </c>
      <c r="DF25" s="63">
        <f t="shared" si="27"/>
        <v>17.647058823529413</v>
      </c>
      <c r="DG25" s="84">
        <v>900</v>
      </c>
      <c r="DH25" s="36">
        <v>750</v>
      </c>
      <c r="DI25" s="36">
        <f t="shared" si="28"/>
        <v>83.333333333333329</v>
      </c>
      <c r="DJ25" s="36">
        <v>200</v>
      </c>
      <c r="DK25" s="63">
        <f t="shared" si="29"/>
        <v>22.222222222222221</v>
      </c>
      <c r="DL25" s="84">
        <v>950</v>
      </c>
      <c r="DM25" s="36">
        <v>800</v>
      </c>
      <c r="DN25" s="36">
        <f t="shared" si="20"/>
        <v>84.21052631578948</v>
      </c>
      <c r="DO25" s="36">
        <v>35</v>
      </c>
      <c r="DP25" s="63">
        <f t="shared" si="21"/>
        <v>3.6842105263157894</v>
      </c>
      <c r="DQ25" s="84">
        <v>950</v>
      </c>
      <c r="DR25" s="36">
        <v>800</v>
      </c>
      <c r="DS25" s="36">
        <f t="shared" si="12"/>
        <v>84.21052631578948</v>
      </c>
      <c r="DT25" s="36">
        <v>25</v>
      </c>
      <c r="DU25" s="63">
        <f t="shared" si="13"/>
        <v>2.6315789473684212</v>
      </c>
      <c r="DV25" s="84">
        <v>950</v>
      </c>
      <c r="DW25" s="36">
        <v>800</v>
      </c>
      <c r="DX25" s="36">
        <f t="shared" si="14"/>
        <v>84.21052631578948</v>
      </c>
      <c r="DY25" s="36">
        <v>25</v>
      </c>
      <c r="DZ25" s="2">
        <f t="shared" si="15"/>
        <v>2.6315789473684212</v>
      </c>
      <c r="EA25" s="84">
        <v>1280</v>
      </c>
      <c r="EB25" s="36">
        <v>900</v>
      </c>
      <c r="EC25" s="36">
        <f t="shared" si="16"/>
        <v>70.3125</v>
      </c>
      <c r="ED25" s="36">
        <v>113</v>
      </c>
      <c r="EE25" s="302">
        <f t="shared" si="17"/>
        <v>8.828125</v>
      </c>
      <c r="EK25" s="1"/>
      <c r="FE25" s="149"/>
      <c r="FF25" s="149"/>
      <c r="FG25" s="149"/>
      <c r="FH25" s="149"/>
      <c r="FI25" s="149"/>
      <c r="FJ25" s="149"/>
      <c r="FK25" s="149"/>
      <c r="FL25" s="149"/>
      <c r="FM25" s="149"/>
      <c r="FN25" s="149"/>
      <c r="FO25" s="149"/>
      <c r="FP25" s="149"/>
      <c r="FQ25" s="149"/>
      <c r="FR25" s="149"/>
      <c r="FS25" s="149"/>
      <c r="FT25" s="149"/>
    </row>
    <row r="26" spans="1:176">
      <c r="A26" s="1">
        <v>23</v>
      </c>
      <c r="B26" s="36" t="s">
        <v>191</v>
      </c>
      <c r="C26" s="57" t="s">
        <v>192</v>
      </c>
      <c r="D26" s="99" t="s">
        <v>193</v>
      </c>
      <c r="F26" s="59" t="s">
        <v>140</v>
      </c>
      <c r="G26" s="37">
        <v>1263</v>
      </c>
      <c r="H26" s="60">
        <f t="shared" si="19"/>
        <v>12.63</v>
      </c>
      <c r="I26" s="37">
        <v>846</v>
      </c>
      <c r="J26" s="62">
        <f t="shared" si="18"/>
        <v>66.983372921615199</v>
      </c>
      <c r="K26" s="63" t="s">
        <v>169</v>
      </c>
      <c r="L26" s="64">
        <v>92</v>
      </c>
      <c r="M26" s="1">
        <v>88</v>
      </c>
      <c r="N26" s="1">
        <v>95</v>
      </c>
      <c r="O26" s="1">
        <v>91</v>
      </c>
      <c r="P26" s="1">
        <v>89</v>
      </c>
      <c r="Q26" s="65">
        <v>95</v>
      </c>
      <c r="U26" s="36"/>
      <c r="V26" s="36"/>
      <c r="W26" s="2"/>
      <c r="AA26" s="166"/>
      <c r="AB26" s="167"/>
      <c r="AC26" s="168"/>
      <c r="AD26" s="169"/>
      <c r="AE26" s="170"/>
      <c r="AF26" s="171"/>
      <c r="AG26" s="172"/>
      <c r="AH26" s="173"/>
      <c r="AI26" s="174"/>
      <c r="AJ26" s="175"/>
      <c r="AK26" s="176"/>
      <c r="AL26" s="173"/>
      <c r="AM26" s="174"/>
      <c r="AN26" s="177"/>
      <c r="AO26" s="178"/>
      <c r="AP26" s="179"/>
      <c r="AQ26" s="79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10</v>
      </c>
      <c r="AX26" s="80">
        <v>0</v>
      </c>
      <c r="AY26" s="80">
        <v>0</v>
      </c>
      <c r="AZ26" s="80">
        <v>0</v>
      </c>
      <c r="BA26" s="80">
        <v>0</v>
      </c>
      <c r="BB26" s="80">
        <v>0</v>
      </c>
      <c r="BC26" s="80">
        <v>0</v>
      </c>
      <c r="BD26" s="80">
        <v>0</v>
      </c>
      <c r="BE26" s="80">
        <v>0</v>
      </c>
      <c r="BF26" s="80">
        <v>0</v>
      </c>
      <c r="BG26" s="80">
        <v>0</v>
      </c>
      <c r="BH26" s="80">
        <v>0</v>
      </c>
      <c r="BI26" s="80">
        <v>60</v>
      </c>
      <c r="BJ26" s="80">
        <v>0</v>
      </c>
      <c r="BK26" s="80">
        <v>0</v>
      </c>
      <c r="BL26" s="80">
        <v>15</v>
      </c>
      <c r="BM26" s="80">
        <v>0</v>
      </c>
      <c r="BN26" s="80">
        <v>15</v>
      </c>
      <c r="BO26" s="80">
        <v>0</v>
      </c>
      <c r="BP26" s="80">
        <v>0</v>
      </c>
      <c r="BQ26" s="80">
        <v>0</v>
      </c>
      <c r="BR26" s="80">
        <v>0</v>
      </c>
      <c r="BS26" s="80">
        <v>0</v>
      </c>
      <c r="BT26" s="81">
        <f t="shared" si="1"/>
        <v>127.22222222222223</v>
      </c>
      <c r="BW26" s="1"/>
      <c r="CR26" s="84">
        <v>571</v>
      </c>
      <c r="CS26" s="36">
        <v>488</v>
      </c>
      <c r="CT26" s="36">
        <f t="shared" si="22"/>
        <v>85.464098073555164</v>
      </c>
      <c r="CU26" s="36">
        <v>50</v>
      </c>
      <c r="CV26" s="63">
        <f t="shared" si="23"/>
        <v>8.7565674255691768</v>
      </c>
      <c r="CW26" s="83">
        <v>622</v>
      </c>
      <c r="CX26" s="36">
        <v>545</v>
      </c>
      <c r="CY26" s="36">
        <f t="shared" si="24"/>
        <v>87.620578778135055</v>
      </c>
      <c r="CZ26" s="36">
        <v>60</v>
      </c>
      <c r="DA26" s="63">
        <f t="shared" si="25"/>
        <v>9.6463022508038581</v>
      </c>
      <c r="DB26" s="84">
        <v>658</v>
      </c>
      <c r="DC26" s="36">
        <v>545</v>
      </c>
      <c r="DD26" s="36">
        <f t="shared" si="26"/>
        <v>82.826747720364736</v>
      </c>
      <c r="DE26" s="36">
        <v>50</v>
      </c>
      <c r="DF26" s="63">
        <f t="shared" si="27"/>
        <v>7.598784194528875</v>
      </c>
      <c r="DG26" s="84">
        <v>753</v>
      </c>
      <c r="DH26" s="36">
        <v>632</v>
      </c>
      <c r="DI26" s="36">
        <f t="shared" si="28"/>
        <v>83.930942895086318</v>
      </c>
      <c r="DJ26" s="36">
        <v>90</v>
      </c>
      <c r="DK26" s="63">
        <f t="shared" si="29"/>
        <v>11.952191235059761</v>
      </c>
      <c r="DL26" s="84">
        <v>831</v>
      </c>
      <c r="DM26" s="36">
        <v>697</v>
      </c>
      <c r="DN26" s="36">
        <f t="shared" si="20"/>
        <v>83.874849578820701</v>
      </c>
      <c r="DO26" s="36">
        <v>62</v>
      </c>
      <c r="DP26" s="63">
        <f t="shared" si="21"/>
        <v>7.4608904933814681</v>
      </c>
      <c r="DQ26" s="84">
        <v>855</v>
      </c>
      <c r="DR26" s="36">
        <v>805</v>
      </c>
      <c r="DS26" s="36">
        <f t="shared" si="12"/>
        <v>94.152046783625735</v>
      </c>
      <c r="DT26" s="36">
        <v>10</v>
      </c>
      <c r="DU26" s="63">
        <f t="shared" si="13"/>
        <v>1.1695906432748537</v>
      </c>
      <c r="DV26" s="84">
        <v>841</v>
      </c>
      <c r="DW26" s="36">
        <v>692</v>
      </c>
      <c r="DX26" s="36">
        <f t="shared" si="14"/>
        <v>82.282996432818081</v>
      </c>
      <c r="DY26" s="36">
        <v>58</v>
      </c>
      <c r="DZ26" s="2">
        <f t="shared" si="15"/>
        <v>6.8965517241379306</v>
      </c>
      <c r="EA26" s="84">
        <v>898</v>
      </c>
      <c r="EB26" s="36">
        <v>697</v>
      </c>
      <c r="EC26" s="36">
        <f t="shared" si="16"/>
        <v>77.616926503340764</v>
      </c>
      <c r="ED26" s="36">
        <v>100</v>
      </c>
      <c r="EE26" s="302">
        <f t="shared" si="17"/>
        <v>11.135857461024498</v>
      </c>
      <c r="EK26" s="1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</row>
    <row r="27" spans="1:176">
      <c r="A27" s="1">
        <v>24</v>
      </c>
      <c r="B27" s="1" t="s">
        <v>194</v>
      </c>
      <c r="H27" s="60">
        <f t="shared" si="19"/>
        <v>0</v>
      </c>
      <c r="J27" s="62"/>
      <c r="K27" s="63" t="s">
        <v>169</v>
      </c>
      <c r="L27" s="64">
        <v>91</v>
      </c>
      <c r="M27" s="1">
        <v>89</v>
      </c>
      <c r="N27" s="1">
        <v>92</v>
      </c>
      <c r="O27" s="1">
        <v>87</v>
      </c>
      <c r="P27" s="1">
        <v>92</v>
      </c>
      <c r="Q27" s="65">
        <v>94</v>
      </c>
      <c r="BT27" s="81">
        <f t="shared" si="1"/>
        <v>-11.111111111111111</v>
      </c>
      <c r="BW27" s="1"/>
      <c r="CR27" s="182"/>
      <c r="CS27" s="173"/>
      <c r="CT27" s="173"/>
      <c r="CU27" s="173"/>
      <c r="CV27" s="181"/>
      <c r="CW27" s="184"/>
      <c r="CX27" s="173"/>
      <c r="CY27" s="173"/>
      <c r="CZ27" s="173"/>
      <c r="DA27" s="181"/>
      <c r="DB27" s="182"/>
      <c r="DC27" s="173"/>
      <c r="DD27" s="173"/>
      <c r="DE27" s="173"/>
      <c r="DF27" s="181"/>
      <c r="DG27" s="84">
        <v>620</v>
      </c>
      <c r="DH27" s="36">
        <v>200</v>
      </c>
      <c r="DI27" s="36">
        <f t="shared" si="28"/>
        <v>32.258064516129032</v>
      </c>
      <c r="DJ27" s="36">
        <v>68</v>
      </c>
      <c r="DK27" s="63">
        <f t="shared" si="29"/>
        <v>10.96774193548387</v>
      </c>
      <c r="DL27" s="84">
        <v>620</v>
      </c>
      <c r="DM27" s="36">
        <v>200</v>
      </c>
      <c r="DN27" s="36">
        <f t="shared" si="20"/>
        <v>32.258064516129032</v>
      </c>
      <c r="DO27" s="36">
        <v>15</v>
      </c>
      <c r="DP27" s="63">
        <f t="shared" si="21"/>
        <v>2.4193548387096775</v>
      </c>
      <c r="DQ27" s="84">
        <v>620</v>
      </c>
      <c r="DR27" s="36">
        <v>200</v>
      </c>
      <c r="DS27" s="36">
        <f t="shared" si="12"/>
        <v>32.258064516129032</v>
      </c>
      <c r="DT27" s="36">
        <v>17</v>
      </c>
      <c r="DU27" s="63">
        <f t="shared" si="13"/>
        <v>2.7419354838709675</v>
      </c>
      <c r="DV27" s="84">
        <v>931</v>
      </c>
      <c r="DW27" s="36">
        <v>362</v>
      </c>
      <c r="DX27" s="36">
        <f t="shared" si="14"/>
        <v>38.882921589688507</v>
      </c>
      <c r="DY27" s="36">
        <v>101</v>
      </c>
      <c r="DZ27" s="2">
        <f t="shared" si="15"/>
        <v>10.848549946294307</v>
      </c>
      <c r="EA27" s="84">
        <v>1080</v>
      </c>
      <c r="EB27" s="36">
        <v>405</v>
      </c>
      <c r="EC27" s="36">
        <f t="shared" si="16"/>
        <v>37.5</v>
      </c>
      <c r="ED27" s="36">
        <v>200</v>
      </c>
      <c r="EE27" s="302">
        <f t="shared" si="17"/>
        <v>18.518518518518519</v>
      </c>
      <c r="EK27" s="1"/>
    </row>
    <row r="28" spans="1:176">
      <c r="A28" s="1">
        <v>25</v>
      </c>
      <c r="B28" s="1" t="s">
        <v>195</v>
      </c>
      <c r="C28" s="57" t="s">
        <v>196</v>
      </c>
      <c r="D28" s="99" t="s">
        <v>157</v>
      </c>
      <c r="F28" s="59" t="s">
        <v>197</v>
      </c>
      <c r="G28" s="37">
        <v>300</v>
      </c>
      <c r="H28" s="60">
        <f t="shared" si="19"/>
        <v>3</v>
      </c>
      <c r="I28" s="37">
        <v>290</v>
      </c>
      <c r="J28" s="62">
        <f t="shared" si="18"/>
        <v>96.666666666666671</v>
      </c>
      <c r="K28" s="63" t="s">
        <v>169</v>
      </c>
      <c r="L28" s="64">
        <v>90</v>
      </c>
      <c r="M28" s="1">
        <v>87</v>
      </c>
      <c r="N28" s="1">
        <v>93</v>
      </c>
      <c r="O28" s="1">
        <v>87</v>
      </c>
      <c r="P28" s="1">
        <v>89</v>
      </c>
      <c r="Q28" s="65">
        <v>94</v>
      </c>
      <c r="R28" s="8">
        <v>10000</v>
      </c>
      <c r="S28" s="1">
        <v>25</v>
      </c>
      <c r="T28" s="1">
        <v>49</v>
      </c>
      <c r="AQ28" s="79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20</v>
      </c>
      <c r="AZ28" s="80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0</v>
      </c>
      <c r="BI28" s="80">
        <v>20</v>
      </c>
      <c r="BJ28" s="80">
        <v>0</v>
      </c>
      <c r="BK28" s="80">
        <v>0</v>
      </c>
      <c r="BL28" s="80">
        <v>0</v>
      </c>
      <c r="BM28" s="80">
        <v>20</v>
      </c>
      <c r="BN28" s="80">
        <v>0</v>
      </c>
      <c r="BO28" s="80">
        <v>0</v>
      </c>
      <c r="BP28" s="80">
        <v>0</v>
      </c>
      <c r="BQ28" s="80">
        <v>40</v>
      </c>
      <c r="BR28" s="80">
        <v>0</v>
      </c>
      <c r="BS28" s="80">
        <v>0</v>
      </c>
      <c r="BT28" s="81">
        <f t="shared" si="1"/>
        <v>82.222222222222214</v>
      </c>
      <c r="BW28" s="1"/>
      <c r="CR28" s="182"/>
      <c r="CS28" s="173"/>
      <c r="CT28" s="173"/>
      <c r="CU28" s="173"/>
      <c r="CV28" s="181"/>
      <c r="CW28" s="184"/>
      <c r="CX28" s="173"/>
      <c r="CY28" s="173"/>
      <c r="CZ28" s="173"/>
      <c r="DA28" s="181"/>
      <c r="DB28" s="182"/>
      <c r="DC28" s="173"/>
      <c r="DD28" s="173"/>
      <c r="DE28" s="173"/>
      <c r="DF28" s="181"/>
      <c r="DG28" s="182"/>
      <c r="DH28" s="173"/>
      <c r="DI28" s="173"/>
      <c r="DJ28" s="173"/>
      <c r="DK28" s="181"/>
      <c r="DL28" s="182"/>
      <c r="DM28" s="173"/>
      <c r="DN28" s="173"/>
      <c r="DO28" s="173"/>
      <c r="DP28" s="181"/>
      <c r="DQ28" s="182"/>
      <c r="DR28" s="173"/>
      <c r="DS28" s="173"/>
      <c r="DT28" s="173"/>
      <c r="DU28" s="181"/>
      <c r="DV28" s="182"/>
      <c r="DW28" s="173"/>
      <c r="DX28" s="173"/>
      <c r="DY28" s="173"/>
      <c r="DZ28" s="185"/>
      <c r="EA28" s="182"/>
      <c r="EB28" s="173"/>
      <c r="EC28" s="173"/>
      <c r="ED28" s="173"/>
      <c r="EE28" s="181"/>
      <c r="EK28" s="1"/>
    </row>
    <row r="29" spans="1:176" s="80" customFormat="1">
      <c r="A29" s="1">
        <v>26</v>
      </c>
      <c r="B29" s="80" t="s">
        <v>933</v>
      </c>
      <c r="E29" s="133"/>
      <c r="F29" s="79"/>
      <c r="G29" s="300">
        <v>41791</v>
      </c>
      <c r="H29" s="60">
        <f t="shared" si="19"/>
        <v>417.91</v>
      </c>
      <c r="I29" s="300">
        <v>1250</v>
      </c>
      <c r="J29" s="301">
        <f t="shared" si="18"/>
        <v>2.9910746332942502</v>
      </c>
      <c r="K29" s="207" t="s">
        <v>169</v>
      </c>
      <c r="L29" s="79">
        <v>89</v>
      </c>
      <c r="M29" s="80">
        <v>88</v>
      </c>
      <c r="N29" s="80">
        <v>93</v>
      </c>
      <c r="O29" s="80">
        <v>84</v>
      </c>
      <c r="P29" s="80">
        <v>87</v>
      </c>
      <c r="Q29" s="207">
        <v>94</v>
      </c>
      <c r="R29" s="205"/>
      <c r="W29" s="133"/>
      <c r="X29" s="79"/>
      <c r="Z29" s="133"/>
      <c r="AA29" s="134"/>
      <c r="AB29" s="135"/>
      <c r="AC29" s="136"/>
      <c r="AD29" s="137"/>
      <c r="AE29" s="138"/>
      <c r="AF29" s="139"/>
      <c r="AG29" s="140"/>
      <c r="AH29" s="141"/>
      <c r="AI29" s="142"/>
      <c r="AJ29" s="143"/>
      <c r="AK29" s="144"/>
      <c r="AL29" s="141"/>
      <c r="AM29" s="142"/>
      <c r="AN29" s="145"/>
      <c r="AO29" s="146"/>
      <c r="AP29" s="147"/>
      <c r="AQ29" s="79"/>
      <c r="BT29" s="81">
        <f t="shared" si="1"/>
        <v>-11.111111111111111</v>
      </c>
      <c r="BU29" s="79"/>
      <c r="CP29" s="207"/>
      <c r="CQ29" s="206"/>
      <c r="CR29" s="91">
        <v>718</v>
      </c>
      <c r="CS29" s="92">
        <v>574</v>
      </c>
      <c r="CT29" s="92">
        <f>CS29*100/CR29</f>
        <v>79.944289693593319</v>
      </c>
      <c r="CU29" s="92">
        <v>31</v>
      </c>
      <c r="CV29" s="303">
        <f>CU29*100/CR29</f>
        <v>4.3175487465181055</v>
      </c>
      <c r="CW29" s="304"/>
      <c r="CX29" s="92"/>
      <c r="CY29" s="92"/>
      <c r="CZ29" s="92"/>
      <c r="DA29" s="303"/>
      <c r="DB29" s="91"/>
      <c r="DC29" s="92"/>
      <c r="DD29" s="92"/>
      <c r="DE29" s="92"/>
      <c r="DF29" s="303"/>
      <c r="DG29" s="91"/>
      <c r="DH29" s="92"/>
      <c r="DI29" s="92"/>
      <c r="DJ29" s="92"/>
      <c r="DK29" s="303"/>
      <c r="DL29" s="91">
        <v>1986</v>
      </c>
      <c r="DM29" s="92">
        <v>946</v>
      </c>
      <c r="DN29" s="92"/>
      <c r="DO29" s="92"/>
      <c r="DP29" s="303"/>
      <c r="DQ29" s="91"/>
      <c r="DR29" s="92"/>
      <c r="DS29" s="92"/>
      <c r="DT29" s="92"/>
      <c r="DU29" s="303"/>
      <c r="DV29" s="91">
        <v>1200</v>
      </c>
      <c r="DW29" s="92">
        <v>1026</v>
      </c>
      <c r="DX29" s="92"/>
      <c r="DY29" s="92"/>
      <c r="DZ29" s="305"/>
      <c r="EA29" s="91">
        <v>1036</v>
      </c>
      <c r="EB29" s="92">
        <v>900</v>
      </c>
      <c r="EC29" s="92">
        <f>EB29*100/EA29</f>
        <v>86.872586872586879</v>
      </c>
      <c r="ED29" s="92"/>
      <c r="EE29" s="306">
        <f>ED29*100/EA29</f>
        <v>0</v>
      </c>
      <c r="EF29" s="205"/>
    </row>
    <row r="30" spans="1:176">
      <c r="A30" s="1">
        <v>27</v>
      </c>
      <c r="B30" s="1" t="s">
        <v>199</v>
      </c>
      <c r="G30" s="37">
        <v>7107</v>
      </c>
      <c r="H30" s="60">
        <f t="shared" si="19"/>
        <v>71.069999999999993</v>
      </c>
      <c r="I30" s="37">
        <v>861</v>
      </c>
      <c r="J30" s="62">
        <f t="shared" si="18"/>
        <v>12.114816378218658</v>
      </c>
      <c r="K30" s="63" t="s">
        <v>169</v>
      </c>
      <c r="L30" s="64">
        <v>88</v>
      </c>
      <c r="M30" s="1">
        <v>85</v>
      </c>
      <c r="N30" s="1">
        <v>93</v>
      </c>
      <c r="O30" s="1">
        <v>85</v>
      </c>
      <c r="P30" s="1">
        <v>86</v>
      </c>
      <c r="Q30" s="65">
        <v>91</v>
      </c>
      <c r="BT30" s="81">
        <f t="shared" si="1"/>
        <v>-11.111111111111111</v>
      </c>
      <c r="BW30" s="1"/>
      <c r="CR30" s="84">
        <v>1062</v>
      </c>
      <c r="CS30" s="36">
        <v>867</v>
      </c>
      <c r="CT30" s="36">
        <f>CS30*100/CR30</f>
        <v>81.638418079096041</v>
      </c>
      <c r="CU30" s="36">
        <v>15</v>
      </c>
      <c r="CV30" s="63">
        <f>CU30*100/CR30</f>
        <v>1.4124293785310735</v>
      </c>
      <c r="CW30" s="83">
        <v>1035</v>
      </c>
      <c r="CX30" s="36">
        <v>844</v>
      </c>
      <c r="CY30" s="36">
        <f>CX30*100/CW30</f>
        <v>81.54589371980677</v>
      </c>
      <c r="CZ30" s="36">
        <v>42</v>
      </c>
      <c r="DA30" s="63">
        <f>CZ30*100/CW30</f>
        <v>4.0579710144927539</v>
      </c>
      <c r="DB30" s="84">
        <v>1064</v>
      </c>
      <c r="DC30" s="36">
        <v>876</v>
      </c>
      <c r="DD30" s="36">
        <f>DC30*100/DB30</f>
        <v>82.330827067669176</v>
      </c>
      <c r="DE30" s="36">
        <v>80</v>
      </c>
      <c r="DF30" s="63">
        <f>DE30*100/DB30</f>
        <v>7.518796992481203</v>
      </c>
      <c r="DG30" s="84">
        <v>1153</v>
      </c>
      <c r="DH30" s="36">
        <v>954</v>
      </c>
      <c r="DI30" s="36">
        <f>DH30*100/DG30</f>
        <v>82.740676496097137</v>
      </c>
      <c r="DJ30" s="36">
        <v>99</v>
      </c>
      <c r="DK30" s="63">
        <f>DJ30*100/DG30</f>
        <v>8.5862966175195137</v>
      </c>
      <c r="DL30" s="84">
        <v>1200</v>
      </c>
      <c r="DM30" s="36">
        <v>1000</v>
      </c>
      <c r="DN30" s="36">
        <f>DM30*100/DL30</f>
        <v>83.333333333333329</v>
      </c>
      <c r="DO30" s="36">
        <v>70</v>
      </c>
      <c r="DP30" s="63">
        <f>DO30*100/DL30</f>
        <v>5.833333333333333</v>
      </c>
      <c r="DQ30" s="84">
        <v>1180</v>
      </c>
      <c r="DR30" s="36">
        <v>980</v>
      </c>
      <c r="DS30" s="36">
        <f>DR30*100/DQ30</f>
        <v>83.050847457627114</v>
      </c>
      <c r="DT30" s="36">
        <v>15</v>
      </c>
      <c r="DU30" s="63">
        <f>DT30*100/DQ30</f>
        <v>1.271186440677966</v>
      </c>
      <c r="DV30" s="84">
        <v>1165</v>
      </c>
      <c r="DW30" s="36">
        <v>975</v>
      </c>
      <c r="DX30" s="36">
        <f>DW30*100/DV30</f>
        <v>83.690987124463518</v>
      </c>
      <c r="DY30" s="36">
        <v>70</v>
      </c>
      <c r="DZ30" s="2">
        <f>DY30*100/DV30</f>
        <v>6.0085836909871242</v>
      </c>
      <c r="EA30" s="84">
        <v>1200</v>
      </c>
      <c r="EB30" s="36">
        <v>1050</v>
      </c>
      <c r="EC30" s="36">
        <f>EB30*100/EA30</f>
        <v>87.5</v>
      </c>
      <c r="ED30" s="92">
        <v>90</v>
      </c>
      <c r="EE30" s="302">
        <f>ED30*100/EA30</f>
        <v>7.5</v>
      </c>
      <c r="EK30" s="1"/>
    </row>
    <row r="31" spans="1:176">
      <c r="A31" s="1">
        <v>28</v>
      </c>
      <c r="B31" s="1" t="s">
        <v>200</v>
      </c>
      <c r="G31" s="37">
        <v>345</v>
      </c>
      <c r="H31" s="60">
        <f t="shared" si="19"/>
        <v>3.45</v>
      </c>
      <c r="I31" s="37">
        <v>343</v>
      </c>
      <c r="J31" s="62">
        <f t="shared" si="18"/>
        <v>99.420289855072468</v>
      </c>
      <c r="K31" s="63" t="s">
        <v>169</v>
      </c>
      <c r="L31" s="64">
        <v>87</v>
      </c>
      <c r="M31" s="1">
        <v>85</v>
      </c>
      <c r="N31" s="1">
        <v>89</v>
      </c>
      <c r="O31" s="1">
        <v>83</v>
      </c>
      <c r="P31" s="1">
        <v>88</v>
      </c>
      <c r="Q31" s="65">
        <v>92</v>
      </c>
      <c r="BT31" s="81">
        <f t="shared" si="1"/>
        <v>-11.111111111111111</v>
      </c>
      <c r="BW31" s="1"/>
      <c r="CR31" s="84">
        <v>500</v>
      </c>
      <c r="CS31" s="36">
        <v>447</v>
      </c>
      <c r="CT31" s="36">
        <f>CS31*100/CR31</f>
        <v>89.4</v>
      </c>
      <c r="CU31" s="36">
        <v>35</v>
      </c>
      <c r="CV31" s="63">
        <f>CU31*100/CR31</f>
        <v>7</v>
      </c>
      <c r="CW31" s="83">
        <v>500</v>
      </c>
      <c r="CX31" s="36">
        <v>440</v>
      </c>
      <c r="CY31" s="36">
        <f>CX31*100/CW31</f>
        <v>88</v>
      </c>
      <c r="CZ31" s="36">
        <v>11</v>
      </c>
      <c r="DA31" s="63">
        <f>CZ31*100/CW31</f>
        <v>2.2000000000000002</v>
      </c>
      <c r="DB31" s="84">
        <v>500</v>
      </c>
      <c r="DC31" s="36">
        <v>440</v>
      </c>
      <c r="DD31" s="36">
        <f>DC31*100/DB31</f>
        <v>88</v>
      </c>
      <c r="DE31" s="36">
        <v>12</v>
      </c>
      <c r="DF31" s="63">
        <f>DE31*100/DB31</f>
        <v>2.4</v>
      </c>
      <c r="DG31" s="84">
        <v>700</v>
      </c>
      <c r="DH31" s="36">
        <v>537</v>
      </c>
      <c r="DI31" s="36">
        <f>DH31*100/DG31</f>
        <v>76.714285714285708</v>
      </c>
      <c r="DJ31" s="36">
        <v>46</v>
      </c>
      <c r="DK31" s="63">
        <f>DJ31*100/DG31</f>
        <v>6.5714285714285712</v>
      </c>
      <c r="DL31" s="84">
        <v>717</v>
      </c>
      <c r="DM31" s="36">
        <v>558</v>
      </c>
      <c r="DN31" s="36">
        <f>DM31*100/DL31</f>
        <v>77.824267782426773</v>
      </c>
      <c r="DO31" s="36">
        <v>40</v>
      </c>
      <c r="DP31" s="63">
        <f>DO31*100/DL31</f>
        <v>5.5788005578800561</v>
      </c>
      <c r="DQ31" s="84">
        <v>718</v>
      </c>
      <c r="DR31" s="36">
        <v>520</v>
      </c>
      <c r="DS31" s="36">
        <f>DR31*100/DQ31</f>
        <v>72.423398328690809</v>
      </c>
      <c r="DT31" s="36">
        <v>20</v>
      </c>
      <c r="DU31" s="63">
        <f>DT31*100/DQ31</f>
        <v>2.785515320334262</v>
      </c>
      <c r="DV31" s="84">
        <v>730</v>
      </c>
      <c r="DW31" s="36">
        <v>531</v>
      </c>
      <c r="DX31" s="36">
        <f>DW31*100/DV31</f>
        <v>72.739726027397253</v>
      </c>
      <c r="DY31" s="36">
        <v>36</v>
      </c>
      <c r="DZ31" s="2">
        <f>DY31*100/DV31</f>
        <v>4.9315068493150687</v>
      </c>
      <c r="EA31" s="84">
        <v>807</v>
      </c>
      <c r="EB31" s="36">
        <v>647</v>
      </c>
      <c r="EC31" s="36">
        <f>EB31*100/EA31</f>
        <v>80.173482032218089</v>
      </c>
      <c r="ED31" s="92">
        <v>90</v>
      </c>
      <c r="EE31" s="302">
        <f>ED31*100/EA31</f>
        <v>11.152416356877323</v>
      </c>
      <c r="EK31" s="1"/>
    </row>
    <row r="32" spans="1:176">
      <c r="A32" s="1">
        <v>29</v>
      </c>
      <c r="B32" s="1" t="s">
        <v>201</v>
      </c>
      <c r="C32" s="57" t="s">
        <v>202</v>
      </c>
      <c r="D32" s="1" t="s">
        <v>203</v>
      </c>
      <c r="F32" s="59" t="s">
        <v>120</v>
      </c>
      <c r="G32" s="37">
        <v>416</v>
      </c>
      <c r="H32" s="60">
        <f t="shared" si="19"/>
        <v>4.16</v>
      </c>
      <c r="I32" s="37">
        <v>350</v>
      </c>
      <c r="J32" s="62">
        <f t="shared" si="18"/>
        <v>84.134615384615387</v>
      </c>
      <c r="K32" s="63" t="s">
        <v>181</v>
      </c>
      <c r="L32" s="64">
        <v>98</v>
      </c>
      <c r="M32" s="1">
        <v>96</v>
      </c>
      <c r="N32" s="1">
        <v>99</v>
      </c>
      <c r="O32" s="1">
        <v>98</v>
      </c>
      <c r="P32" s="1">
        <v>98</v>
      </c>
      <c r="Q32" s="65">
        <v>100</v>
      </c>
      <c r="R32" s="8">
        <v>50000</v>
      </c>
      <c r="U32" s="149">
        <v>20</v>
      </c>
      <c r="V32" s="149">
        <v>9</v>
      </c>
      <c r="W32" s="150">
        <v>8.9</v>
      </c>
      <c r="X32" s="64">
        <v>10</v>
      </c>
      <c r="Y32" s="1">
        <v>80</v>
      </c>
      <c r="Z32" s="9">
        <v>10</v>
      </c>
      <c r="AA32" s="151">
        <v>5</v>
      </c>
      <c r="AB32" s="126">
        <v>9</v>
      </c>
      <c r="AC32" s="164"/>
      <c r="AD32" s="152"/>
      <c r="AE32" s="153"/>
      <c r="AF32" s="154"/>
      <c r="AG32" s="155"/>
      <c r="AH32" s="156"/>
      <c r="AI32" s="157"/>
      <c r="AJ32" s="158"/>
      <c r="AK32" s="165"/>
      <c r="AL32" s="156"/>
      <c r="AM32" s="157"/>
      <c r="AN32" s="159"/>
      <c r="AO32" s="160"/>
      <c r="AP32" s="161"/>
      <c r="AQ32" s="79">
        <v>0</v>
      </c>
      <c r="AR32" s="80">
        <v>0</v>
      </c>
      <c r="AS32" s="80">
        <v>0</v>
      </c>
      <c r="AT32" s="80">
        <v>0</v>
      </c>
      <c r="AU32" s="80">
        <v>0</v>
      </c>
      <c r="AV32" s="80">
        <v>0</v>
      </c>
      <c r="AW32" s="80">
        <v>0</v>
      </c>
      <c r="AX32" s="80">
        <v>0</v>
      </c>
      <c r="AY32" s="80">
        <v>60</v>
      </c>
      <c r="AZ32" s="80">
        <v>0</v>
      </c>
      <c r="BA32" s="80">
        <v>0</v>
      </c>
      <c r="BB32" s="80">
        <v>0</v>
      </c>
      <c r="BC32" s="80">
        <v>0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0">
        <v>10</v>
      </c>
      <c r="BM32" s="80">
        <v>0</v>
      </c>
      <c r="BN32" s="80">
        <v>0</v>
      </c>
      <c r="BO32" s="80">
        <v>0</v>
      </c>
      <c r="BP32" s="80">
        <v>0</v>
      </c>
      <c r="BQ32" s="80">
        <v>30</v>
      </c>
      <c r="BR32" s="80">
        <v>0</v>
      </c>
      <c r="BS32" s="80">
        <v>0</v>
      </c>
      <c r="BT32" s="81">
        <f t="shared" si="1"/>
        <v>142.22222222222223</v>
      </c>
      <c r="BU32" s="64">
        <v>10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  <c r="CA32" s="1">
        <v>10</v>
      </c>
      <c r="CB32" s="82">
        <v>0</v>
      </c>
      <c r="CC32" s="82">
        <v>0</v>
      </c>
      <c r="CD32" s="1">
        <v>30</v>
      </c>
      <c r="CE32" s="82">
        <v>0</v>
      </c>
      <c r="CF32" s="82">
        <v>0</v>
      </c>
      <c r="CG32" s="82">
        <v>0</v>
      </c>
      <c r="CH32" s="82">
        <v>0</v>
      </c>
      <c r="CI32" s="82">
        <v>0</v>
      </c>
      <c r="CJ32" s="1">
        <v>10</v>
      </c>
      <c r="CK32" s="1">
        <v>40</v>
      </c>
      <c r="CL32" s="82">
        <v>0</v>
      </c>
      <c r="CM32" s="82">
        <v>0</v>
      </c>
      <c r="CN32" s="82">
        <v>0</v>
      </c>
      <c r="CO32" s="82">
        <v>0</v>
      </c>
      <c r="CP32" s="81">
        <f>(BU32*BU32+BV32*BV32+BW32*BW32+BX32*BX32+BY32*BY32+BZ32*BZ32+CA32*CA32+CB32*CB32+CC32*CC32+CD32*CD32+CE32*CE32+CF32*CF32+CG32*CG32+CH32*CH32+CI32*CI32+CJ32*CJ32+CK32*CK32+CL32*CL32+CM32*CM32+CN32*CN32+CO32*CO32)/21-10000/(21*21)</f>
        <v>110.65759637188209</v>
      </c>
      <c r="CR32" s="182"/>
      <c r="CS32" s="173"/>
      <c r="CT32" s="173"/>
      <c r="CU32" s="173"/>
      <c r="CV32" s="181"/>
      <c r="CW32" s="184"/>
      <c r="CX32" s="173"/>
      <c r="CY32" s="173"/>
      <c r="CZ32" s="173"/>
      <c r="DA32" s="181"/>
      <c r="DB32" s="182"/>
      <c r="DC32" s="173"/>
      <c r="DD32" s="173"/>
      <c r="DE32" s="173"/>
      <c r="DF32" s="181"/>
      <c r="DG32" s="182"/>
      <c r="DH32" s="173"/>
      <c r="DI32" s="173"/>
      <c r="DJ32" s="173"/>
      <c r="DK32" s="181"/>
      <c r="DL32" s="182"/>
      <c r="DM32" s="173"/>
      <c r="DN32" s="173"/>
      <c r="DO32" s="173"/>
      <c r="DP32" s="181"/>
      <c r="DQ32" s="182"/>
      <c r="DR32" s="173"/>
      <c r="DS32" s="173"/>
      <c r="DT32" s="173"/>
      <c r="DU32" s="181"/>
      <c r="DV32" s="182"/>
      <c r="DW32" s="173"/>
      <c r="DX32" s="173"/>
      <c r="DY32" s="173"/>
      <c r="DZ32" s="185"/>
      <c r="EA32" s="182"/>
      <c r="EB32" s="173"/>
      <c r="EC32" s="173"/>
      <c r="ED32" s="173"/>
      <c r="EE32" s="302"/>
      <c r="EK32" s="1"/>
      <c r="FE32" s="149"/>
      <c r="FF32" s="149"/>
      <c r="FG32" s="149"/>
      <c r="FH32" s="149"/>
      <c r="FI32" s="149"/>
      <c r="FJ32" s="149"/>
      <c r="FK32" s="149"/>
      <c r="FL32" s="149"/>
      <c r="FM32" s="149"/>
      <c r="FN32" s="149"/>
      <c r="FO32" s="149"/>
      <c r="FP32" s="149"/>
      <c r="FQ32" s="149"/>
      <c r="FR32" s="149"/>
      <c r="FS32" s="149"/>
      <c r="FT32" s="149"/>
    </row>
    <row r="33" spans="1:141" ht="30">
      <c r="A33" s="1">
        <v>30</v>
      </c>
      <c r="B33" s="1" t="s">
        <v>204</v>
      </c>
      <c r="C33" s="57" t="s">
        <v>205</v>
      </c>
      <c r="D33" s="16" t="s">
        <v>206</v>
      </c>
      <c r="E33" s="17"/>
      <c r="F33" s="59" t="s">
        <v>120</v>
      </c>
      <c r="G33" s="19">
        <v>169</v>
      </c>
      <c r="H33" s="60">
        <f t="shared" si="19"/>
        <v>1.69</v>
      </c>
      <c r="I33" s="19">
        <v>162</v>
      </c>
      <c r="J33" s="62">
        <f t="shared" si="18"/>
        <v>95.857988165680467</v>
      </c>
      <c r="K33" s="63" t="s">
        <v>181</v>
      </c>
      <c r="L33" s="64">
        <v>98</v>
      </c>
      <c r="M33" s="1">
        <v>97</v>
      </c>
      <c r="N33" s="1">
        <v>99</v>
      </c>
      <c r="O33" s="1">
        <v>99</v>
      </c>
      <c r="P33" s="1">
        <v>99</v>
      </c>
      <c r="Q33" s="65">
        <v>99</v>
      </c>
      <c r="X33" s="64">
        <v>30</v>
      </c>
      <c r="Y33" s="1">
        <v>40</v>
      </c>
      <c r="Z33" s="9">
        <v>30</v>
      </c>
      <c r="AQ33" s="79">
        <v>0</v>
      </c>
      <c r="AR33" s="80">
        <v>0</v>
      </c>
      <c r="AS33" s="80">
        <v>0</v>
      </c>
      <c r="AT33" s="80">
        <v>0</v>
      </c>
      <c r="AU33" s="80">
        <v>0</v>
      </c>
      <c r="AV33" s="80">
        <v>0</v>
      </c>
      <c r="AW33" s="80">
        <v>0</v>
      </c>
      <c r="AX33" s="80">
        <v>0</v>
      </c>
      <c r="AY33" s="80">
        <v>20</v>
      </c>
      <c r="AZ33" s="80">
        <v>0</v>
      </c>
      <c r="BA33" s="80">
        <v>20</v>
      </c>
      <c r="BB33" s="80">
        <v>0</v>
      </c>
      <c r="BC33" s="80">
        <v>0</v>
      </c>
      <c r="BD33" s="80">
        <v>0</v>
      </c>
      <c r="BE33" s="80">
        <v>0</v>
      </c>
      <c r="BF33" s="80">
        <v>0</v>
      </c>
      <c r="BG33" s="80">
        <v>0</v>
      </c>
      <c r="BH33" s="80">
        <v>20</v>
      </c>
      <c r="BI33" s="80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0</v>
      </c>
      <c r="BO33" s="80">
        <v>0</v>
      </c>
      <c r="BP33" s="80">
        <v>20</v>
      </c>
      <c r="BQ33" s="80">
        <v>20</v>
      </c>
      <c r="BR33" s="80">
        <v>0</v>
      </c>
      <c r="BS33" s="80">
        <v>0</v>
      </c>
      <c r="BT33" s="81">
        <f t="shared" si="1"/>
        <v>55.555555555555557</v>
      </c>
      <c r="BU33" s="89">
        <v>0</v>
      </c>
      <c r="BV33" s="82">
        <v>0</v>
      </c>
      <c r="BW33" s="1">
        <v>20</v>
      </c>
      <c r="BX33" s="1">
        <v>20</v>
      </c>
      <c r="BY33" s="1">
        <v>20</v>
      </c>
      <c r="BZ33" s="82">
        <v>0</v>
      </c>
      <c r="CA33" s="82">
        <v>0</v>
      </c>
      <c r="CB33" s="82">
        <v>0</v>
      </c>
      <c r="CC33" s="82">
        <v>0</v>
      </c>
      <c r="CD33" s="82">
        <v>0</v>
      </c>
      <c r="CE33" s="82">
        <v>0</v>
      </c>
      <c r="CF33" s="82">
        <v>0</v>
      </c>
      <c r="CG33" s="1">
        <v>20</v>
      </c>
      <c r="CH33" s="82">
        <v>0</v>
      </c>
      <c r="CI33" s="82">
        <v>0</v>
      </c>
      <c r="CJ33" s="82">
        <v>0</v>
      </c>
      <c r="CK33" s="82">
        <v>0</v>
      </c>
      <c r="CL33" s="82">
        <v>0</v>
      </c>
      <c r="CM33" s="82">
        <v>0</v>
      </c>
      <c r="CN33" s="1">
        <v>20</v>
      </c>
      <c r="CO33" s="82">
        <v>0</v>
      </c>
      <c r="CP33" s="81">
        <f>(BU33*BU33+BV33*BV33+BW33*BW33+BX33*BX33+BY33*BY33+BZ33*BZ33+CA33*CA33+CB33*CB33+CC33*CC33+CD33*CD33+CE33*CE33+CF33*CF33+CG33*CG33+CH33*CH33+CI33*CI33+CJ33*CJ33+CK33*CK33+CL33*CL33+CM33*CM33+CN33*CN33+CO33*CO33)/21-10000/(21*21)</f>
        <v>72.562358276643991</v>
      </c>
      <c r="CR33" s="182"/>
      <c r="CS33" s="173"/>
      <c r="CT33" s="173"/>
      <c r="CU33" s="173"/>
      <c r="CV33" s="181"/>
      <c r="CW33" s="184"/>
      <c r="CX33" s="173"/>
      <c r="CY33" s="173"/>
      <c r="CZ33" s="173"/>
      <c r="DA33" s="181"/>
      <c r="DB33" s="182"/>
      <c r="DC33" s="173"/>
      <c r="DD33" s="173"/>
      <c r="DE33" s="173"/>
      <c r="DF33" s="181"/>
      <c r="DG33" s="182"/>
      <c r="DH33" s="173"/>
      <c r="DI33" s="173"/>
      <c r="DJ33" s="173"/>
      <c r="DK33" s="181"/>
      <c r="DL33" s="182"/>
      <c r="DM33" s="173"/>
      <c r="DN33" s="173"/>
      <c r="DO33" s="173"/>
      <c r="DP33" s="181"/>
      <c r="DQ33" s="182"/>
      <c r="DR33" s="173"/>
      <c r="DS33" s="173"/>
      <c r="DT33" s="173"/>
      <c r="DU33" s="181"/>
      <c r="DV33" s="182"/>
      <c r="DW33" s="173"/>
      <c r="DX33" s="173"/>
      <c r="DY33" s="173"/>
      <c r="DZ33" s="185"/>
      <c r="EA33" s="84">
        <v>789</v>
      </c>
      <c r="EB33" s="36">
        <v>717</v>
      </c>
      <c r="EC33" s="36">
        <f>EB33*100/EA33</f>
        <v>90.874524714828894</v>
      </c>
      <c r="ED33" s="36">
        <v>211</v>
      </c>
      <c r="EE33" s="302">
        <f>ED33*100/EA33</f>
        <v>26.742712294043091</v>
      </c>
      <c r="EK33" s="1"/>
    </row>
    <row r="34" spans="1:141">
      <c r="A34" s="1">
        <v>31</v>
      </c>
      <c r="B34" s="1" t="s">
        <v>207</v>
      </c>
      <c r="C34" s="57" t="s">
        <v>208</v>
      </c>
      <c r="D34" s="99" t="s">
        <v>157</v>
      </c>
      <c r="F34" s="59" t="s">
        <v>197</v>
      </c>
      <c r="G34" s="37">
        <v>220</v>
      </c>
      <c r="H34" s="60">
        <f t="shared" si="19"/>
        <v>2.2000000000000002</v>
      </c>
      <c r="I34" s="37">
        <v>207</v>
      </c>
      <c r="J34" s="62">
        <f t="shared" si="18"/>
        <v>94.090909090909093</v>
      </c>
      <c r="K34" s="63" t="s">
        <v>181</v>
      </c>
      <c r="L34" s="64">
        <v>98</v>
      </c>
      <c r="M34" s="1">
        <v>97</v>
      </c>
      <c r="N34" s="1">
        <v>99</v>
      </c>
      <c r="O34" s="1">
        <v>98</v>
      </c>
      <c r="P34" s="1">
        <v>98</v>
      </c>
      <c r="Q34" s="65">
        <v>99</v>
      </c>
      <c r="R34" s="8">
        <v>50000</v>
      </c>
      <c r="S34" s="1">
        <v>25</v>
      </c>
      <c r="T34" s="1">
        <v>49</v>
      </c>
      <c r="U34" s="1" t="s">
        <v>209</v>
      </c>
      <c r="V34" s="1" t="s">
        <v>210</v>
      </c>
      <c r="W34" s="9" t="s">
        <v>211</v>
      </c>
      <c r="X34" s="64">
        <v>35</v>
      </c>
      <c r="Y34" s="1">
        <v>35</v>
      </c>
      <c r="Z34" s="9">
        <v>30</v>
      </c>
      <c r="AP34" s="78">
        <v>13</v>
      </c>
      <c r="AQ34" s="79">
        <v>0</v>
      </c>
      <c r="AR34" s="80">
        <v>0</v>
      </c>
      <c r="AS34" s="80">
        <v>0</v>
      </c>
      <c r="AT34" s="80">
        <v>0</v>
      </c>
      <c r="AU34" s="80">
        <v>0</v>
      </c>
      <c r="AV34" s="80">
        <v>0</v>
      </c>
      <c r="AW34" s="80">
        <v>0</v>
      </c>
      <c r="AX34" s="80">
        <v>0</v>
      </c>
      <c r="AY34" s="80">
        <v>30</v>
      </c>
      <c r="AZ34" s="80">
        <v>0</v>
      </c>
      <c r="BA34" s="80">
        <v>0</v>
      </c>
      <c r="BB34" s="80">
        <v>0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0</v>
      </c>
      <c r="BJ34" s="80">
        <v>0</v>
      </c>
      <c r="BK34" s="80">
        <v>10</v>
      </c>
      <c r="BL34" s="80">
        <v>0</v>
      </c>
      <c r="BM34" s="80">
        <v>30</v>
      </c>
      <c r="BN34" s="80">
        <v>0</v>
      </c>
      <c r="BO34" s="80">
        <v>10</v>
      </c>
      <c r="BP34" s="80">
        <v>0</v>
      </c>
      <c r="BQ34" s="80">
        <v>20</v>
      </c>
      <c r="BR34" s="80">
        <v>0</v>
      </c>
      <c r="BS34" s="80">
        <v>0</v>
      </c>
      <c r="BT34" s="81">
        <f t="shared" si="1"/>
        <v>68.888888888888886</v>
      </c>
      <c r="BU34" s="89">
        <v>0</v>
      </c>
      <c r="BV34" s="1">
        <v>25</v>
      </c>
      <c r="BW34" s="82">
        <v>0</v>
      </c>
      <c r="BX34" s="82">
        <v>0</v>
      </c>
      <c r="BY34" s="1">
        <v>25</v>
      </c>
      <c r="BZ34" s="1">
        <v>25</v>
      </c>
      <c r="CA34" s="82">
        <v>0</v>
      </c>
      <c r="CB34" s="82">
        <v>0</v>
      </c>
      <c r="CC34" s="82">
        <v>0</v>
      </c>
      <c r="CD34" s="1">
        <v>25</v>
      </c>
      <c r="CE34" s="82">
        <v>0</v>
      </c>
      <c r="CF34" s="82">
        <v>0</v>
      </c>
      <c r="CG34" s="1">
        <v>0</v>
      </c>
      <c r="CH34" s="82">
        <v>0</v>
      </c>
      <c r="CI34" s="82">
        <v>0</v>
      </c>
      <c r="CJ34" s="82">
        <v>0</v>
      </c>
      <c r="CK34" s="82">
        <v>0</v>
      </c>
      <c r="CL34" s="82">
        <v>0</v>
      </c>
      <c r="CM34" s="82">
        <v>0</v>
      </c>
      <c r="CN34" s="1">
        <v>0</v>
      </c>
      <c r="CO34" s="82">
        <v>0</v>
      </c>
      <c r="CP34" s="81">
        <f>(BU34*BU34+BV34*BV34+BW34*BW34+BX34*BX34+BY34*BY34+BZ34*BZ34+CA34*CA34+CB34*CB34+CC34*CC34+CD34*CD34+CE34*CE34+CF34*CF34+CG34*CG34+CH34*CH34+CI34*CI34+CJ34*CJ34+CK34*CK34+CL34*CL34+CM34*CM34+CN34*CN34+CO34*CO34)/21-10000/(21*21)</f>
        <v>96.371882086167801</v>
      </c>
      <c r="CR34" s="180"/>
      <c r="CS34" s="173"/>
      <c r="CT34" s="173"/>
      <c r="CU34" s="173"/>
      <c r="CV34" s="181"/>
      <c r="CW34" s="184"/>
      <c r="CX34" s="173"/>
      <c r="CY34" s="173"/>
      <c r="CZ34" s="173"/>
      <c r="DA34" s="181"/>
      <c r="DB34" s="182"/>
      <c r="DC34" s="173"/>
      <c r="DD34" s="173"/>
      <c r="DE34" s="173"/>
      <c r="DF34" s="181"/>
      <c r="DG34" s="182"/>
      <c r="DH34" s="173"/>
      <c r="DI34" s="173"/>
      <c r="DJ34" s="173"/>
      <c r="DK34" s="181"/>
      <c r="DL34" s="182"/>
      <c r="DM34" s="173"/>
      <c r="DN34" s="173"/>
      <c r="DO34" s="173"/>
      <c r="DP34" s="181"/>
      <c r="DQ34" s="182"/>
      <c r="DR34" s="173"/>
      <c r="DS34" s="173"/>
      <c r="DT34" s="173"/>
      <c r="DU34" s="181"/>
      <c r="DV34" s="182"/>
      <c r="DW34" s="173"/>
      <c r="DX34" s="173"/>
      <c r="DY34" s="173"/>
      <c r="DZ34" s="185"/>
      <c r="EA34" s="182"/>
      <c r="EB34" s="173"/>
      <c r="EC34" s="173"/>
      <c r="ED34" s="173"/>
      <c r="EE34" s="183"/>
      <c r="EK34" s="1"/>
    </row>
    <row r="35" spans="1:141">
      <c r="A35" s="1">
        <v>32</v>
      </c>
      <c r="B35" s="1" t="s">
        <v>212</v>
      </c>
      <c r="H35" s="60">
        <f t="shared" si="19"/>
        <v>0</v>
      </c>
      <c r="J35" s="62"/>
      <c r="K35" s="63" t="s">
        <v>181</v>
      </c>
      <c r="L35" s="64">
        <v>97</v>
      </c>
      <c r="M35" s="1">
        <v>97</v>
      </c>
      <c r="N35" s="1">
        <v>98</v>
      </c>
      <c r="O35" s="1">
        <v>98</v>
      </c>
      <c r="P35" s="1">
        <v>98</v>
      </c>
      <c r="Q35" s="65">
        <v>99</v>
      </c>
      <c r="BT35" s="81">
        <f t="shared" si="1"/>
        <v>-11.111111111111111</v>
      </c>
      <c r="BW35" s="1"/>
      <c r="CR35" s="180"/>
      <c r="CS35" s="173"/>
      <c r="CT35" s="173"/>
      <c r="CU35" s="173"/>
      <c r="CV35" s="181"/>
      <c r="CW35" s="184"/>
      <c r="CX35" s="173"/>
      <c r="CY35" s="173"/>
      <c r="CZ35" s="173"/>
      <c r="DA35" s="181"/>
      <c r="DB35" s="182"/>
      <c r="DC35" s="173"/>
      <c r="DD35" s="173"/>
      <c r="DE35" s="173"/>
      <c r="DF35" s="181"/>
      <c r="DG35" s="182"/>
      <c r="DH35" s="173"/>
      <c r="DI35" s="173"/>
      <c r="DJ35" s="173"/>
      <c r="DK35" s="181"/>
      <c r="DL35" s="182"/>
      <c r="DM35" s="173"/>
      <c r="DN35" s="173"/>
      <c r="DO35" s="173"/>
      <c r="DP35" s="181"/>
      <c r="DQ35" s="182"/>
      <c r="DR35" s="173"/>
      <c r="DS35" s="173"/>
      <c r="DT35" s="173"/>
      <c r="DU35" s="181"/>
      <c r="DV35" s="182"/>
      <c r="DW35" s="173"/>
      <c r="DX35" s="173"/>
      <c r="DY35" s="173"/>
      <c r="DZ35" s="185"/>
      <c r="EA35" s="182"/>
      <c r="EB35" s="173"/>
      <c r="EC35" s="173"/>
      <c r="ED35" s="173"/>
      <c r="EE35" s="183"/>
      <c r="EK35" s="1"/>
    </row>
    <row r="36" spans="1:141">
      <c r="A36" s="1">
        <v>33</v>
      </c>
      <c r="B36" s="1" t="s">
        <v>213</v>
      </c>
      <c r="G36" s="37">
        <v>242</v>
      </c>
      <c r="H36" s="60">
        <f t="shared" si="19"/>
        <v>2.42</v>
      </c>
      <c r="I36" s="37">
        <v>203</v>
      </c>
      <c r="J36" s="62">
        <f t="shared" si="18"/>
        <v>83.884297520661164</v>
      </c>
      <c r="K36" s="63" t="s">
        <v>181</v>
      </c>
      <c r="L36" s="64">
        <v>97</v>
      </c>
      <c r="M36" s="1">
        <v>97</v>
      </c>
      <c r="N36" s="1">
        <v>97</v>
      </c>
      <c r="O36" s="1">
        <v>97</v>
      </c>
      <c r="P36" s="1">
        <v>96</v>
      </c>
      <c r="Q36" s="65">
        <v>99</v>
      </c>
      <c r="BT36" s="81">
        <f t="shared" si="1"/>
        <v>-11.111111111111111</v>
      </c>
      <c r="BW36" s="1"/>
      <c r="CR36" s="180"/>
      <c r="CS36" s="173"/>
      <c r="CT36" s="173"/>
      <c r="CU36" s="173"/>
      <c r="CV36" s="181"/>
      <c r="CW36" s="184"/>
      <c r="CX36" s="173"/>
      <c r="CY36" s="173"/>
      <c r="CZ36" s="173"/>
      <c r="DA36" s="181"/>
      <c r="DB36" s="182"/>
      <c r="DC36" s="173"/>
      <c r="DD36" s="173"/>
      <c r="DE36" s="173"/>
      <c r="DF36" s="181"/>
      <c r="DG36" s="182"/>
      <c r="DH36" s="173"/>
      <c r="DI36" s="173"/>
      <c r="DJ36" s="173"/>
      <c r="DK36" s="181"/>
      <c r="DL36" s="182"/>
      <c r="DM36" s="173"/>
      <c r="DN36" s="173"/>
      <c r="DO36" s="173"/>
      <c r="DP36" s="181"/>
      <c r="DQ36" s="182"/>
      <c r="DR36" s="173"/>
      <c r="DS36" s="173"/>
      <c r="DT36" s="173"/>
      <c r="DU36" s="181"/>
      <c r="DV36" s="182"/>
      <c r="DW36" s="173"/>
      <c r="DX36" s="173"/>
      <c r="DY36" s="173"/>
      <c r="DZ36" s="185"/>
      <c r="EA36" s="182"/>
      <c r="EB36" s="173"/>
      <c r="EC36" s="173"/>
      <c r="ED36" s="173"/>
      <c r="EE36" s="183"/>
      <c r="EK36" s="1"/>
    </row>
    <row r="37" spans="1:141">
      <c r="A37" s="1">
        <v>34</v>
      </c>
      <c r="B37" s="1" t="s">
        <v>214</v>
      </c>
      <c r="G37" s="37">
        <v>122</v>
      </c>
      <c r="H37" s="60">
        <f t="shared" si="19"/>
        <v>1.22</v>
      </c>
      <c r="I37" s="37">
        <v>111</v>
      </c>
      <c r="J37" s="62">
        <f t="shared" si="18"/>
        <v>90.983606557377044</v>
      </c>
      <c r="K37" s="63" t="s">
        <v>181</v>
      </c>
      <c r="L37" s="64">
        <v>97</v>
      </c>
      <c r="M37" s="1">
        <v>95</v>
      </c>
      <c r="N37" s="1">
        <v>100</v>
      </c>
      <c r="O37" s="1">
        <v>96</v>
      </c>
      <c r="P37" s="1">
        <v>97</v>
      </c>
      <c r="Q37" s="65">
        <v>98</v>
      </c>
      <c r="BT37" s="81">
        <f t="shared" si="1"/>
        <v>-11.111111111111111</v>
      </c>
      <c r="BW37" s="1"/>
      <c r="CR37" s="180"/>
      <c r="CS37" s="173"/>
      <c r="CT37" s="173"/>
      <c r="CU37" s="173"/>
      <c r="CV37" s="181"/>
      <c r="CW37" s="184"/>
      <c r="CX37" s="173"/>
      <c r="CY37" s="173"/>
      <c r="CZ37" s="173"/>
      <c r="DA37" s="181"/>
      <c r="DB37" s="182"/>
      <c r="DC37" s="173"/>
      <c r="DD37" s="173"/>
      <c r="DE37" s="173"/>
      <c r="DF37" s="181"/>
      <c r="DG37" s="182"/>
      <c r="DH37" s="173"/>
      <c r="DI37" s="173"/>
      <c r="DJ37" s="173"/>
      <c r="DK37" s="181"/>
      <c r="DL37" s="182"/>
      <c r="DM37" s="173"/>
      <c r="DN37" s="173"/>
      <c r="DO37" s="173"/>
      <c r="DP37" s="181"/>
      <c r="DQ37" s="182"/>
      <c r="DR37" s="173"/>
      <c r="DS37" s="173"/>
      <c r="DT37" s="173"/>
      <c r="DU37" s="181"/>
      <c r="DV37" s="182"/>
      <c r="DW37" s="173"/>
      <c r="DX37" s="173"/>
      <c r="DY37" s="173"/>
      <c r="DZ37" s="185"/>
      <c r="EA37" s="182"/>
      <c r="EB37" s="173"/>
      <c r="EC37" s="173"/>
      <c r="ED37" s="173"/>
      <c r="EE37" s="183"/>
      <c r="EK37" s="1"/>
    </row>
    <row r="38" spans="1:141">
      <c r="A38" s="1">
        <v>35</v>
      </c>
      <c r="B38" s="1" t="s">
        <v>215</v>
      </c>
      <c r="G38" s="37">
        <v>303</v>
      </c>
      <c r="H38" s="60">
        <f t="shared" si="19"/>
        <v>3.03</v>
      </c>
      <c r="I38" s="37">
        <v>292</v>
      </c>
      <c r="J38" s="62">
        <f t="shared" si="18"/>
        <v>96.369636963696365</v>
      </c>
      <c r="K38" s="63" t="s">
        <v>181</v>
      </c>
      <c r="L38" s="64">
        <v>96</v>
      </c>
      <c r="M38" s="1">
        <v>95</v>
      </c>
      <c r="N38" s="1">
        <v>98</v>
      </c>
      <c r="O38" s="1">
        <v>92</v>
      </c>
      <c r="P38" s="1">
        <v>96</v>
      </c>
      <c r="Q38" s="65">
        <v>98</v>
      </c>
      <c r="BT38" s="81">
        <f t="shared" si="1"/>
        <v>-11.111111111111111</v>
      </c>
      <c r="BW38" s="1"/>
      <c r="CR38" s="180"/>
      <c r="CS38" s="173"/>
      <c r="CT38" s="173"/>
      <c r="CU38" s="173"/>
      <c r="CV38" s="181"/>
      <c r="CW38" s="184"/>
      <c r="CX38" s="173"/>
      <c r="CY38" s="173"/>
      <c r="CZ38" s="173"/>
      <c r="DA38" s="181"/>
      <c r="DB38" s="182"/>
      <c r="DC38" s="173"/>
      <c r="DD38" s="173"/>
      <c r="DE38" s="173"/>
      <c r="DF38" s="181"/>
      <c r="DG38" s="182"/>
      <c r="DH38" s="173"/>
      <c r="DI38" s="173"/>
      <c r="DJ38" s="173"/>
      <c r="DK38" s="181"/>
      <c r="DL38" s="182"/>
      <c r="DM38" s="173"/>
      <c r="DN38" s="173"/>
      <c r="DO38" s="173"/>
      <c r="DP38" s="181"/>
      <c r="DQ38" s="182"/>
      <c r="DR38" s="173"/>
      <c r="DS38" s="173"/>
      <c r="DT38" s="173"/>
      <c r="DU38" s="181"/>
      <c r="DV38" s="182"/>
      <c r="DW38" s="173"/>
      <c r="DX38" s="173"/>
      <c r="DY38" s="173"/>
      <c r="DZ38" s="185"/>
      <c r="EA38" s="182"/>
      <c r="EB38" s="173"/>
      <c r="EC38" s="173"/>
      <c r="ED38" s="173"/>
      <c r="EE38" s="183"/>
      <c r="EK38" s="1"/>
    </row>
    <row r="39" spans="1:141">
      <c r="A39" s="1">
        <v>36</v>
      </c>
      <c r="B39" s="1" t="s">
        <v>216</v>
      </c>
      <c r="C39" s="57" t="s">
        <v>217</v>
      </c>
      <c r="D39" s="99" t="s">
        <v>152</v>
      </c>
      <c r="F39" s="59" t="s">
        <v>197</v>
      </c>
      <c r="G39" s="37">
        <v>205</v>
      </c>
      <c r="H39" s="60">
        <f t="shared" si="19"/>
        <v>2.0499999999999998</v>
      </c>
      <c r="I39" s="37">
        <v>185</v>
      </c>
      <c r="J39" s="62">
        <f t="shared" si="18"/>
        <v>90.243902439024396</v>
      </c>
      <c r="K39" s="63" t="s">
        <v>181</v>
      </c>
      <c r="L39" s="64">
        <v>96</v>
      </c>
      <c r="M39" s="1">
        <v>93</v>
      </c>
      <c r="N39" s="1">
        <v>98</v>
      </c>
      <c r="O39" s="1">
        <v>95</v>
      </c>
      <c r="P39" s="1">
        <v>96</v>
      </c>
      <c r="Q39" s="65">
        <v>97</v>
      </c>
      <c r="R39" s="8">
        <v>10000</v>
      </c>
      <c r="S39" s="1">
        <v>50</v>
      </c>
      <c r="T39" s="1">
        <v>99</v>
      </c>
      <c r="X39" s="64">
        <v>5</v>
      </c>
      <c r="Y39" s="1">
        <v>40</v>
      </c>
      <c r="Z39" s="9">
        <v>55</v>
      </c>
      <c r="AQ39" s="79">
        <v>0</v>
      </c>
      <c r="AR39" s="80">
        <v>0</v>
      </c>
      <c r="AS39" s="80">
        <v>0</v>
      </c>
      <c r="AT39" s="80">
        <v>0</v>
      </c>
      <c r="AU39" s="80">
        <v>0</v>
      </c>
      <c r="AV39" s="80">
        <v>0</v>
      </c>
      <c r="AW39" s="80">
        <v>0</v>
      </c>
      <c r="AX39" s="80">
        <v>0</v>
      </c>
      <c r="AY39" s="80">
        <v>20</v>
      </c>
      <c r="AZ39" s="80">
        <v>0</v>
      </c>
      <c r="BA39" s="80">
        <v>10</v>
      </c>
      <c r="BB39" s="80">
        <v>0</v>
      </c>
      <c r="BC39" s="80">
        <v>0</v>
      </c>
      <c r="BD39" s="80">
        <v>5</v>
      </c>
      <c r="BE39" s="80">
        <v>0</v>
      </c>
      <c r="BF39" s="80">
        <v>0</v>
      </c>
      <c r="BG39" s="80">
        <v>0</v>
      </c>
      <c r="BH39" s="80">
        <v>0</v>
      </c>
      <c r="BI39" s="80">
        <v>10</v>
      </c>
      <c r="BJ39" s="80">
        <v>5</v>
      </c>
      <c r="BK39" s="80">
        <v>5</v>
      </c>
      <c r="BL39" s="80">
        <v>10</v>
      </c>
      <c r="BM39" s="80">
        <v>10</v>
      </c>
      <c r="BN39" s="80">
        <v>0</v>
      </c>
      <c r="BO39" s="80">
        <v>10</v>
      </c>
      <c r="BP39" s="80">
        <v>0</v>
      </c>
      <c r="BQ39" s="80">
        <v>10</v>
      </c>
      <c r="BR39" s="80">
        <v>0</v>
      </c>
      <c r="BS39" s="80">
        <v>5</v>
      </c>
      <c r="BT39" s="81">
        <f t="shared" si="1"/>
        <v>25.555555555555554</v>
      </c>
      <c r="BU39" s="89">
        <v>0</v>
      </c>
      <c r="BV39" s="82">
        <v>0</v>
      </c>
      <c r="BW39" s="1">
        <v>45</v>
      </c>
      <c r="BX39" s="1">
        <v>15</v>
      </c>
      <c r="BY39" s="1">
        <v>10</v>
      </c>
      <c r="BZ39" s="1">
        <v>10</v>
      </c>
      <c r="CA39" s="1">
        <v>10</v>
      </c>
      <c r="CB39" s="82">
        <v>0</v>
      </c>
      <c r="CC39" s="82">
        <v>0</v>
      </c>
      <c r="CD39" s="82">
        <v>0</v>
      </c>
      <c r="CE39" s="82">
        <v>0</v>
      </c>
      <c r="CF39" s="82">
        <v>0</v>
      </c>
      <c r="CG39" s="82">
        <v>0</v>
      </c>
      <c r="CH39" s="82">
        <v>0</v>
      </c>
      <c r="CI39" s="82">
        <v>0</v>
      </c>
      <c r="CJ39" s="82">
        <v>0</v>
      </c>
      <c r="CK39" s="1">
        <v>10</v>
      </c>
      <c r="CL39" s="82">
        <v>0</v>
      </c>
      <c r="CM39" s="82">
        <v>0</v>
      </c>
      <c r="CN39" s="82">
        <v>0</v>
      </c>
      <c r="CO39" s="82">
        <v>0</v>
      </c>
      <c r="CP39" s="81">
        <f>(BU39*BU39+BV39*BV39+BW39*BW39+BX39*BX39+BY39*BY39+BZ39*BZ39+CA39*CA39+CB39*CB39+CC39*CC39+CD39*CD39+CE39*CE39+CF39*CF39+CG39*CG39+CH39*CH39+CI39*CI39+CJ39*CJ39+CK39*CK39+CL39*CL39+CM39*CM39+CN39*CN39+CO39*CO39)/21-10000/(21*21)</f>
        <v>103.51473922902494</v>
      </c>
      <c r="CR39" s="180"/>
      <c r="CS39" s="173"/>
      <c r="CT39" s="173"/>
      <c r="CU39" s="173"/>
      <c r="CV39" s="181"/>
      <c r="CW39" s="184"/>
      <c r="CX39" s="173"/>
      <c r="CY39" s="173"/>
      <c r="CZ39" s="173"/>
      <c r="DA39" s="181"/>
      <c r="DB39" s="182"/>
      <c r="DC39" s="173"/>
      <c r="DD39" s="173"/>
      <c r="DE39" s="173"/>
      <c r="DF39" s="181"/>
      <c r="DG39" s="182"/>
      <c r="DH39" s="173"/>
      <c r="DI39" s="173"/>
      <c r="DJ39" s="173"/>
      <c r="DK39" s="181"/>
      <c r="DL39" s="182"/>
      <c r="DM39" s="173"/>
      <c r="DN39" s="173"/>
      <c r="DO39" s="173"/>
      <c r="DP39" s="181"/>
      <c r="DQ39" s="182"/>
      <c r="DR39" s="173"/>
      <c r="DS39" s="173"/>
      <c r="DT39" s="173"/>
      <c r="DU39" s="181"/>
      <c r="DV39" s="182"/>
      <c r="DW39" s="173"/>
      <c r="DX39" s="173"/>
      <c r="DY39" s="173"/>
      <c r="DZ39" s="185"/>
      <c r="EA39" s="182"/>
      <c r="EB39" s="173"/>
      <c r="EC39" s="173"/>
      <c r="ED39" s="173"/>
      <c r="EE39" s="183"/>
      <c r="EK39" s="1"/>
    </row>
    <row r="40" spans="1:141">
      <c r="A40" s="1">
        <v>37</v>
      </c>
      <c r="B40" s="1" t="s">
        <v>218</v>
      </c>
      <c r="C40" s="57" t="s">
        <v>219</v>
      </c>
      <c r="D40" s="99" t="s">
        <v>220</v>
      </c>
      <c r="F40" s="59" t="s">
        <v>120</v>
      </c>
      <c r="G40" s="37">
        <v>410</v>
      </c>
      <c r="H40" s="60">
        <f t="shared" si="19"/>
        <v>4.0999999999999996</v>
      </c>
      <c r="I40" s="37">
        <v>403</v>
      </c>
      <c r="J40" s="62">
        <f t="shared" si="18"/>
        <v>98.292682926829272</v>
      </c>
      <c r="K40" s="63" t="s">
        <v>181</v>
      </c>
      <c r="L40" s="64">
        <v>96</v>
      </c>
      <c r="M40" s="1">
        <v>92</v>
      </c>
      <c r="N40" s="1">
        <v>98</v>
      </c>
      <c r="O40" s="1">
        <v>95</v>
      </c>
      <c r="P40" s="1">
        <v>95</v>
      </c>
      <c r="Q40" s="65">
        <v>98</v>
      </c>
      <c r="S40" s="1">
        <v>25</v>
      </c>
      <c r="T40" s="1">
        <v>49</v>
      </c>
      <c r="U40" s="1">
        <v>18.8</v>
      </c>
      <c r="V40" s="1">
        <v>8.9</v>
      </c>
      <c r="W40" s="9">
        <v>9.3000000000000007</v>
      </c>
      <c r="X40" s="64">
        <v>30</v>
      </c>
      <c r="Y40" s="1">
        <v>50</v>
      </c>
      <c r="Z40" s="9">
        <v>20</v>
      </c>
      <c r="AC40" s="67">
        <v>7</v>
      </c>
      <c r="AO40" s="77">
        <v>12</v>
      </c>
      <c r="AQ40" s="79"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v>0</v>
      </c>
      <c r="AW40" s="80">
        <v>0</v>
      </c>
      <c r="AX40" s="80">
        <v>0</v>
      </c>
      <c r="AY40" s="80">
        <v>35</v>
      </c>
      <c r="AZ40" s="80">
        <v>0</v>
      </c>
      <c r="BA40" s="80">
        <v>0</v>
      </c>
      <c r="BB40" s="80">
        <v>0</v>
      </c>
      <c r="BC40" s="80">
        <v>0</v>
      </c>
      <c r="BD40" s="80">
        <v>0</v>
      </c>
      <c r="BE40" s="80">
        <v>0</v>
      </c>
      <c r="BF40" s="80">
        <v>0</v>
      </c>
      <c r="BG40" s="80">
        <v>0</v>
      </c>
      <c r="BH40" s="80">
        <v>0</v>
      </c>
      <c r="BI40" s="80">
        <v>0</v>
      </c>
      <c r="BJ40" s="80">
        <v>10</v>
      </c>
      <c r="BK40" s="80">
        <v>0</v>
      </c>
      <c r="BL40" s="80">
        <v>0</v>
      </c>
      <c r="BM40" s="80">
        <v>30</v>
      </c>
      <c r="BN40" s="80">
        <v>0</v>
      </c>
      <c r="BO40" s="80">
        <v>15</v>
      </c>
      <c r="BP40" s="80">
        <v>0</v>
      </c>
      <c r="BQ40" s="80">
        <v>10</v>
      </c>
      <c r="BR40" s="80">
        <v>0</v>
      </c>
      <c r="BS40" s="80">
        <v>0</v>
      </c>
      <c r="BT40" s="81">
        <f t="shared" si="1"/>
        <v>73.888888888888886</v>
      </c>
      <c r="BU40" s="89">
        <v>0</v>
      </c>
      <c r="BV40" s="82">
        <v>0</v>
      </c>
      <c r="BW40" s="82">
        <v>0</v>
      </c>
      <c r="BX40" s="1">
        <v>10</v>
      </c>
      <c r="BY40" s="1">
        <v>30</v>
      </c>
      <c r="BZ40" s="82">
        <v>0</v>
      </c>
      <c r="CA40" s="82">
        <v>0</v>
      </c>
      <c r="CB40" s="82">
        <v>0</v>
      </c>
      <c r="CC40" s="82">
        <v>0</v>
      </c>
      <c r="CD40" s="1">
        <v>10</v>
      </c>
      <c r="CE40" s="82">
        <v>0</v>
      </c>
      <c r="CF40" s="82">
        <v>0</v>
      </c>
      <c r="CG40" s="1">
        <v>10</v>
      </c>
      <c r="CH40" s="82">
        <v>0</v>
      </c>
      <c r="CI40" s="82">
        <v>0</v>
      </c>
      <c r="CJ40" s="1">
        <v>30</v>
      </c>
      <c r="CK40" s="82">
        <v>0</v>
      </c>
      <c r="CL40" s="82">
        <v>0</v>
      </c>
      <c r="CM40" s="82">
        <v>0</v>
      </c>
      <c r="CN40" s="1">
        <v>10</v>
      </c>
      <c r="CO40" s="82">
        <v>0</v>
      </c>
      <c r="CP40" s="81">
        <f>(BU40*BU40+BV40*BV40+BW40*BW40+BX40*BX40+BY40*BY40+BZ40*BZ40+CA40*CA40+CB40*CB40+CC40*CC40+CD40*CD40+CE40*CE40+CF40*CF40+CG40*CG40+CH40*CH40+CI40*CI40+CJ40*CJ40+CK40*CK40+CL40*CL40+CM40*CM40+CN40*CN40+CO40*CO40)/21-10000/(21*21)</f>
        <v>82.086167800453509</v>
      </c>
      <c r="CR40" s="180"/>
      <c r="CS40" s="173"/>
      <c r="CT40" s="173"/>
      <c r="CU40" s="173"/>
      <c r="CV40" s="181"/>
      <c r="CW40" s="184"/>
      <c r="CX40" s="173"/>
      <c r="CY40" s="173"/>
      <c r="CZ40" s="173"/>
      <c r="DA40" s="181"/>
      <c r="DB40" s="182"/>
      <c r="DC40" s="173"/>
      <c r="DD40" s="173"/>
      <c r="DE40" s="173"/>
      <c r="DF40" s="181"/>
      <c r="DG40" s="182"/>
      <c r="DH40" s="173"/>
      <c r="DI40" s="173"/>
      <c r="DJ40" s="173"/>
      <c r="DK40" s="181"/>
      <c r="DL40" s="182"/>
      <c r="DM40" s="173"/>
      <c r="DN40" s="173"/>
      <c r="DO40" s="173"/>
      <c r="DP40" s="181"/>
      <c r="DQ40" s="182"/>
      <c r="DR40" s="173"/>
      <c r="DS40" s="173"/>
      <c r="DT40" s="173"/>
      <c r="DU40" s="181"/>
      <c r="DV40" s="182"/>
      <c r="DW40" s="173"/>
      <c r="DX40" s="173"/>
      <c r="DY40" s="173"/>
      <c r="DZ40" s="185"/>
      <c r="EA40" s="182"/>
      <c r="EB40" s="173"/>
      <c r="EC40" s="173"/>
      <c r="ED40" s="173"/>
      <c r="EE40" s="183"/>
      <c r="EK40" s="1"/>
    </row>
    <row r="41" spans="1:141">
      <c r="A41" s="1">
        <v>38</v>
      </c>
      <c r="B41" s="1" t="s">
        <v>221</v>
      </c>
      <c r="G41" s="37">
        <v>749</v>
      </c>
      <c r="H41" s="60">
        <f t="shared" si="19"/>
        <v>7.49</v>
      </c>
      <c r="I41" s="37">
        <v>262</v>
      </c>
      <c r="J41" s="62">
        <f t="shared" si="18"/>
        <v>34.979973297730304</v>
      </c>
      <c r="K41" s="63" t="s">
        <v>181</v>
      </c>
      <c r="L41" s="64">
        <v>95</v>
      </c>
      <c r="M41" s="1">
        <v>94</v>
      </c>
      <c r="N41" s="1">
        <v>97</v>
      </c>
      <c r="O41" s="1">
        <v>95</v>
      </c>
      <c r="P41" s="1">
        <v>95</v>
      </c>
      <c r="Q41" s="65">
        <v>97</v>
      </c>
      <c r="BT41" s="81">
        <f t="shared" si="1"/>
        <v>-11.111111111111111</v>
      </c>
      <c r="BU41" s="89"/>
      <c r="BV41" s="82"/>
      <c r="BW41" s="1"/>
      <c r="CR41" s="180"/>
      <c r="CS41" s="173"/>
      <c r="CT41" s="173"/>
      <c r="CU41" s="173"/>
      <c r="CV41" s="181"/>
      <c r="CW41" s="184"/>
      <c r="CX41" s="173"/>
      <c r="CY41" s="173"/>
      <c r="CZ41" s="173"/>
      <c r="DA41" s="181"/>
      <c r="DB41" s="182"/>
      <c r="DC41" s="173"/>
      <c r="DD41" s="173"/>
      <c r="DE41" s="173"/>
      <c r="DF41" s="181"/>
      <c r="DG41" s="182"/>
      <c r="DH41" s="173"/>
      <c r="DI41" s="173"/>
      <c r="DJ41" s="173"/>
      <c r="DK41" s="181"/>
      <c r="DL41" s="182"/>
      <c r="DM41" s="173"/>
      <c r="DN41" s="173"/>
      <c r="DO41" s="173"/>
      <c r="DP41" s="181"/>
      <c r="DQ41" s="182"/>
      <c r="DR41" s="173"/>
      <c r="DS41" s="173"/>
      <c r="DT41" s="173"/>
      <c r="DU41" s="181"/>
      <c r="DV41" s="182"/>
      <c r="DW41" s="173"/>
      <c r="DX41" s="173"/>
      <c r="DY41" s="173"/>
      <c r="DZ41" s="185"/>
      <c r="EA41" s="182"/>
      <c r="EB41" s="173"/>
      <c r="EC41" s="173"/>
      <c r="ED41" s="173"/>
      <c r="EE41" s="183"/>
      <c r="EK41" s="1"/>
    </row>
    <row r="42" spans="1:141">
      <c r="A42" s="1">
        <v>39</v>
      </c>
      <c r="B42" s="1" t="s">
        <v>222</v>
      </c>
      <c r="G42" s="37">
        <v>810</v>
      </c>
      <c r="H42" s="60">
        <f t="shared" si="19"/>
        <v>8.1</v>
      </c>
      <c r="I42" s="37">
        <v>441</v>
      </c>
      <c r="J42" s="62">
        <f t="shared" si="18"/>
        <v>54.444444444444443</v>
      </c>
      <c r="K42" s="63" t="s">
        <v>181</v>
      </c>
      <c r="L42" s="64">
        <v>95</v>
      </c>
      <c r="M42" s="1">
        <v>95</v>
      </c>
      <c r="N42" s="1">
        <v>97</v>
      </c>
      <c r="O42" s="1">
        <v>93</v>
      </c>
      <c r="P42" s="1">
        <v>94</v>
      </c>
      <c r="Q42" s="65">
        <v>97</v>
      </c>
      <c r="BT42" s="81">
        <f t="shared" si="1"/>
        <v>-11.111111111111111</v>
      </c>
      <c r="BU42" s="89"/>
      <c r="BV42" s="82"/>
      <c r="BW42" s="1"/>
      <c r="CR42" s="64">
        <v>422</v>
      </c>
      <c r="CS42" s="36">
        <v>336</v>
      </c>
      <c r="CT42" s="36">
        <f>CS42*100/CR42</f>
        <v>79.620853080568722</v>
      </c>
      <c r="CU42" s="36">
        <v>55</v>
      </c>
      <c r="CV42" s="63">
        <f>CU42*100/CR42</f>
        <v>13.033175355450236</v>
      </c>
      <c r="CW42" s="83">
        <v>444</v>
      </c>
      <c r="CX42" s="36">
        <v>361</v>
      </c>
      <c r="CY42" s="36">
        <f>CX42*100/CW42</f>
        <v>81.306306306306311</v>
      </c>
      <c r="CZ42" s="36">
        <v>32</v>
      </c>
      <c r="DA42" s="63">
        <f>CZ42*100/CW42</f>
        <v>7.2072072072072073</v>
      </c>
      <c r="DB42" s="84">
        <v>526</v>
      </c>
      <c r="DC42" s="36">
        <v>407</v>
      </c>
      <c r="DD42" s="36">
        <f>DC42*100/DB42</f>
        <v>77.376425855513304</v>
      </c>
      <c r="DE42" s="36">
        <v>35</v>
      </c>
      <c r="DF42" s="63">
        <f>DE42*100/DB42</f>
        <v>6.6539923954372622</v>
      </c>
      <c r="DG42" s="84">
        <v>528</v>
      </c>
      <c r="DH42" s="36">
        <v>408</v>
      </c>
      <c r="DI42" s="36">
        <f>DH42*100/DG42</f>
        <v>77.272727272727266</v>
      </c>
      <c r="DJ42" s="36">
        <v>21</v>
      </c>
      <c r="DK42" s="63">
        <f>DJ42*100/DG42</f>
        <v>3.9772727272727271</v>
      </c>
      <c r="DL42" s="84">
        <v>526</v>
      </c>
      <c r="DM42" s="36">
        <v>408</v>
      </c>
      <c r="DN42" s="36">
        <f>DM42*100/DL42</f>
        <v>77.566539923954366</v>
      </c>
      <c r="DO42" s="36">
        <v>17</v>
      </c>
      <c r="DP42" s="63">
        <f>DO42*100/DL42</f>
        <v>3.2319391634980987</v>
      </c>
      <c r="DQ42" s="84">
        <v>519</v>
      </c>
      <c r="DR42" s="36">
        <v>402</v>
      </c>
      <c r="DS42" s="36">
        <f>DR42*100/DQ42</f>
        <v>77.456647398843927</v>
      </c>
      <c r="DT42" s="36">
        <v>8</v>
      </c>
      <c r="DU42" s="63">
        <f>DT42*100/DQ42</f>
        <v>1.5414258188824663</v>
      </c>
      <c r="DV42" s="182"/>
      <c r="DW42" s="173"/>
      <c r="DX42" s="173"/>
      <c r="DY42" s="173"/>
      <c r="DZ42" s="185"/>
      <c r="EA42" s="182"/>
      <c r="EB42" s="173"/>
      <c r="EC42" s="173"/>
      <c r="ED42" s="173"/>
      <c r="EE42" s="183"/>
      <c r="EK42" s="1"/>
    </row>
    <row r="43" spans="1:141">
      <c r="A43" s="1">
        <v>40</v>
      </c>
      <c r="B43" s="1" t="s">
        <v>223</v>
      </c>
      <c r="G43" s="37">
        <v>225</v>
      </c>
      <c r="H43" s="60">
        <f t="shared" si="19"/>
        <v>2.25</v>
      </c>
      <c r="I43" s="37">
        <v>215</v>
      </c>
      <c r="J43" s="62">
        <f t="shared" si="18"/>
        <v>95.555555555555557</v>
      </c>
      <c r="K43" s="63" t="s">
        <v>181</v>
      </c>
      <c r="L43" s="64">
        <v>95</v>
      </c>
      <c r="M43" s="1">
        <v>93</v>
      </c>
      <c r="N43" s="1">
        <v>97</v>
      </c>
      <c r="O43" s="1">
        <v>94</v>
      </c>
      <c r="P43" s="1">
        <v>96</v>
      </c>
      <c r="Q43" s="65">
        <v>96</v>
      </c>
      <c r="BT43" s="81">
        <f t="shared" si="1"/>
        <v>-11.111111111111111</v>
      </c>
      <c r="BU43" s="89"/>
      <c r="BV43" s="82"/>
      <c r="BW43" s="1"/>
      <c r="EK43" s="1"/>
    </row>
    <row r="44" spans="1:141">
      <c r="A44" s="1">
        <v>41</v>
      </c>
      <c r="B44" s="1" t="s">
        <v>224</v>
      </c>
      <c r="C44" s="57" t="s">
        <v>225</v>
      </c>
      <c r="D44" s="99" t="s">
        <v>226</v>
      </c>
      <c r="F44" s="59" t="s">
        <v>120</v>
      </c>
      <c r="G44" s="37">
        <v>369</v>
      </c>
      <c r="H44" s="60">
        <f t="shared" si="19"/>
        <v>3.69</v>
      </c>
      <c r="I44" s="37">
        <v>347</v>
      </c>
      <c r="J44" s="62">
        <f t="shared" si="18"/>
        <v>94.037940379403793</v>
      </c>
      <c r="K44" s="63" t="s">
        <v>181</v>
      </c>
      <c r="L44" s="64">
        <v>95</v>
      </c>
      <c r="M44" s="1">
        <v>92</v>
      </c>
      <c r="N44" s="1">
        <v>97</v>
      </c>
      <c r="O44" s="1">
        <v>93</v>
      </c>
      <c r="P44" s="1">
        <v>95</v>
      </c>
      <c r="Q44" s="65">
        <v>96</v>
      </c>
      <c r="R44" s="8">
        <v>10000</v>
      </c>
      <c r="S44" s="1">
        <v>25</v>
      </c>
      <c r="T44" s="1">
        <v>49</v>
      </c>
      <c r="U44" s="1" t="s">
        <v>227</v>
      </c>
      <c r="V44" s="1" t="s">
        <v>228</v>
      </c>
      <c r="W44" s="9" t="s">
        <v>210</v>
      </c>
      <c r="X44" s="64">
        <v>10</v>
      </c>
      <c r="Y44" s="1">
        <v>50</v>
      </c>
      <c r="Z44" s="9">
        <v>40</v>
      </c>
      <c r="AJ44" s="31">
        <v>3</v>
      </c>
      <c r="AQ44" s="79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20</v>
      </c>
      <c r="AZ44" s="80">
        <v>0</v>
      </c>
      <c r="BA44" s="80">
        <v>0</v>
      </c>
      <c r="BB44" s="80">
        <v>0</v>
      </c>
      <c r="BC44" s="80">
        <v>0</v>
      </c>
      <c r="BD44" s="80">
        <v>0</v>
      </c>
      <c r="BE44" s="80">
        <v>0</v>
      </c>
      <c r="BF44" s="80">
        <v>0</v>
      </c>
      <c r="BG44" s="80">
        <v>0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20</v>
      </c>
      <c r="BN44" s="80">
        <v>0</v>
      </c>
      <c r="BO44" s="80">
        <v>40</v>
      </c>
      <c r="BP44" s="80">
        <v>0</v>
      </c>
      <c r="BQ44" s="80">
        <v>20</v>
      </c>
      <c r="BR44" s="80">
        <v>0</v>
      </c>
      <c r="BS44" s="80">
        <v>0</v>
      </c>
      <c r="BT44" s="81">
        <f t="shared" si="1"/>
        <v>82.222222222222214</v>
      </c>
      <c r="BU44" s="89">
        <v>0</v>
      </c>
      <c r="BV44" s="82">
        <v>0</v>
      </c>
      <c r="BW44" s="1">
        <v>10</v>
      </c>
      <c r="BX44" s="1">
        <v>20</v>
      </c>
      <c r="BY44" s="1">
        <v>20</v>
      </c>
      <c r="BZ44" s="82">
        <v>0</v>
      </c>
      <c r="CA44" s="82">
        <v>0</v>
      </c>
      <c r="CB44" s="82">
        <v>0</v>
      </c>
      <c r="CC44" s="1">
        <v>10</v>
      </c>
      <c r="CD44" s="1">
        <v>10</v>
      </c>
      <c r="CE44" s="82">
        <v>0</v>
      </c>
      <c r="CF44" s="82">
        <v>0</v>
      </c>
      <c r="CG44" s="82">
        <v>0</v>
      </c>
      <c r="CH44" s="1">
        <v>10</v>
      </c>
      <c r="CI44" s="82">
        <v>0</v>
      </c>
      <c r="CJ44" s="82">
        <v>0</v>
      </c>
      <c r="CK44" s="82">
        <v>0</v>
      </c>
      <c r="CL44" s="1">
        <v>20</v>
      </c>
      <c r="CM44" s="82">
        <v>0</v>
      </c>
      <c r="CN44" s="82">
        <v>0</v>
      </c>
      <c r="CO44" s="1">
        <v>0</v>
      </c>
      <c r="CP44" s="81">
        <f>(BU44*BU44+BV44*BV44+BW44*BW44+BX44*BX44+BY44*BY44+BZ44*BZ44+CA44*CA44+CB44*CB44+CC44*CC44+CD44*CD44+CE44*CE44+CF44*CF44+CG44*CG44+CH44*CH44+CI44*CI44+CJ44*CJ44+CK44*CK44+CL44*CL44+CM44*CM44+CN44*CN44+CO44*CO44)/21-10000/(21*21)</f>
        <v>53.51473922902494</v>
      </c>
      <c r="CR44" s="180"/>
      <c r="CS44" s="173"/>
      <c r="CT44" s="173"/>
      <c r="CU44" s="173"/>
      <c r="CV44" s="181"/>
      <c r="CW44" s="184"/>
      <c r="CX44" s="173"/>
      <c r="CY44" s="173"/>
      <c r="CZ44" s="173"/>
      <c r="DA44" s="181"/>
      <c r="DB44" s="182"/>
      <c r="DC44" s="173"/>
      <c r="DD44" s="173"/>
      <c r="DE44" s="173"/>
      <c r="DF44" s="181"/>
      <c r="DG44" s="182"/>
      <c r="DH44" s="173"/>
      <c r="DI44" s="173"/>
      <c r="DJ44" s="173"/>
      <c r="DK44" s="181"/>
      <c r="DL44" s="182"/>
      <c r="DM44" s="173"/>
      <c r="DN44" s="173"/>
      <c r="DO44" s="173"/>
      <c r="DP44" s="181"/>
      <c r="DQ44" s="84">
        <v>480</v>
      </c>
      <c r="DR44" s="36">
        <v>340</v>
      </c>
      <c r="DS44" s="36">
        <f>DR44*100/DQ44</f>
        <v>70.833333333333329</v>
      </c>
      <c r="DT44" s="36">
        <v>30</v>
      </c>
      <c r="DU44" s="63">
        <f>DT44*100/DQ44</f>
        <v>6.25</v>
      </c>
      <c r="DV44" s="182"/>
      <c r="DW44" s="173"/>
      <c r="DX44" s="173"/>
      <c r="DY44" s="173"/>
      <c r="DZ44" s="185"/>
      <c r="EA44" s="84">
        <v>599</v>
      </c>
      <c r="EB44" s="36">
        <v>467</v>
      </c>
      <c r="EC44" s="36">
        <f>EB44*100/EA44</f>
        <v>77.96327212020033</v>
      </c>
      <c r="ED44" s="36">
        <v>51</v>
      </c>
      <c r="EE44" s="85">
        <f>ED44*100/EA44</f>
        <v>8.5141903171953253</v>
      </c>
      <c r="EK44" s="1"/>
    </row>
    <row r="45" spans="1:141">
      <c r="A45" s="1">
        <v>42</v>
      </c>
      <c r="B45" s="1" t="s">
        <v>229</v>
      </c>
      <c r="G45" s="37">
        <v>3337</v>
      </c>
      <c r="H45" s="60">
        <f t="shared" si="19"/>
        <v>33.369999999999997</v>
      </c>
      <c r="I45" s="37">
        <v>271</v>
      </c>
      <c r="J45" s="62">
        <f t="shared" si="18"/>
        <v>8.1210668264908605</v>
      </c>
      <c r="K45" s="63" t="s">
        <v>181</v>
      </c>
      <c r="L45" s="64">
        <v>95</v>
      </c>
      <c r="M45" s="1">
        <v>94</v>
      </c>
      <c r="N45" s="1">
        <v>97</v>
      </c>
      <c r="O45" s="1">
        <v>92</v>
      </c>
      <c r="P45" s="1">
        <v>94</v>
      </c>
      <c r="Q45" s="65">
        <v>96</v>
      </c>
      <c r="BT45" s="81">
        <f t="shared" si="1"/>
        <v>-11.111111111111111</v>
      </c>
      <c r="BU45" s="89"/>
      <c r="BV45" s="82"/>
      <c r="BW45" s="1"/>
      <c r="EK45" s="1"/>
    </row>
    <row r="46" spans="1:141">
      <c r="A46" s="1">
        <v>43</v>
      </c>
      <c r="B46" s="1" t="s">
        <v>230</v>
      </c>
      <c r="G46" s="37">
        <v>149</v>
      </c>
      <c r="H46" s="60">
        <f t="shared" si="19"/>
        <v>1.49</v>
      </c>
      <c r="I46" s="37">
        <v>135</v>
      </c>
      <c r="J46" s="62">
        <f t="shared" si="18"/>
        <v>90.604026845637577</v>
      </c>
      <c r="K46" s="63" t="s">
        <v>181</v>
      </c>
      <c r="L46" s="64">
        <v>95</v>
      </c>
      <c r="M46" s="1">
        <v>93</v>
      </c>
      <c r="N46" s="1">
        <v>97</v>
      </c>
      <c r="O46" s="1">
        <v>92</v>
      </c>
      <c r="P46" s="1">
        <v>94</v>
      </c>
      <c r="Q46" s="65">
        <v>97</v>
      </c>
      <c r="BT46" s="81">
        <f t="shared" si="1"/>
        <v>-11.111111111111111</v>
      </c>
      <c r="BW46" s="1"/>
      <c r="EK46" s="1"/>
    </row>
    <row r="47" spans="1:141">
      <c r="A47" s="1">
        <v>44</v>
      </c>
      <c r="B47" s="1" t="s">
        <v>231</v>
      </c>
      <c r="C47" s="57" t="s">
        <v>232</v>
      </c>
      <c r="D47" s="99" t="s">
        <v>233</v>
      </c>
      <c r="F47" s="59" t="s">
        <v>120</v>
      </c>
      <c r="G47" s="37">
        <v>349</v>
      </c>
      <c r="H47" s="60">
        <f t="shared" si="19"/>
        <v>3.49</v>
      </c>
      <c r="I47" s="37">
        <v>229</v>
      </c>
      <c r="J47" s="62">
        <f t="shared" si="18"/>
        <v>65.616045845272211</v>
      </c>
      <c r="K47" s="63" t="s">
        <v>234</v>
      </c>
      <c r="L47" s="64">
        <v>95</v>
      </c>
      <c r="M47" s="1">
        <v>93</v>
      </c>
      <c r="N47" s="1">
        <v>98</v>
      </c>
      <c r="O47" s="1">
        <v>93</v>
      </c>
      <c r="P47" s="1">
        <v>94</v>
      </c>
      <c r="Q47" s="65">
        <v>95</v>
      </c>
      <c r="R47" s="8">
        <v>25000</v>
      </c>
      <c r="S47" s="1">
        <v>50</v>
      </c>
      <c r="T47" s="1">
        <v>99</v>
      </c>
      <c r="U47" s="1" t="s">
        <v>235</v>
      </c>
      <c r="V47" s="1" t="s">
        <v>236</v>
      </c>
      <c r="W47" s="9" t="s">
        <v>237</v>
      </c>
      <c r="AM47" s="73">
        <v>10</v>
      </c>
      <c r="AQ47" s="79">
        <v>0</v>
      </c>
      <c r="AR47" s="80">
        <v>0</v>
      </c>
      <c r="AS47" s="80">
        <v>0</v>
      </c>
      <c r="AT47" s="80">
        <v>0</v>
      </c>
      <c r="AU47" s="80">
        <v>0</v>
      </c>
      <c r="AV47" s="80">
        <v>0</v>
      </c>
      <c r="AW47" s="80">
        <v>0</v>
      </c>
      <c r="AX47" s="80">
        <v>10</v>
      </c>
      <c r="AY47" s="80">
        <v>20</v>
      </c>
      <c r="AZ47" s="80">
        <v>0</v>
      </c>
      <c r="BA47" s="80">
        <v>0</v>
      </c>
      <c r="BB47" s="80">
        <v>0</v>
      </c>
      <c r="BC47" s="80">
        <v>0</v>
      </c>
      <c r="BD47" s="80">
        <v>10</v>
      </c>
      <c r="BE47" s="80">
        <v>0</v>
      </c>
      <c r="BF47" s="80">
        <v>0</v>
      </c>
      <c r="BG47" s="80">
        <v>30</v>
      </c>
      <c r="BH47" s="80">
        <v>0</v>
      </c>
      <c r="BI47" s="80">
        <v>0</v>
      </c>
      <c r="BJ47" s="80">
        <v>0</v>
      </c>
      <c r="BK47" s="80">
        <v>10</v>
      </c>
      <c r="BL47" s="80">
        <v>0</v>
      </c>
      <c r="BM47" s="80">
        <v>10</v>
      </c>
      <c r="BN47" s="80">
        <v>0</v>
      </c>
      <c r="BO47" s="80">
        <v>10</v>
      </c>
      <c r="BP47" s="80">
        <v>0</v>
      </c>
      <c r="BQ47" s="80">
        <v>0</v>
      </c>
      <c r="BR47" s="80">
        <v>0</v>
      </c>
      <c r="BS47" s="80">
        <v>0</v>
      </c>
      <c r="BT47" s="81">
        <f t="shared" si="1"/>
        <v>45.555555555555557</v>
      </c>
      <c r="BU47" s="89">
        <v>0</v>
      </c>
      <c r="BV47" s="82">
        <v>0</v>
      </c>
      <c r="BW47" s="1">
        <v>5</v>
      </c>
      <c r="BX47" s="1">
        <v>30</v>
      </c>
      <c r="BY47" s="1">
        <v>30</v>
      </c>
      <c r="BZ47" s="82">
        <v>0</v>
      </c>
      <c r="CA47" s="82">
        <v>0</v>
      </c>
      <c r="CB47" s="82">
        <v>0</v>
      </c>
      <c r="CC47" s="82">
        <v>0</v>
      </c>
      <c r="CD47" s="82">
        <v>0</v>
      </c>
      <c r="CE47" s="82">
        <v>0</v>
      </c>
      <c r="CF47" s="1">
        <v>25</v>
      </c>
      <c r="CG47" s="82">
        <v>0</v>
      </c>
      <c r="CH47" s="82">
        <v>0</v>
      </c>
      <c r="CI47" s="82">
        <v>0</v>
      </c>
      <c r="CJ47" s="82">
        <v>0</v>
      </c>
      <c r="CK47" s="82">
        <v>0</v>
      </c>
      <c r="CL47" s="1">
        <v>10</v>
      </c>
      <c r="CM47" s="82">
        <v>0</v>
      </c>
      <c r="CN47" s="82">
        <v>0</v>
      </c>
      <c r="CO47" s="82">
        <v>0</v>
      </c>
      <c r="CP47" s="81">
        <f>(BU47*BU47+BV47*BV47+BW47*BW47+BX47*BX47+BY47*BY47+BZ47*BZ47+CA47*CA47+CB47*CB47+CC47*CC47+CD47*CD47+CE47*CE47+CF47*CF47+CG47*CG47+CH47*CH47+CI47*CI47+CJ47*CJ47+CK47*CK47+CL47*CL47+CM47*CM47+CN47*CN47+CO47*CO47)/21-10000/(21*21)</f>
        <v>98.752834467120181</v>
      </c>
      <c r="EK47" s="1"/>
    </row>
    <row r="48" spans="1:141">
      <c r="A48" s="1">
        <v>45</v>
      </c>
      <c r="B48" s="1" t="s">
        <v>238</v>
      </c>
      <c r="G48" s="37">
        <v>471</v>
      </c>
      <c r="H48" s="60">
        <f t="shared" si="19"/>
        <v>4.71</v>
      </c>
      <c r="I48" s="37">
        <v>431</v>
      </c>
      <c r="J48" s="62">
        <f t="shared" si="18"/>
        <v>91.507430997876853</v>
      </c>
      <c r="K48" s="63" t="s">
        <v>181</v>
      </c>
      <c r="L48" s="64">
        <v>94</v>
      </c>
      <c r="M48" s="1">
        <v>89</v>
      </c>
      <c r="N48" s="1">
        <v>95</v>
      </c>
      <c r="O48" s="1">
        <v>95</v>
      </c>
      <c r="P48" s="1">
        <v>96</v>
      </c>
      <c r="Q48" s="65">
        <v>98</v>
      </c>
      <c r="BT48" s="81">
        <f t="shared" si="1"/>
        <v>-11.111111111111111</v>
      </c>
      <c r="BW48" s="1"/>
      <c r="EK48" s="1"/>
    </row>
    <row r="49" spans="1:176">
      <c r="A49" s="1">
        <v>46</v>
      </c>
      <c r="B49" s="1" t="s">
        <v>239</v>
      </c>
      <c r="G49" s="37">
        <v>3988</v>
      </c>
      <c r="H49" s="60">
        <f t="shared" si="19"/>
        <v>39.880000000000003</v>
      </c>
      <c r="I49" s="37">
        <v>494</v>
      </c>
      <c r="J49" s="62">
        <f t="shared" si="18"/>
        <v>12.38716148445336</v>
      </c>
      <c r="K49" s="63" t="s">
        <v>181</v>
      </c>
      <c r="L49" s="64">
        <v>94</v>
      </c>
      <c r="M49" s="1">
        <v>94</v>
      </c>
      <c r="N49" s="1">
        <v>97</v>
      </c>
      <c r="O49" s="1">
        <v>89</v>
      </c>
      <c r="P49" s="1">
        <v>93</v>
      </c>
      <c r="Q49" s="65">
        <v>98</v>
      </c>
      <c r="BT49" s="81">
        <f t="shared" si="1"/>
        <v>-11.111111111111111</v>
      </c>
      <c r="BW49" s="1"/>
      <c r="CR49" s="64">
        <v>405</v>
      </c>
      <c r="CS49" s="36">
        <v>372</v>
      </c>
      <c r="CT49" s="36">
        <f>CS49*100/CR49</f>
        <v>91.851851851851848</v>
      </c>
      <c r="CU49" s="36">
        <v>12</v>
      </c>
      <c r="CV49" s="63">
        <f>CU49*100/CR49</f>
        <v>2.9629629629629628</v>
      </c>
      <c r="CW49" s="83">
        <v>405</v>
      </c>
      <c r="CX49" s="36">
        <v>350</v>
      </c>
      <c r="CY49" s="36">
        <f>CX49*100/CW49</f>
        <v>86.419753086419746</v>
      </c>
      <c r="CZ49" s="36">
        <v>5</v>
      </c>
      <c r="DA49" s="63">
        <f>CZ49*100/CW49</f>
        <v>1.2345679012345678</v>
      </c>
      <c r="DB49" s="84">
        <v>405</v>
      </c>
      <c r="DC49" s="36">
        <v>350</v>
      </c>
      <c r="DD49" s="36">
        <f>DC49*100/DB49</f>
        <v>86.419753086419746</v>
      </c>
      <c r="DE49" s="36">
        <v>10</v>
      </c>
      <c r="DF49" s="63">
        <f>DE49*100/DB49</f>
        <v>2.4691358024691357</v>
      </c>
      <c r="DG49" s="84">
        <v>415</v>
      </c>
      <c r="DH49" s="36">
        <v>360</v>
      </c>
      <c r="DI49" s="36">
        <f>DH49*100/DG49</f>
        <v>86.746987951807228</v>
      </c>
      <c r="DJ49" s="36">
        <v>18</v>
      </c>
      <c r="DK49" s="63">
        <f>DJ49*100/DG49</f>
        <v>4.3373493975903612</v>
      </c>
      <c r="DL49" s="182"/>
      <c r="DM49" s="173"/>
      <c r="DN49" s="173"/>
      <c r="DO49" s="173"/>
      <c r="DP49" s="181"/>
      <c r="DQ49" s="182"/>
      <c r="DR49" s="173"/>
      <c r="DS49" s="173"/>
      <c r="DT49" s="173"/>
      <c r="DU49" s="181"/>
      <c r="DV49" s="182"/>
      <c r="DW49" s="173"/>
      <c r="DX49" s="173"/>
      <c r="DY49" s="173"/>
      <c r="DZ49" s="185"/>
      <c r="EA49" s="182"/>
      <c r="EB49" s="173"/>
      <c r="EC49" s="173"/>
      <c r="ED49" s="173"/>
      <c r="EE49" s="183"/>
      <c r="EK49" s="1"/>
    </row>
    <row r="50" spans="1:176">
      <c r="A50" s="1">
        <v>47</v>
      </c>
      <c r="B50" s="1" t="s">
        <v>240</v>
      </c>
      <c r="G50" s="37">
        <v>26310</v>
      </c>
      <c r="H50" s="60">
        <f t="shared" si="19"/>
        <v>263.10000000000002</v>
      </c>
      <c r="I50" s="37">
        <v>14</v>
      </c>
      <c r="J50" s="62">
        <f t="shared" si="18"/>
        <v>5.3211706575446598E-2</v>
      </c>
      <c r="K50" s="63" t="s">
        <v>181</v>
      </c>
      <c r="L50" s="64">
        <v>94</v>
      </c>
      <c r="M50" s="1">
        <v>94</v>
      </c>
      <c r="N50" s="1">
        <v>96</v>
      </c>
      <c r="O50" s="1">
        <v>91</v>
      </c>
      <c r="P50" s="1">
        <v>94</v>
      </c>
      <c r="Q50" s="65">
        <v>96</v>
      </c>
      <c r="BT50" s="81">
        <f t="shared" si="1"/>
        <v>-11.111111111111111</v>
      </c>
      <c r="BW50" s="1"/>
      <c r="EK50" s="1"/>
    </row>
    <row r="51" spans="1:176">
      <c r="A51" s="1">
        <v>48</v>
      </c>
      <c r="B51" s="1" t="s">
        <v>241</v>
      </c>
      <c r="E51" s="2" t="s">
        <v>165</v>
      </c>
      <c r="G51" s="37">
        <v>396</v>
      </c>
      <c r="H51" s="60">
        <f t="shared" si="19"/>
        <v>3.96</v>
      </c>
      <c r="I51" s="37">
        <v>389</v>
      </c>
      <c r="J51" s="62">
        <f t="shared" si="18"/>
        <v>98.232323232323239</v>
      </c>
      <c r="K51" s="63" t="s">
        <v>181</v>
      </c>
      <c r="L51" s="64">
        <v>94</v>
      </c>
      <c r="M51" s="1">
        <v>91</v>
      </c>
      <c r="N51" s="1">
        <v>96</v>
      </c>
      <c r="O51" s="1">
        <v>93</v>
      </c>
      <c r="P51" s="1">
        <v>94</v>
      </c>
      <c r="Q51" s="65">
        <v>95</v>
      </c>
      <c r="BT51" s="81">
        <f t="shared" si="1"/>
        <v>-11.111111111111111</v>
      </c>
      <c r="BW51" s="1"/>
      <c r="EK51" s="1"/>
    </row>
    <row r="52" spans="1:176" ht="25.5" customHeight="1">
      <c r="A52" s="1">
        <v>49</v>
      </c>
      <c r="B52" s="1" t="s">
        <v>242</v>
      </c>
      <c r="C52" s="57" t="s">
        <v>243</v>
      </c>
      <c r="D52" s="99" t="s">
        <v>244</v>
      </c>
      <c r="E52" s="123" t="s">
        <v>244</v>
      </c>
      <c r="F52" s="59" t="s">
        <v>120</v>
      </c>
      <c r="G52" s="37">
        <v>363</v>
      </c>
      <c r="H52" s="60">
        <f t="shared" si="19"/>
        <v>3.63</v>
      </c>
      <c r="I52" s="37">
        <v>352</v>
      </c>
      <c r="J52" s="62">
        <f t="shared" si="18"/>
        <v>96.969696969696969</v>
      </c>
      <c r="K52" s="63" t="s">
        <v>181</v>
      </c>
      <c r="L52" s="64">
        <v>94</v>
      </c>
      <c r="M52" s="1">
        <v>89</v>
      </c>
      <c r="N52" s="1">
        <v>96</v>
      </c>
      <c r="O52" s="1">
        <v>93</v>
      </c>
      <c r="P52" s="1">
        <v>93</v>
      </c>
      <c r="Q52" s="65">
        <v>97</v>
      </c>
      <c r="R52" s="8">
        <v>10000</v>
      </c>
      <c r="S52" s="1">
        <v>50</v>
      </c>
      <c r="T52" s="1">
        <v>99</v>
      </c>
      <c r="U52" s="1">
        <v>18.600000000000001</v>
      </c>
      <c r="V52" s="1">
        <v>8.5</v>
      </c>
      <c r="W52" s="9">
        <v>9.5</v>
      </c>
      <c r="X52" s="64">
        <v>20</v>
      </c>
      <c r="Y52" s="1">
        <v>50</v>
      </c>
      <c r="Z52" s="9">
        <v>30</v>
      </c>
      <c r="AE52" s="26">
        <v>2</v>
      </c>
      <c r="AQ52" s="79">
        <v>0</v>
      </c>
      <c r="AR52" s="80">
        <v>10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10</v>
      </c>
      <c r="AZ52" s="80">
        <v>0</v>
      </c>
      <c r="BA52" s="80">
        <v>0</v>
      </c>
      <c r="BB52" s="80">
        <v>0</v>
      </c>
      <c r="BC52" s="80">
        <v>0</v>
      </c>
      <c r="BD52" s="80">
        <v>70</v>
      </c>
      <c r="BE52" s="80">
        <v>0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  <c r="BL52" s="80">
        <v>0</v>
      </c>
      <c r="BM52" s="80">
        <v>0</v>
      </c>
      <c r="BN52" s="80">
        <v>0</v>
      </c>
      <c r="BO52" s="80">
        <v>0</v>
      </c>
      <c r="BP52" s="80">
        <v>0</v>
      </c>
      <c r="BQ52" s="80">
        <v>10</v>
      </c>
      <c r="BR52" s="80">
        <v>0</v>
      </c>
      <c r="BS52" s="80">
        <v>0</v>
      </c>
      <c r="BT52" s="81">
        <f t="shared" si="1"/>
        <v>162.22222222222223</v>
      </c>
      <c r="BU52" s="89">
        <v>0</v>
      </c>
      <c r="BV52" s="82">
        <v>0</v>
      </c>
      <c r="BW52" s="82">
        <v>0</v>
      </c>
      <c r="BX52" s="1">
        <v>50</v>
      </c>
      <c r="BY52" s="1">
        <v>10</v>
      </c>
      <c r="BZ52" s="1">
        <v>20</v>
      </c>
      <c r="CA52" s="82">
        <v>0</v>
      </c>
      <c r="CB52" s="82">
        <v>0</v>
      </c>
      <c r="CC52" s="82">
        <v>0</v>
      </c>
      <c r="CD52" s="82">
        <v>0</v>
      </c>
      <c r="CE52" s="1">
        <v>10</v>
      </c>
      <c r="CF52" s="82">
        <v>0</v>
      </c>
      <c r="CG52" s="82">
        <v>0</v>
      </c>
      <c r="CH52" s="82">
        <v>0</v>
      </c>
      <c r="CI52" s="82">
        <v>0</v>
      </c>
      <c r="CJ52" s="1">
        <v>10</v>
      </c>
      <c r="CK52" s="82">
        <v>0</v>
      </c>
      <c r="CL52" s="82">
        <v>0</v>
      </c>
      <c r="CM52" s="82">
        <v>0</v>
      </c>
      <c r="CN52" s="82">
        <v>0</v>
      </c>
      <c r="CO52" s="82">
        <v>0</v>
      </c>
      <c r="CP52" s="81">
        <f>(BU52*BU52+BV52*BV52+BW52*BW52+BX52*BX52+BY52*BY52+BZ52*BZ52+CA52*CA52+CB52*CB52+CC52*CC52+CD52*CD52+CE52*CE52+CF52*CF52+CG52*CG52+CH52*CH52+CI52*CI52+CJ52*CJ52+CK52*CK52+CL52*CL52+CM52*CM52+CN52*CN52+CO52*CO52)/21-10000/(21*21)</f>
        <v>129.70521541950114</v>
      </c>
      <c r="EK52" s="1"/>
    </row>
    <row r="53" spans="1:176" s="129" customFormat="1">
      <c r="A53" s="1">
        <v>50</v>
      </c>
      <c r="B53" s="129" t="s">
        <v>931</v>
      </c>
      <c r="C53" s="57" t="s">
        <v>246</v>
      </c>
      <c r="D53" s="99" t="s">
        <v>247</v>
      </c>
      <c r="E53" s="2" t="s">
        <v>248</v>
      </c>
      <c r="F53" s="59" t="s">
        <v>120</v>
      </c>
      <c r="G53" s="37">
        <v>424</v>
      </c>
      <c r="H53" s="60">
        <f t="shared" si="19"/>
        <v>4.24</v>
      </c>
      <c r="I53" s="37">
        <v>402</v>
      </c>
      <c r="J53" s="62">
        <f t="shared" si="18"/>
        <v>94.811320754716988</v>
      </c>
      <c r="K53" s="63" t="s">
        <v>181</v>
      </c>
      <c r="L53" s="186">
        <v>94</v>
      </c>
      <c r="M53" s="129">
        <v>92</v>
      </c>
      <c r="N53" s="129">
        <v>96</v>
      </c>
      <c r="O53" s="129">
        <v>90</v>
      </c>
      <c r="P53" s="129">
        <v>93</v>
      </c>
      <c r="Q53" s="187">
        <v>96</v>
      </c>
      <c r="R53" s="188">
        <v>25000</v>
      </c>
      <c r="S53" s="129">
        <v>25</v>
      </c>
      <c r="T53" s="129">
        <v>49</v>
      </c>
      <c r="U53" s="129" t="s">
        <v>249</v>
      </c>
      <c r="V53" s="129" t="s">
        <v>250</v>
      </c>
      <c r="W53" s="162" t="s">
        <v>251</v>
      </c>
      <c r="X53" s="186">
        <v>10</v>
      </c>
      <c r="Y53" s="129">
        <v>60</v>
      </c>
      <c r="Z53" s="162">
        <v>30</v>
      </c>
      <c r="AA53" s="189"/>
      <c r="AB53" s="190"/>
      <c r="AC53" s="191"/>
      <c r="AD53" s="192"/>
      <c r="AE53" s="193"/>
      <c r="AF53" s="194"/>
      <c r="AG53" s="195"/>
      <c r="AH53" s="196"/>
      <c r="AI53" s="197"/>
      <c r="AJ53" s="198"/>
      <c r="AK53" s="127"/>
      <c r="AL53" s="196"/>
      <c r="AM53" s="197"/>
      <c r="AN53" s="199">
        <v>12</v>
      </c>
      <c r="AO53" s="200"/>
      <c r="AP53" s="201"/>
      <c r="AQ53" s="79">
        <v>0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5</v>
      </c>
      <c r="AY53" s="80">
        <v>30</v>
      </c>
      <c r="AZ53" s="80">
        <v>0</v>
      </c>
      <c r="BA53" s="80">
        <v>5</v>
      </c>
      <c r="BB53" s="80">
        <v>0</v>
      </c>
      <c r="BC53" s="80">
        <v>10</v>
      </c>
      <c r="BD53" s="80">
        <v>0</v>
      </c>
      <c r="BE53" s="80">
        <v>0</v>
      </c>
      <c r="BF53" s="80">
        <v>0</v>
      </c>
      <c r="BG53" s="80">
        <v>0</v>
      </c>
      <c r="BH53" s="80">
        <v>10</v>
      </c>
      <c r="BI53" s="80">
        <v>10</v>
      </c>
      <c r="BJ53" s="80">
        <v>5</v>
      </c>
      <c r="BK53" s="80">
        <v>0</v>
      </c>
      <c r="BL53" s="80">
        <v>0</v>
      </c>
      <c r="BM53" s="80">
        <v>15</v>
      </c>
      <c r="BN53" s="80">
        <v>5</v>
      </c>
      <c r="BO53" s="80">
        <v>0</v>
      </c>
      <c r="BP53" s="80">
        <v>0</v>
      </c>
      <c r="BQ53" s="80">
        <v>5</v>
      </c>
      <c r="BR53" s="80">
        <v>0</v>
      </c>
      <c r="BS53" s="80">
        <v>0</v>
      </c>
      <c r="BT53" s="81">
        <f t="shared" si="1"/>
        <v>39.722222222222229</v>
      </c>
      <c r="BU53" s="89">
        <v>0</v>
      </c>
      <c r="BV53" s="82">
        <v>0</v>
      </c>
      <c r="BW53" s="129">
        <v>20</v>
      </c>
      <c r="BX53" s="129">
        <v>20</v>
      </c>
      <c r="BY53" s="129">
        <v>10</v>
      </c>
      <c r="BZ53" s="82">
        <v>0</v>
      </c>
      <c r="CA53" s="82">
        <v>0</v>
      </c>
      <c r="CB53" s="82">
        <v>0</v>
      </c>
      <c r="CC53" s="82">
        <v>0</v>
      </c>
      <c r="CD53" s="129">
        <v>10</v>
      </c>
      <c r="CE53" s="82">
        <v>0</v>
      </c>
      <c r="CF53" s="82">
        <v>0</v>
      </c>
      <c r="CG53" s="129">
        <v>10</v>
      </c>
      <c r="CH53" s="82">
        <v>0</v>
      </c>
      <c r="CI53" s="82">
        <v>0</v>
      </c>
      <c r="CJ53" s="129">
        <v>10</v>
      </c>
      <c r="CK53" s="129">
        <v>10</v>
      </c>
      <c r="CL53" s="129">
        <v>10</v>
      </c>
      <c r="CM53" s="82">
        <v>0</v>
      </c>
      <c r="CN53" s="82">
        <v>0</v>
      </c>
      <c r="CO53" s="82">
        <v>0</v>
      </c>
      <c r="CP53" s="202">
        <f>(BU53*BU53+BV53*BV53+BW53*BW53+BX53*BX53+BY53*BY53+BZ53*BZ53+CA53*CA53+CB53*CB53+CC53*CC53+CD53*CD53+CE53*CE53+CF53*CF53+CG53*CG53+CH53*CH53+CI53*CI53+CJ53*CJ53+CK53*CK53+CL53*CL53+CM53*CM53+CN53*CN53+CO53*CO53)/21-10000/(21*21)</f>
        <v>43.990929705215422</v>
      </c>
      <c r="CQ53" s="203"/>
      <c r="CR53" s="186">
        <v>320</v>
      </c>
      <c r="CS53" s="36">
        <v>270</v>
      </c>
      <c r="CT53" s="36">
        <f>CS53*100/CR53</f>
        <v>84.375</v>
      </c>
      <c r="CU53" s="36">
        <v>69</v>
      </c>
      <c r="CV53" s="63">
        <f>CU53*100/CR53</f>
        <v>21.5625</v>
      </c>
      <c r="CW53" s="184"/>
      <c r="CX53" s="173"/>
      <c r="CY53" s="173"/>
      <c r="CZ53" s="173"/>
      <c r="DA53" s="181"/>
      <c r="DB53" s="84">
        <v>380</v>
      </c>
      <c r="DC53" s="36">
        <v>345</v>
      </c>
      <c r="DD53" s="36">
        <f>DC53*100/DB53</f>
        <v>90.78947368421052</v>
      </c>
      <c r="DE53" s="36">
        <v>98</v>
      </c>
      <c r="DF53" s="63">
        <f>DE53*100/DB53</f>
        <v>25.789473684210527</v>
      </c>
      <c r="DG53" s="84">
        <v>434</v>
      </c>
      <c r="DH53" s="36">
        <v>372</v>
      </c>
      <c r="DI53" s="36">
        <f>DH53*100/DG53</f>
        <v>85.714285714285708</v>
      </c>
      <c r="DJ53" s="36">
        <v>70</v>
      </c>
      <c r="DK53" s="63">
        <f>DJ53*100/DG53</f>
        <v>16.129032258064516</v>
      </c>
      <c r="DL53" s="84">
        <v>490</v>
      </c>
      <c r="DM53" s="36">
        <v>424</v>
      </c>
      <c r="DN53" s="36">
        <f>DM53*100/DL53</f>
        <v>86.530612244897952</v>
      </c>
      <c r="DO53" s="36">
        <v>60</v>
      </c>
      <c r="DP53" s="63">
        <f>DO53*100/DL53</f>
        <v>12.244897959183673</v>
      </c>
      <c r="DQ53" s="84">
        <v>492</v>
      </c>
      <c r="DR53" s="36">
        <v>426</v>
      </c>
      <c r="DS53" s="36">
        <f>DR53*100/DQ53</f>
        <v>86.58536585365853</v>
      </c>
      <c r="DT53" s="36">
        <v>55</v>
      </c>
      <c r="DU53" s="63">
        <f>DT53*100/DQ53</f>
        <v>11.178861788617887</v>
      </c>
      <c r="DV53" s="84">
        <v>970</v>
      </c>
      <c r="DW53" s="36">
        <v>828</v>
      </c>
      <c r="DX53" s="36">
        <f>DW53*100/DV53</f>
        <v>85.360824742268036</v>
      </c>
      <c r="DY53" s="36">
        <v>292</v>
      </c>
      <c r="DZ53" s="2">
        <f>DY53*100/DV53</f>
        <v>30.103092783505154</v>
      </c>
      <c r="EA53" s="84">
        <v>1249</v>
      </c>
      <c r="EB53" s="36">
        <v>1081</v>
      </c>
      <c r="EC53" s="36">
        <f>EB53*100/EA53</f>
        <v>86.549239391513211</v>
      </c>
      <c r="ED53" s="36">
        <v>400</v>
      </c>
      <c r="EE53" s="204">
        <f>ED53*100/EA53</f>
        <v>32.025620496397117</v>
      </c>
      <c r="EF53" s="188"/>
    </row>
    <row r="54" spans="1:176">
      <c r="A54" s="1">
        <v>51</v>
      </c>
      <c r="B54" s="1" t="s">
        <v>252</v>
      </c>
      <c r="C54" s="57" t="s">
        <v>253</v>
      </c>
      <c r="D54" s="99" t="s">
        <v>254</v>
      </c>
      <c r="F54" s="59" t="s">
        <v>197</v>
      </c>
      <c r="G54" s="37">
        <v>449</v>
      </c>
      <c r="H54" s="60">
        <f t="shared" si="19"/>
        <v>4.49</v>
      </c>
      <c r="I54" s="37">
        <v>439</v>
      </c>
      <c r="J54" s="62">
        <f t="shared" si="18"/>
        <v>97.772828507795097</v>
      </c>
      <c r="K54" s="63" t="s">
        <v>181</v>
      </c>
      <c r="L54" s="64">
        <v>94</v>
      </c>
      <c r="M54" s="1">
        <v>93</v>
      </c>
      <c r="N54" s="1">
        <v>96</v>
      </c>
      <c r="O54" s="1">
        <v>90</v>
      </c>
      <c r="P54" s="1">
        <v>93</v>
      </c>
      <c r="Q54" s="65">
        <v>97</v>
      </c>
      <c r="X54" s="64">
        <v>20</v>
      </c>
      <c r="Y54" s="1">
        <v>50</v>
      </c>
      <c r="Z54" s="9">
        <v>30</v>
      </c>
      <c r="AQ54" s="79">
        <v>0</v>
      </c>
      <c r="AR54" s="80">
        <v>4</v>
      </c>
      <c r="AS54" s="80">
        <v>0</v>
      </c>
      <c r="AT54" s="80">
        <v>0</v>
      </c>
      <c r="AU54" s="80">
        <v>0</v>
      </c>
      <c r="AV54" s="80">
        <v>0</v>
      </c>
      <c r="AW54" s="80">
        <v>4</v>
      </c>
      <c r="AX54" s="80">
        <v>8</v>
      </c>
      <c r="AY54" s="80">
        <v>55</v>
      </c>
      <c r="AZ54" s="80">
        <v>0</v>
      </c>
      <c r="BA54" s="80">
        <v>0</v>
      </c>
      <c r="BB54" s="80">
        <v>0</v>
      </c>
      <c r="BC54" s="80">
        <v>3</v>
      </c>
      <c r="BD54" s="80">
        <v>0</v>
      </c>
      <c r="BE54" s="80">
        <v>0</v>
      </c>
      <c r="BF54" s="80">
        <v>0</v>
      </c>
      <c r="BG54" s="80">
        <v>15</v>
      </c>
      <c r="BH54" s="80">
        <v>0</v>
      </c>
      <c r="BI54" s="80">
        <v>0</v>
      </c>
      <c r="BJ54" s="80">
        <v>0</v>
      </c>
      <c r="BK54" s="80">
        <v>0</v>
      </c>
      <c r="BL54" s="80">
        <v>3</v>
      </c>
      <c r="BM54" s="80">
        <v>4</v>
      </c>
      <c r="BN54" s="80">
        <v>0</v>
      </c>
      <c r="BO54" s="80">
        <v>0</v>
      </c>
      <c r="BP54" s="80">
        <v>0</v>
      </c>
      <c r="BQ54" s="80">
        <v>4</v>
      </c>
      <c r="BR54" s="80">
        <v>0</v>
      </c>
      <c r="BS54" s="80">
        <v>0</v>
      </c>
      <c r="BT54" s="81">
        <f t="shared" si="1"/>
        <v>99.955555555555549</v>
      </c>
      <c r="BU54" s="64">
        <v>20</v>
      </c>
      <c r="BV54" s="1">
        <v>20</v>
      </c>
      <c r="BW54" s="82">
        <v>0</v>
      </c>
      <c r="BX54" s="1">
        <v>10</v>
      </c>
      <c r="BY54" s="82">
        <v>0</v>
      </c>
      <c r="BZ54" s="82">
        <v>0</v>
      </c>
      <c r="CA54" s="82">
        <v>0</v>
      </c>
      <c r="CB54" s="82">
        <v>0</v>
      </c>
      <c r="CC54" s="82">
        <v>0</v>
      </c>
      <c r="CD54" s="82">
        <v>0</v>
      </c>
      <c r="CE54" s="82">
        <v>0</v>
      </c>
      <c r="CF54" s="82">
        <v>0</v>
      </c>
      <c r="CG54" s="1">
        <v>30</v>
      </c>
      <c r="CH54" s="82">
        <v>0</v>
      </c>
      <c r="CI54" s="82">
        <v>0</v>
      </c>
      <c r="CJ54" s="82">
        <v>0</v>
      </c>
      <c r="CK54" s="82">
        <v>0</v>
      </c>
      <c r="CL54" s="82">
        <v>0</v>
      </c>
      <c r="CM54" s="1">
        <v>20</v>
      </c>
      <c r="CN54" s="82">
        <v>0</v>
      </c>
      <c r="CO54" s="82">
        <v>0</v>
      </c>
      <c r="CP54" s="81">
        <f>(BU54*BU54+BV54*BV54+BW54*BW54+BX54*BX54+BY54*BY54+BZ54*BZ54+CA54*CA54+CB54*CB54+CC54*CC54+CD54*CD54+CE54*CE54+CF54*CF54+CG54*CG54+CH54*CH54+CI54*CI54+CJ54*CJ54+CK54*CK54+CL54*CL54+CM54*CM54+CN54*CN54+CO54*CO54)/21-10000/(21*21)</f>
        <v>82.086167800453509</v>
      </c>
      <c r="EK54" s="1"/>
    </row>
    <row r="55" spans="1:176">
      <c r="A55" s="1">
        <v>52</v>
      </c>
      <c r="B55" s="1" t="s">
        <v>255</v>
      </c>
      <c r="C55" s="57" t="s">
        <v>256</v>
      </c>
      <c r="D55" s="99" t="s">
        <v>152</v>
      </c>
      <c r="F55" s="59" t="s">
        <v>120</v>
      </c>
      <c r="G55" s="37">
        <v>402</v>
      </c>
      <c r="H55" s="60">
        <f t="shared" si="19"/>
        <v>4.0199999999999996</v>
      </c>
      <c r="I55" s="37">
        <v>395</v>
      </c>
      <c r="J55" s="62">
        <f t="shared" si="18"/>
        <v>98.258706467661696</v>
      </c>
      <c r="K55" s="63" t="s">
        <v>181</v>
      </c>
      <c r="L55" s="64">
        <v>94</v>
      </c>
      <c r="M55" s="1">
        <v>90</v>
      </c>
      <c r="N55" s="1">
        <v>96</v>
      </c>
      <c r="O55" s="1">
        <v>92</v>
      </c>
      <c r="P55" s="1">
        <v>94</v>
      </c>
      <c r="Q55" s="65">
        <v>96</v>
      </c>
      <c r="R55" s="8">
        <v>25000</v>
      </c>
      <c r="S55" s="1">
        <v>25</v>
      </c>
      <c r="T55" s="1">
        <v>49</v>
      </c>
      <c r="U55" s="1" t="s">
        <v>209</v>
      </c>
      <c r="V55" s="1" t="s">
        <v>210</v>
      </c>
      <c r="W55" s="9" t="s">
        <v>257</v>
      </c>
      <c r="X55" s="64">
        <v>30</v>
      </c>
      <c r="Y55" s="129">
        <v>60</v>
      </c>
      <c r="Z55" s="9">
        <v>10</v>
      </c>
      <c r="AM55" s="73">
        <v>7</v>
      </c>
      <c r="AQ55" s="79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25</v>
      </c>
      <c r="AZ55" s="80">
        <v>0</v>
      </c>
      <c r="BA55" s="80">
        <v>0</v>
      </c>
      <c r="BB55" s="80">
        <v>0</v>
      </c>
      <c r="BC55" s="80">
        <v>0</v>
      </c>
      <c r="BD55" s="80">
        <v>0</v>
      </c>
      <c r="BE55" s="80">
        <v>20</v>
      </c>
      <c r="BF55" s="80">
        <v>0</v>
      </c>
      <c r="BG55" s="80">
        <v>10</v>
      </c>
      <c r="BH55" s="80">
        <v>0</v>
      </c>
      <c r="BI55" s="80">
        <v>0</v>
      </c>
      <c r="BJ55" s="80">
        <v>0</v>
      </c>
      <c r="BK55" s="80">
        <v>0</v>
      </c>
      <c r="BL55" s="80">
        <v>0</v>
      </c>
      <c r="BM55" s="80">
        <v>25</v>
      </c>
      <c r="BN55" s="80">
        <v>0</v>
      </c>
      <c r="BO55" s="80">
        <v>20</v>
      </c>
      <c r="BP55" s="80">
        <v>0</v>
      </c>
      <c r="BQ55" s="80">
        <v>0</v>
      </c>
      <c r="BR55" s="80">
        <v>0</v>
      </c>
      <c r="BS55" s="80">
        <v>0</v>
      </c>
      <c r="BT55" s="81">
        <f t="shared" si="1"/>
        <v>60.555555555555557</v>
      </c>
      <c r="BU55" s="89">
        <v>0</v>
      </c>
      <c r="BV55" s="82">
        <v>0</v>
      </c>
      <c r="BW55" s="1">
        <v>10</v>
      </c>
      <c r="BX55" s="1">
        <v>20</v>
      </c>
      <c r="BY55" s="1">
        <v>10</v>
      </c>
      <c r="BZ55" s="82">
        <v>0</v>
      </c>
      <c r="CA55" s="80">
        <v>20</v>
      </c>
      <c r="CB55" s="82">
        <v>0</v>
      </c>
      <c r="CC55" s="82">
        <v>0</v>
      </c>
      <c r="CD55" s="1">
        <v>20</v>
      </c>
      <c r="CE55" s="82">
        <v>0</v>
      </c>
      <c r="CF55" s="82">
        <v>0</v>
      </c>
      <c r="CG55" s="82">
        <v>0</v>
      </c>
      <c r="CH55" s="80">
        <v>20</v>
      </c>
      <c r="CI55" s="82">
        <v>0</v>
      </c>
      <c r="CJ55" s="82">
        <v>0</v>
      </c>
      <c r="CK55" s="82">
        <v>0</v>
      </c>
      <c r="CL55" s="82">
        <v>0</v>
      </c>
      <c r="CM55" s="82">
        <v>0</v>
      </c>
      <c r="CN55" s="82">
        <v>0</v>
      </c>
      <c r="CO55" s="82">
        <v>0</v>
      </c>
      <c r="CP55" s="81">
        <f>(BU55*BU55+BV55*BV55+BW55*BW55+BX55*BX55+BY55*BY55+BZ55*BZ55+CA55*CA55+CB55*CB55+CC55*CC55+CD55*CD55+CE55*CE55+CF55*CF55+CG55*CG55+CH55*CH55+CI55*CI55+CJ55*CJ55+CK55*CK55+CL55*CL55+CM55*CM55+CN55*CN55+CO55*CO55)/21-10000/(21*21)</f>
        <v>63.038548752834458</v>
      </c>
      <c r="EK55" s="1"/>
    </row>
    <row r="56" spans="1:176" ht="28.5" customHeight="1">
      <c r="A56" s="1">
        <v>53</v>
      </c>
      <c r="B56" s="1" t="s">
        <v>258</v>
      </c>
      <c r="E56" s="17" t="s">
        <v>259</v>
      </c>
      <c r="F56" s="59" t="s">
        <v>120</v>
      </c>
      <c r="G56" s="37">
        <v>376</v>
      </c>
      <c r="H56" s="60">
        <f t="shared" si="19"/>
        <v>3.76</v>
      </c>
      <c r="I56" s="37">
        <v>150</v>
      </c>
      <c r="J56" s="62">
        <f t="shared" si="18"/>
        <v>39.893617021276597</v>
      </c>
      <c r="K56" s="63" t="s">
        <v>181</v>
      </c>
      <c r="L56" s="64">
        <v>94</v>
      </c>
      <c r="M56" s="1">
        <v>89</v>
      </c>
      <c r="N56" s="1">
        <v>97</v>
      </c>
      <c r="O56" s="1">
        <v>93</v>
      </c>
      <c r="P56" s="1">
        <v>91</v>
      </c>
      <c r="Q56" s="65">
        <v>98</v>
      </c>
      <c r="BT56" s="81">
        <f t="shared" si="1"/>
        <v>-11.111111111111111</v>
      </c>
      <c r="BW56" s="1"/>
      <c r="EK56" s="1"/>
    </row>
    <row r="57" spans="1:176">
      <c r="A57" s="1">
        <v>54</v>
      </c>
      <c r="B57" s="1" t="s">
        <v>260</v>
      </c>
      <c r="C57" s="57" t="s">
        <v>261</v>
      </c>
      <c r="D57" s="99" t="s">
        <v>149</v>
      </c>
      <c r="F57" s="59" t="s">
        <v>140</v>
      </c>
      <c r="G57" s="37">
        <v>3852</v>
      </c>
      <c r="H57" s="60">
        <f t="shared" si="19"/>
        <v>38.520000000000003</v>
      </c>
      <c r="I57" s="37">
        <v>296</v>
      </c>
      <c r="J57" s="62">
        <f t="shared" si="18"/>
        <v>7.6843198338525438</v>
      </c>
      <c r="K57" s="63" t="s">
        <v>181</v>
      </c>
      <c r="L57" s="64">
        <v>93</v>
      </c>
      <c r="M57" s="1">
        <v>91</v>
      </c>
      <c r="N57" s="1">
        <v>96</v>
      </c>
      <c r="O57" s="1">
        <v>91</v>
      </c>
      <c r="P57" s="1">
        <v>92</v>
      </c>
      <c r="Q57" s="65">
        <v>97</v>
      </c>
      <c r="R57" s="8">
        <v>250000</v>
      </c>
      <c r="X57" s="64">
        <v>54</v>
      </c>
      <c r="Y57" s="80">
        <v>45</v>
      </c>
      <c r="Z57" s="9">
        <v>1</v>
      </c>
      <c r="AQ57" s="79">
        <v>0</v>
      </c>
      <c r="AR57" s="80">
        <v>15</v>
      </c>
      <c r="AS57" s="80">
        <v>0</v>
      </c>
      <c r="AT57" s="80">
        <v>0</v>
      </c>
      <c r="AU57" s="80">
        <v>15</v>
      </c>
      <c r="AV57" s="80">
        <v>0</v>
      </c>
      <c r="AW57" s="80">
        <v>15</v>
      </c>
      <c r="AX57" s="80">
        <v>0</v>
      </c>
      <c r="AY57" s="80">
        <v>15</v>
      </c>
      <c r="AZ57" s="80">
        <v>0</v>
      </c>
      <c r="BA57" s="80">
        <v>0</v>
      </c>
      <c r="BB57" s="80">
        <v>0</v>
      </c>
      <c r="BC57" s="80">
        <v>0</v>
      </c>
      <c r="BD57" s="80">
        <v>0</v>
      </c>
      <c r="BE57" s="80">
        <v>0</v>
      </c>
      <c r="BF57" s="80">
        <v>0</v>
      </c>
      <c r="BG57" s="80">
        <v>0</v>
      </c>
      <c r="BH57" s="80">
        <v>0</v>
      </c>
      <c r="BI57" s="80">
        <v>0</v>
      </c>
      <c r="BJ57" s="80">
        <v>0</v>
      </c>
      <c r="BK57" s="80">
        <v>0</v>
      </c>
      <c r="BL57" s="80">
        <v>0</v>
      </c>
      <c r="BM57" s="80">
        <v>15</v>
      </c>
      <c r="BN57" s="80">
        <v>25</v>
      </c>
      <c r="BO57" s="80">
        <v>0</v>
      </c>
      <c r="BP57" s="80">
        <v>0</v>
      </c>
      <c r="BQ57" s="80">
        <v>0</v>
      </c>
      <c r="BR57" s="80">
        <v>0</v>
      </c>
      <c r="BS57" s="80">
        <v>0</v>
      </c>
      <c r="BT57" s="81">
        <f t="shared" si="1"/>
        <v>47.222222222222229</v>
      </c>
      <c r="BU57" s="89">
        <v>0</v>
      </c>
      <c r="BV57" s="82">
        <v>0</v>
      </c>
      <c r="BW57" s="1">
        <v>26</v>
      </c>
      <c r="BX57" s="82">
        <v>0</v>
      </c>
      <c r="BY57" s="1">
        <v>11</v>
      </c>
      <c r="BZ57" s="80">
        <v>19</v>
      </c>
      <c r="CA57" s="82">
        <v>0</v>
      </c>
      <c r="CB57" s="82">
        <v>0</v>
      </c>
      <c r="CC57" s="80">
        <v>11</v>
      </c>
      <c r="CD57" s="1">
        <v>14</v>
      </c>
      <c r="CE57" s="82">
        <v>0</v>
      </c>
      <c r="CF57" s="82">
        <v>0</v>
      </c>
      <c r="CG57" s="82">
        <v>0</v>
      </c>
      <c r="CH57" s="82">
        <v>0</v>
      </c>
      <c r="CI57" s="82">
        <v>0</v>
      </c>
      <c r="CJ57" s="1">
        <v>11</v>
      </c>
      <c r="CK57" s="82">
        <v>0</v>
      </c>
      <c r="CL57" s="82">
        <v>0</v>
      </c>
      <c r="CM57" s="82">
        <v>0</v>
      </c>
      <c r="CN57" s="82">
        <v>0</v>
      </c>
      <c r="CO57" s="1">
        <v>8</v>
      </c>
      <c r="CP57" s="81">
        <f>(BU57*BU57+BV57*BV57+BW57*BW57+BX57*BX57+BY57*BY57+BZ57*BZ57+CA57*CA57+CB57*CB57+CC57*CC57+CD57*CD57+CE57*CE57+CF57*CF57+CG57*CG57+CH57*CH57+CI57*CI57+CJ57*CJ57+CK57*CK57+CL57*CL57+CM57*CM57+CN57*CN57+CO57*CO57)/21-10000/(21*21)</f>
        <v>56.371882086167801</v>
      </c>
      <c r="EK57" s="1"/>
    </row>
    <row r="58" spans="1:176">
      <c r="A58" s="1">
        <v>55</v>
      </c>
      <c r="B58" s="1" t="s">
        <v>262</v>
      </c>
      <c r="C58" s="57" t="s">
        <v>263</v>
      </c>
      <c r="D58" s="99" t="s">
        <v>264</v>
      </c>
      <c r="F58" s="59" t="s">
        <v>197</v>
      </c>
      <c r="G58" s="37">
        <v>179</v>
      </c>
      <c r="H58" s="60">
        <f t="shared" si="19"/>
        <v>1.79</v>
      </c>
      <c r="I58" s="37">
        <v>163</v>
      </c>
      <c r="J58" s="62">
        <f t="shared" si="18"/>
        <v>91.061452513966486</v>
      </c>
      <c r="K58" s="63" t="s">
        <v>181</v>
      </c>
      <c r="L58" s="64">
        <v>93</v>
      </c>
      <c r="M58" s="1">
        <v>90</v>
      </c>
      <c r="N58" s="1">
        <v>98</v>
      </c>
      <c r="O58" s="1">
        <v>92</v>
      </c>
      <c r="P58" s="1">
        <v>93</v>
      </c>
      <c r="Q58" s="65">
        <v>94</v>
      </c>
      <c r="R58" s="8">
        <v>10000</v>
      </c>
      <c r="S58" s="1">
        <v>25</v>
      </c>
      <c r="T58" s="1">
        <v>49</v>
      </c>
      <c r="X58" s="64">
        <v>0</v>
      </c>
      <c r="Y58" s="80">
        <v>70</v>
      </c>
      <c r="Z58" s="9">
        <v>30</v>
      </c>
      <c r="AQ58" s="79">
        <v>0</v>
      </c>
      <c r="AR58" s="80">
        <v>0</v>
      </c>
      <c r="AS58" s="80">
        <v>0</v>
      </c>
      <c r="AT58" s="80">
        <v>0</v>
      </c>
      <c r="AU58" s="80">
        <v>0</v>
      </c>
      <c r="AV58" s="80">
        <v>0</v>
      </c>
      <c r="AW58" s="80">
        <v>0</v>
      </c>
      <c r="AX58" s="80">
        <v>0</v>
      </c>
      <c r="AY58" s="80">
        <v>50</v>
      </c>
      <c r="AZ58" s="80">
        <v>0</v>
      </c>
      <c r="BA58" s="80">
        <v>0</v>
      </c>
      <c r="BB58" s="80">
        <v>0</v>
      </c>
      <c r="BC58" s="80">
        <v>0</v>
      </c>
      <c r="BD58" s="80">
        <v>0</v>
      </c>
      <c r="BE58" s="80">
        <v>0</v>
      </c>
      <c r="BF58" s="80">
        <v>0</v>
      </c>
      <c r="BG58" s="80">
        <v>15</v>
      </c>
      <c r="BH58" s="80">
        <v>0</v>
      </c>
      <c r="BI58" s="80">
        <v>0</v>
      </c>
      <c r="BJ58" s="80">
        <v>0</v>
      </c>
      <c r="BK58" s="80">
        <v>0</v>
      </c>
      <c r="BL58" s="80">
        <v>0</v>
      </c>
      <c r="BM58" s="80">
        <v>15</v>
      </c>
      <c r="BN58" s="80">
        <v>0</v>
      </c>
      <c r="BO58" s="80">
        <v>10</v>
      </c>
      <c r="BP58" s="80">
        <v>0</v>
      </c>
      <c r="BQ58" s="80">
        <v>10</v>
      </c>
      <c r="BR58" s="80">
        <v>0</v>
      </c>
      <c r="BS58" s="80">
        <v>0</v>
      </c>
      <c r="BT58" s="81">
        <f t="shared" si="1"/>
        <v>93.888888888888886</v>
      </c>
      <c r="BU58" s="89">
        <v>0</v>
      </c>
      <c r="BV58" s="82">
        <v>0</v>
      </c>
      <c r="BW58" s="82">
        <v>0</v>
      </c>
      <c r="BX58" s="82">
        <v>0</v>
      </c>
      <c r="BY58" s="1">
        <v>25</v>
      </c>
      <c r="BZ58" s="82">
        <v>0</v>
      </c>
      <c r="CA58" s="82">
        <v>0</v>
      </c>
      <c r="CB58" s="82">
        <v>0</v>
      </c>
      <c r="CC58" s="82">
        <v>0</v>
      </c>
      <c r="CD58" s="1">
        <v>60</v>
      </c>
      <c r="CE58" s="82">
        <v>0</v>
      </c>
      <c r="CF58" s="82">
        <v>0</v>
      </c>
      <c r="CG58" s="82">
        <v>0</v>
      </c>
      <c r="CH58" s="82">
        <v>0</v>
      </c>
      <c r="CI58" s="82">
        <v>0</v>
      </c>
      <c r="CJ58" s="82">
        <v>0</v>
      </c>
      <c r="CK58" s="80">
        <v>15</v>
      </c>
      <c r="CL58" s="82">
        <v>0</v>
      </c>
      <c r="CM58" s="82">
        <v>0</v>
      </c>
      <c r="CN58" s="82">
        <v>0</v>
      </c>
      <c r="CO58" s="82">
        <v>0</v>
      </c>
      <c r="CP58" s="81">
        <f>(BU58*BU58+BV58*BV58+BW58*BW58+BX58*BX58+BY58*BY58+BZ58*BZ58+CA58*CA58+CB58*CB58+CC58*CC58+CD58*CD58+CE58*CE58+CF58*CF58+CG58*CG58+CH58*CH58+CI58*CI58+CJ58*CJ58+CK58*CK58+CL58*CL58+CM58*CM58+CN58*CN58+CO58*CO58)/21-10000/(21*21)</f>
        <v>189.22902494331066</v>
      </c>
      <c r="EK58" s="1"/>
    </row>
    <row r="59" spans="1:176">
      <c r="A59" s="1">
        <v>56</v>
      </c>
      <c r="B59" s="1" t="s">
        <v>265</v>
      </c>
      <c r="C59" s="57" t="s">
        <v>266</v>
      </c>
      <c r="D59" s="99" t="s">
        <v>138</v>
      </c>
      <c r="F59" s="59" t="s">
        <v>197</v>
      </c>
      <c r="G59" s="37">
        <v>191</v>
      </c>
      <c r="H59" s="60">
        <f t="shared" si="19"/>
        <v>1.91</v>
      </c>
      <c r="I59" s="37">
        <v>172</v>
      </c>
      <c r="J59" s="62">
        <f t="shared" si="18"/>
        <v>90.052356020942412</v>
      </c>
      <c r="K59" s="63" t="s">
        <v>181</v>
      </c>
      <c r="L59" s="64">
        <v>93</v>
      </c>
      <c r="M59" s="1">
        <v>86</v>
      </c>
      <c r="N59" s="1">
        <v>98</v>
      </c>
      <c r="O59" s="1">
        <v>93</v>
      </c>
      <c r="P59" s="1">
        <v>94</v>
      </c>
      <c r="Q59" s="65">
        <v>96</v>
      </c>
      <c r="R59" s="8">
        <v>25</v>
      </c>
      <c r="S59" s="1">
        <v>25</v>
      </c>
      <c r="T59" s="1">
        <v>49</v>
      </c>
      <c r="U59" s="1">
        <v>19</v>
      </c>
      <c r="V59" s="1" t="s">
        <v>267</v>
      </c>
      <c r="W59" s="9" t="s">
        <v>268</v>
      </c>
      <c r="X59" s="64">
        <v>10</v>
      </c>
      <c r="Y59" s="80">
        <v>50</v>
      </c>
      <c r="Z59" s="9">
        <v>40</v>
      </c>
      <c r="AM59" s="73">
        <v>9</v>
      </c>
      <c r="AQ59" s="79">
        <v>0</v>
      </c>
      <c r="AR59" s="80">
        <v>0</v>
      </c>
      <c r="AS59" s="80">
        <v>0</v>
      </c>
      <c r="AT59" s="80">
        <v>0</v>
      </c>
      <c r="AU59" s="80">
        <v>0</v>
      </c>
      <c r="AV59" s="80">
        <v>0</v>
      </c>
      <c r="AW59" s="80">
        <v>0</v>
      </c>
      <c r="AX59" s="80">
        <v>5</v>
      </c>
      <c r="AY59" s="80">
        <v>40</v>
      </c>
      <c r="AZ59" s="80">
        <v>15</v>
      </c>
      <c r="BA59" s="80">
        <v>0</v>
      </c>
      <c r="BB59" s="80">
        <v>0</v>
      </c>
      <c r="BC59" s="80">
        <v>0</v>
      </c>
      <c r="BD59" s="80">
        <v>0</v>
      </c>
      <c r="BE59" s="80">
        <v>0</v>
      </c>
      <c r="BF59" s="80">
        <v>0</v>
      </c>
      <c r="BG59" s="80">
        <v>40</v>
      </c>
      <c r="BH59" s="80">
        <v>0</v>
      </c>
      <c r="BI59" s="80">
        <v>0</v>
      </c>
      <c r="BJ59" s="80">
        <v>0</v>
      </c>
      <c r="BK59" s="80">
        <v>0</v>
      </c>
      <c r="BL59" s="80">
        <v>0</v>
      </c>
      <c r="BM59" s="80">
        <v>0</v>
      </c>
      <c r="BN59" s="80">
        <v>0</v>
      </c>
      <c r="BO59" s="80">
        <v>0</v>
      </c>
      <c r="BP59" s="80">
        <v>0</v>
      </c>
      <c r="BQ59" s="80">
        <v>0</v>
      </c>
      <c r="BR59" s="80">
        <v>0</v>
      </c>
      <c r="BS59" s="80">
        <v>0</v>
      </c>
      <c r="BT59" s="81">
        <f t="shared" si="1"/>
        <v>103.05555555555556</v>
      </c>
      <c r="BU59" s="89">
        <v>0</v>
      </c>
      <c r="BV59" s="82">
        <v>0</v>
      </c>
      <c r="BW59" s="1">
        <v>10</v>
      </c>
      <c r="BX59" s="82">
        <v>0</v>
      </c>
      <c r="BY59" s="1">
        <v>30</v>
      </c>
      <c r="BZ59" s="82">
        <v>0</v>
      </c>
      <c r="CA59" s="82">
        <v>0</v>
      </c>
      <c r="CB59" s="82">
        <v>0</v>
      </c>
      <c r="CC59" s="80">
        <v>20</v>
      </c>
      <c r="CD59" s="1">
        <v>30</v>
      </c>
      <c r="CE59" s="82">
        <v>0</v>
      </c>
      <c r="CF59" s="80">
        <v>10</v>
      </c>
      <c r="CG59" s="82">
        <v>0</v>
      </c>
      <c r="CH59" s="82">
        <v>0</v>
      </c>
      <c r="CI59" s="82">
        <v>0</v>
      </c>
      <c r="CJ59" s="82">
        <v>0</v>
      </c>
      <c r="CK59" s="82">
        <v>0</v>
      </c>
      <c r="CL59" s="82">
        <v>0</v>
      </c>
      <c r="CM59" s="82">
        <v>0</v>
      </c>
      <c r="CN59" s="82">
        <v>0</v>
      </c>
      <c r="CO59" s="82">
        <v>0</v>
      </c>
      <c r="CP59" s="81">
        <f>(BU59*BU59+BV59*BV59+BW59*BW59+BX59*BX59+BY59*BY59+BZ59*BZ59+CA59*CA59+CB59*CB59+CC59*CC59+CD59*CD59+CE59*CE59+CF59*CF59+CG59*CG59+CH59*CH59+CI59*CI59+CJ59*CJ59+CK59*CK59+CL59*CL59+CM59*CM59+CN59*CN59+CO59*CO59)/21-10000/(21*21)</f>
        <v>91.609977324263042</v>
      </c>
      <c r="EK59" s="1"/>
    </row>
    <row r="60" spans="1:176" s="80" customFormat="1" ht="16.5">
      <c r="A60" s="1">
        <v>57</v>
      </c>
      <c r="B60" s="80" t="s">
        <v>269</v>
      </c>
      <c r="E60" s="101" t="s">
        <v>270</v>
      </c>
      <c r="F60" s="84"/>
      <c r="G60" s="37">
        <v>563</v>
      </c>
      <c r="H60" s="60">
        <f t="shared" si="19"/>
        <v>5.63</v>
      </c>
      <c r="I60" s="37">
        <v>206</v>
      </c>
      <c r="J60" s="62">
        <f t="shared" si="18"/>
        <v>36.589698046181169</v>
      </c>
      <c r="K60" s="63" t="s">
        <v>181</v>
      </c>
      <c r="L60" s="64">
        <v>93</v>
      </c>
      <c r="M60" s="1">
        <v>91</v>
      </c>
      <c r="N60" s="1">
        <v>93</v>
      </c>
      <c r="O60" s="1">
        <v>92</v>
      </c>
      <c r="P60" s="1">
        <v>93</v>
      </c>
      <c r="Q60" s="65">
        <v>96</v>
      </c>
      <c r="R60" s="205"/>
      <c r="W60" s="133"/>
      <c r="X60" s="79"/>
      <c r="Z60" s="133"/>
      <c r="AA60" s="134"/>
      <c r="AB60" s="135"/>
      <c r="AC60" s="136"/>
      <c r="AD60" s="137"/>
      <c r="AE60" s="138"/>
      <c r="AF60" s="139"/>
      <c r="AG60" s="140"/>
      <c r="AH60" s="141"/>
      <c r="AI60" s="142"/>
      <c r="AJ60" s="143"/>
      <c r="AK60" s="144"/>
      <c r="AL60" s="141"/>
      <c r="AM60" s="142"/>
      <c r="AN60" s="145"/>
      <c r="AO60" s="146"/>
      <c r="AP60" s="147"/>
      <c r="AQ60" s="79"/>
      <c r="BT60" s="81">
        <f t="shared" si="1"/>
        <v>-11.111111111111111</v>
      </c>
      <c r="BU60" s="79"/>
      <c r="CP60" s="98"/>
      <c r="CQ60" s="206"/>
      <c r="CR60" s="64"/>
      <c r="CS60" s="36"/>
      <c r="CT60" s="36"/>
      <c r="CU60" s="36"/>
      <c r="CV60" s="63"/>
      <c r="CW60" s="83"/>
      <c r="CX60" s="36"/>
      <c r="CY60" s="36"/>
      <c r="CZ60" s="36"/>
      <c r="DA60" s="63"/>
      <c r="DB60" s="84"/>
      <c r="DC60" s="36"/>
      <c r="DD60" s="36"/>
      <c r="DE60" s="36"/>
      <c r="DF60" s="63"/>
      <c r="DG60" s="84"/>
      <c r="DH60" s="36"/>
      <c r="DI60" s="36"/>
      <c r="DJ60" s="36"/>
      <c r="DK60" s="63"/>
      <c r="DL60" s="84"/>
      <c r="DM60" s="36"/>
      <c r="DN60" s="36"/>
      <c r="DO60" s="36"/>
      <c r="DP60" s="63"/>
      <c r="DQ60" s="84"/>
      <c r="DR60" s="36"/>
      <c r="DS60" s="36"/>
      <c r="DT60" s="36"/>
      <c r="DU60" s="63"/>
      <c r="DV60" s="84"/>
      <c r="DW60" s="36"/>
      <c r="DX60" s="36"/>
      <c r="DY60" s="36"/>
      <c r="DZ60" s="2"/>
      <c r="EA60" s="84"/>
      <c r="EB60" s="36"/>
      <c r="EC60" s="36"/>
      <c r="ED60" s="36"/>
      <c r="EE60" s="207"/>
      <c r="EF60" s="205"/>
    </row>
    <row r="61" spans="1:176">
      <c r="A61" s="1">
        <v>58</v>
      </c>
      <c r="B61" s="1" t="s">
        <v>271</v>
      </c>
      <c r="C61" s="57" t="s">
        <v>272</v>
      </c>
      <c r="D61" s="99" t="s">
        <v>273</v>
      </c>
      <c r="F61" s="59" t="s">
        <v>120</v>
      </c>
      <c r="G61" s="37">
        <v>272</v>
      </c>
      <c r="H61" s="60">
        <f t="shared" si="19"/>
        <v>2.72</v>
      </c>
      <c r="I61" s="37">
        <v>256</v>
      </c>
      <c r="J61" s="62">
        <f t="shared" si="18"/>
        <v>94.117647058823536</v>
      </c>
      <c r="K61" s="63" t="s">
        <v>181</v>
      </c>
      <c r="L61" s="64">
        <v>93</v>
      </c>
      <c r="M61" s="1">
        <v>89</v>
      </c>
      <c r="N61" s="1">
        <v>95</v>
      </c>
      <c r="O61" s="1">
        <v>90</v>
      </c>
      <c r="P61" s="1">
        <v>93</v>
      </c>
      <c r="Q61" s="65">
        <v>97</v>
      </c>
      <c r="R61" s="8">
        <v>100000</v>
      </c>
      <c r="S61" s="1">
        <v>50</v>
      </c>
      <c r="T61" s="1">
        <v>99</v>
      </c>
      <c r="U61" s="1" t="s">
        <v>227</v>
      </c>
      <c r="V61" s="1" t="s">
        <v>267</v>
      </c>
      <c r="W61" s="9" t="s">
        <v>257</v>
      </c>
      <c r="X61" s="64">
        <v>50</v>
      </c>
      <c r="Y61" s="80">
        <v>30</v>
      </c>
      <c r="Z61" s="9">
        <v>20</v>
      </c>
      <c r="AA61" s="208"/>
      <c r="AL61" s="72">
        <v>15</v>
      </c>
      <c r="AQ61" s="79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30</v>
      </c>
      <c r="AZ61" s="80">
        <v>0</v>
      </c>
      <c r="BA61" s="80">
        <v>0</v>
      </c>
      <c r="BB61" s="80">
        <v>0</v>
      </c>
      <c r="BC61" s="80">
        <v>10</v>
      </c>
      <c r="BD61" s="80">
        <v>0</v>
      </c>
      <c r="BE61" s="80">
        <v>0</v>
      </c>
      <c r="BF61" s="80">
        <v>0</v>
      </c>
      <c r="BG61" s="80">
        <v>0</v>
      </c>
      <c r="BH61" s="80">
        <v>0</v>
      </c>
      <c r="BI61" s="80">
        <v>20</v>
      </c>
      <c r="BJ61" s="80">
        <v>0</v>
      </c>
      <c r="BK61" s="80">
        <v>0</v>
      </c>
      <c r="BL61" s="80">
        <v>0</v>
      </c>
      <c r="BM61" s="80">
        <v>10</v>
      </c>
      <c r="BN61" s="80">
        <v>0</v>
      </c>
      <c r="BO61" s="80">
        <v>0</v>
      </c>
      <c r="BP61" s="80">
        <v>0</v>
      </c>
      <c r="BQ61" s="80">
        <v>30</v>
      </c>
      <c r="BR61" s="80">
        <v>0</v>
      </c>
      <c r="BS61" s="80">
        <v>0</v>
      </c>
      <c r="BT61" s="81">
        <f t="shared" si="1"/>
        <v>68.888888888888886</v>
      </c>
      <c r="BU61" s="89">
        <v>0</v>
      </c>
      <c r="BV61" s="82">
        <v>0</v>
      </c>
      <c r="BW61" s="82">
        <v>0</v>
      </c>
      <c r="BX61" s="82">
        <v>0</v>
      </c>
      <c r="BY61" s="82">
        <v>0</v>
      </c>
      <c r="BZ61" s="1">
        <v>30</v>
      </c>
      <c r="CA61" s="80">
        <v>10</v>
      </c>
      <c r="CB61" s="82">
        <v>0</v>
      </c>
      <c r="CC61" s="82">
        <v>0</v>
      </c>
      <c r="CD61" s="1">
        <v>30</v>
      </c>
      <c r="CE61" s="80">
        <v>10</v>
      </c>
      <c r="CF61" s="82">
        <v>0</v>
      </c>
      <c r="CG61" s="82">
        <v>0</v>
      </c>
      <c r="CH61" s="80">
        <v>10</v>
      </c>
      <c r="CI61" s="82">
        <v>0</v>
      </c>
      <c r="CJ61" s="82">
        <v>0</v>
      </c>
      <c r="CK61" s="1">
        <v>10</v>
      </c>
      <c r="CL61" s="82">
        <v>0</v>
      </c>
      <c r="CM61" s="82">
        <v>0</v>
      </c>
      <c r="CN61" s="82">
        <v>0</v>
      </c>
      <c r="CO61" s="82">
        <v>0</v>
      </c>
      <c r="CP61" s="81">
        <f>(BU61*BU61+BV61*BV61+BW61*BW61+BX61*BX61+BY61*BY61+BZ61*BZ61+CA61*CA61+CB61*CB61+CC61*CC61+CD61*CD61+CE61*CE61+CF61*CF61+CG61*CG61+CH61*CH61+CI61*CI61+CJ61*CJ61+CK61*CK61+CL61*CL61+CM61*CM61+CN61*CN61+CO61*CO61)/21-10000/(21*21)</f>
        <v>82.086167800453509</v>
      </c>
      <c r="EK61" s="1"/>
      <c r="FE61" s="209"/>
    </row>
    <row r="62" spans="1:176" s="129" customFormat="1">
      <c r="A62" s="1">
        <v>59</v>
      </c>
      <c r="B62" s="82" t="s">
        <v>932</v>
      </c>
      <c r="C62" s="210" t="s">
        <v>275</v>
      </c>
      <c r="D62" s="99" t="s">
        <v>276</v>
      </c>
      <c r="E62" s="2"/>
      <c r="F62" s="59" t="s">
        <v>140</v>
      </c>
      <c r="G62" s="37">
        <v>1756</v>
      </c>
      <c r="H62" s="60">
        <f t="shared" si="19"/>
        <v>17.559999999999999</v>
      </c>
      <c r="I62" s="37">
        <v>600</v>
      </c>
      <c r="J62" s="62">
        <f t="shared" si="18"/>
        <v>34.168564920273347</v>
      </c>
      <c r="K62" s="63" t="s">
        <v>181</v>
      </c>
      <c r="L62" s="186">
        <v>93</v>
      </c>
      <c r="M62" s="129">
        <v>91</v>
      </c>
      <c r="N62" s="129">
        <v>94</v>
      </c>
      <c r="O62" s="129">
        <v>92</v>
      </c>
      <c r="P62" s="129">
        <v>90</v>
      </c>
      <c r="Q62" s="187">
        <v>95</v>
      </c>
      <c r="R62" s="188">
        <v>50000</v>
      </c>
      <c r="S62" s="129">
        <v>100</v>
      </c>
      <c r="T62" s="129">
        <v>149</v>
      </c>
      <c r="U62" s="82"/>
      <c r="V62" s="82"/>
      <c r="W62" s="66"/>
      <c r="X62" s="186">
        <v>70</v>
      </c>
      <c r="Y62" s="80">
        <v>30</v>
      </c>
      <c r="Z62" s="162">
        <v>0</v>
      </c>
      <c r="AA62" s="108"/>
      <c r="AB62" s="109"/>
      <c r="AC62" s="110"/>
      <c r="AD62" s="111"/>
      <c r="AE62" s="112"/>
      <c r="AF62" s="113"/>
      <c r="AG62" s="114"/>
      <c r="AH62" s="115"/>
      <c r="AI62" s="116"/>
      <c r="AJ62" s="117"/>
      <c r="AK62" s="118"/>
      <c r="AL62" s="115"/>
      <c r="AM62" s="116"/>
      <c r="AN62" s="119"/>
      <c r="AO62" s="120"/>
      <c r="AP62" s="121"/>
      <c r="AQ62" s="79">
        <v>0</v>
      </c>
      <c r="AR62" s="80">
        <v>0</v>
      </c>
      <c r="AS62" s="80">
        <v>0</v>
      </c>
      <c r="AT62" s="80">
        <v>0</v>
      </c>
      <c r="AU62" s="80">
        <v>0</v>
      </c>
      <c r="AV62" s="80">
        <v>0</v>
      </c>
      <c r="AW62" s="80">
        <v>0</v>
      </c>
      <c r="AX62" s="80">
        <v>20</v>
      </c>
      <c r="AY62" s="80">
        <v>0</v>
      </c>
      <c r="AZ62" s="80">
        <v>0</v>
      </c>
      <c r="BA62" s="80">
        <v>0</v>
      </c>
      <c r="BB62" s="80">
        <v>0</v>
      </c>
      <c r="BC62" s="80">
        <v>0</v>
      </c>
      <c r="BD62" s="80">
        <v>55</v>
      </c>
      <c r="BE62" s="80">
        <v>0</v>
      </c>
      <c r="BF62" s="80">
        <v>10</v>
      </c>
      <c r="BG62" s="80">
        <v>0</v>
      </c>
      <c r="BH62" s="80">
        <v>0</v>
      </c>
      <c r="BI62" s="80">
        <v>0</v>
      </c>
      <c r="BJ62" s="80">
        <v>0</v>
      </c>
      <c r="BK62" s="80">
        <v>0</v>
      </c>
      <c r="BL62" s="80">
        <v>0</v>
      </c>
      <c r="BM62" s="80">
        <v>0</v>
      </c>
      <c r="BN62" s="80">
        <v>15</v>
      </c>
      <c r="BO62" s="80">
        <v>0</v>
      </c>
      <c r="BP62" s="80">
        <v>0</v>
      </c>
      <c r="BQ62" s="80">
        <v>0</v>
      </c>
      <c r="BR62" s="80">
        <v>0</v>
      </c>
      <c r="BS62" s="80">
        <v>0</v>
      </c>
      <c r="BT62" s="81">
        <f t="shared" si="1"/>
        <v>100.55555555555556</v>
      </c>
      <c r="BU62" s="89">
        <v>0</v>
      </c>
      <c r="BV62" s="80">
        <v>20</v>
      </c>
      <c r="BW62" s="82">
        <v>0</v>
      </c>
      <c r="BX62" s="80">
        <v>20</v>
      </c>
      <c r="BY62" s="82">
        <v>0</v>
      </c>
      <c r="BZ62" s="129">
        <v>30</v>
      </c>
      <c r="CA62" s="82">
        <v>0</v>
      </c>
      <c r="CB62" s="82">
        <v>0</v>
      </c>
      <c r="CC62" s="82">
        <v>0</v>
      </c>
      <c r="CD62" s="129">
        <v>10</v>
      </c>
      <c r="CE62" s="82">
        <v>0</v>
      </c>
      <c r="CF62" s="82">
        <v>0</v>
      </c>
      <c r="CG62" s="82">
        <v>0</v>
      </c>
      <c r="CH62" s="80">
        <v>20</v>
      </c>
      <c r="CI62" s="82">
        <v>0</v>
      </c>
      <c r="CJ62" s="82">
        <v>0</v>
      </c>
      <c r="CK62" s="82">
        <v>0</v>
      </c>
      <c r="CL62" s="82">
        <v>0</v>
      </c>
      <c r="CM62" s="82">
        <v>0</v>
      </c>
      <c r="CN62" s="82">
        <v>0</v>
      </c>
      <c r="CO62" s="82">
        <v>0</v>
      </c>
      <c r="CP62" s="202">
        <f>(BU62*BU62+BV62*BV62+BW62*BW62+BX62*BX62+BY62*BY62+BZ62*BZ62+CA62*CA62+CB62*CB62+CC62*CC62+CD62*CD62+CE62*CE62+CF62*CF62+CG62*CG62+CH62*CH62+CI62*CI62+CJ62*CJ62+CK62*CK62+CL62*CL62+CM62*CM62+CN62*CN62+CO62*CO62)/21-10000/(21*21)</f>
        <v>82.086167800453509</v>
      </c>
      <c r="CQ62" s="203"/>
      <c r="CR62" s="186"/>
      <c r="CS62" s="36"/>
      <c r="CT62" s="36"/>
      <c r="CU62" s="36"/>
      <c r="CV62" s="63"/>
      <c r="CW62" s="83"/>
      <c r="CX62" s="36"/>
      <c r="CY62" s="36"/>
      <c r="CZ62" s="36"/>
      <c r="DA62" s="63"/>
      <c r="DB62" s="84"/>
      <c r="DC62" s="36"/>
      <c r="DD62" s="36"/>
      <c r="DE62" s="36"/>
      <c r="DF62" s="63"/>
      <c r="DG62" s="84"/>
      <c r="DH62" s="36"/>
      <c r="DI62" s="36"/>
      <c r="DJ62" s="36"/>
      <c r="DK62" s="63"/>
      <c r="DL62" s="84"/>
      <c r="DM62" s="36"/>
      <c r="DN62" s="36"/>
      <c r="DO62" s="36"/>
      <c r="DP62" s="63"/>
      <c r="DQ62" s="84"/>
      <c r="DR62" s="36"/>
      <c r="DS62" s="36"/>
      <c r="DT62" s="36"/>
      <c r="DU62" s="63"/>
      <c r="DV62" s="84">
        <v>970</v>
      </c>
      <c r="DW62" s="36">
        <v>829</v>
      </c>
      <c r="DX62" s="36">
        <f>DW62*100/DV62</f>
        <v>85.463917525773198</v>
      </c>
      <c r="DY62" s="36">
        <v>292</v>
      </c>
      <c r="DZ62" s="2">
        <f>DY62*100/DV62</f>
        <v>30.103092783505154</v>
      </c>
      <c r="EA62" s="84">
        <v>1249</v>
      </c>
      <c r="EB62" s="36">
        <v>1081</v>
      </c>
      <c r="EC62" s="36">
        <f>EB62*100/EA62</f>
        <v>86.549239391513211</v>
      </c>
      <c r="ED62" s="36">
        <v>400</v>
      </c>
      <c r="EE62" s="204">
        <f>ED62*100/EA62</f>
        <v>32.025620496397117</v>
      </c>
      <c r="EF62" s="188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</row>
    <row r="63" spans="1:176">
      <c r="A63" s="1">
        <v>60</v>
      </c>
      <c r="B63" s="1" t="s">
        <v>277</v>
      </c>
      <c r="C63" s="57" t="s">
        <v>278</v>
      </c>
      <c r="D63" s="99" t="s">
        <v>279</v>
      </c>
      <c r="F63" s="59" t="s">
        <v>120</v>
      </c>
      <c r="G63" s="37">
        <v>359</v>
      </c>
      <c r="H63" s="60">
        <f t="shared" si="19"/>
        <v>3.59</v>
      </c>
      <c r="I63" s="37">
        <v>348</v>
      </c>
      <c r="J63" s="62">
        <f t="shared" si="18"/>
        <v>96.935933147632312</v>
      </c>
      <c r="K63" s="63" t="s">
        <v>181</v>
      </c>
      <c r="L63" s="64">
        <v>92</v>
      </c>
      <c r="M63" s="1">
        <v>89</v>
      </c>
      <c r="N63" s="1">
        <v>95</v>
      </c>
      <c r="O63" s="1">
        <v>90</v>
      </c>
      <c r="P63" s="1">
        <v>93</v>
      </c>
      <c r="Q63" s="65">
        <v>95</v>
      </c>
      <c r="R63" s="8">
        <v>10000</v>
      </c>
      <c r="S63" s="1">
        <v>25</v>
      </c>
      <c r="T63" s="1">
        <v>49</v>
      </c>
      <c r="X63" s="64">
        <v>10</v>
      </c>
      <c r="Y63" s="80">
        <v>50</v>
      </c>
      <c r="Z63" s="9">
        <v>40</v>
      </c>
      <c r="AQ63" s="79">
        <v>0</v>
      </c>
      <c r="AR63" s="80">
        <v>0</v>
      </c>
      <c r="AS63" s="80">
        <v>0</v>
      </c>
      <c r="AT63" s="80">
        <v>0</v>
      </c>
      <c r="AU63" s="80">
        <v>0</v>
      </c>
      <c r="AV63" s="80">
        <v>0</v>
      </c>
      <c r="AW63" s="80">
        <v>0</v>
      </c>
      <c r="AX63" s="80">
        <v>0</v>
      </c>
      <c r="AY63" s="80">
        <v>20</v>
      </c>
      <c r="AZ63" s="80">
        <v>5</v>
      </c>
      <c r="BA63" s="80">
        <v>10</v>
      </c>
      <c r="BB63" s="80">
        <v>0</v>
      </c>
      <c r="BC63" s="80">
        <v>10</v>
      </c>
      <c r="BD63" s="80">
        <v>0</v>
      </c>
      <c r="BE63" s="80">
        <v>0</v>
      </c>
      <c r="BF63" s="80">
        <v>0</v>
      </c>
      <c r="BG63" s="80">
        <v>0</v>
      </c>
      <c r="BH63" s="80">
        <v>0</v>
      </c>
      <c r="BI63" s="80">
        <v>10</v>
      </c>
      <c r="BJ63" s="80">
        <v>10</v>
      </c>
      <c r="BK63" s="80">
        <v>0</v>
      </c>
      <c r="BL63" s="80">
        <v>0</v>
      </c>
      <c r="BM63" s="80">
        <v>0</v>
      </c>
      <c r="BN63" s="80">
        <v>0</v>
      </c>
      <c r="BO63" s="80">
        <v>30</v>
      </c>
      <c r="BP63" s="80">
        <v>5</v>
      </c>
      <c r="BQ63" s="80">
        <v>0</v>
      </c>
      <c r="BR63" s="80">
        <v>0</v>
      </c>
      <c r="BS63" s="80">
        <v>0</v>
      </c>
      <c r="BT63" s="81">
        <f t="shared" si="1"/>
        <v>47.222222222222229</v>
      </c>
      <c r="BU63" s="89">
        <v>0</v>
      </c>
      <c r="BV63" s="82">
        <v>0</v>
      </c>
      <c r="BW63" s="80">
        <v>10</v>
      </c>
      <c r="BX63" s="80">
        <v>25</v>
      </c>
      <c r="BY63" s="82">
        <v>0</v>
      </c>
      <c r="BZ63" s="82">
        <v>0</v>
      </c>
      <c r="CA63" s="82">
        <v>0</v>
      </c>
      <c r="CB63" s="82">
        <v>0</v>
      </c>
      <c r="CC63" s="82">
        <v>0</v>
      </c>
      <c r="CD63" s="1">
        <v>15</v>
      </c>
      <c r="CE63" s="82">
        <v>0</v>
      </c>
      <c r="CF63" s="82">
        <v>0</v>
      </c>
      <c r="CG63" s="82">
        <v>0</v>
      </c>
      <c r="CH63" s="1">
        <v>15</v>
      </c>
      <c r="CI63" s="82">
        <v>0</v>
      </c>
      <c r="CJ63" s="82">
        <v>0</v>
      </c>
      <c r="CK63" s="1">
        <v>15</v>
      </c>
      <c r="CL63" s="82">
        <v>0</v>
      </c>
      <c r="CM63" s="82">
        <v>0</v>
      </c>
      <c r="CN63" s="82">
        <v>0</v>
      </c>
      <c r="CO63" s="1">
        <v>20</v>
      </c>
      <c r="CP63" s="81">
        <f>(BU63*BU63+BV63*BV63+BW63*BW63+BX63*BX63+BY63*BY63+BZ63*BZ63+CA63*CA63+CB63*CB63+CC63*CC63+CD63*CD63+CE63*CE63+CF63*CF63+CG63*CG63+CH63*CH63+CI63*CI63+CJ63*CJ63+CK63*CK63+CL63*CL63+CM63*CM63+CN63*CN63+CO63*CO63)/21-10000/(21*21)</f>
        <v>63.038548752834458</v>
      </c>
      <c r="CR63" s="180"/>
      <c r="CS63" s="173"/>
      <c r="CT63" s="173"/>
      <c r="CU63" s="173"/>
      <c r="CV63" s="181"/>
      <c r="CW63" s="184"/>
      <c r="CX63" s="173"/>
      <c r="CY63" s="173"/>
      <c r="CZ63" s="173"/>
      <c r="DA63" s="181"/>
      <c r="DB63" s="182"/>
      <c r="DC63" s="173"/>
      <c r="DD63" s="173"/>
      <c r="DE63" s="173"/>
      <c r="DF63" s="181"/>
      <c r="DG63" s="182"/>
      <c r="DH63" s="173"/>
      <c r="DI63" s="173"/>
      <c r="DJ63" s="173"/>
      <c r="DK63" s="181"/>
      <c r="DL63" s="182"/>
      <c r="DM63" s="173"/>
      <c r="DN63" s="173"/>
      <c r="DO63" s="173"/>
      <c r="DP63" s="181"/>
      <c r="DQ63" s="182"/>
      <c r="DR63" s="173"/>
      <c r="DS63" s="173"/>
      <c r="DT63" s="173"/>
      <c r="DU63" s="181"/>
      <c r="DV63" s="182"/>
      <c r="DW63" s="173"/>
      <c r="DX63" s="173"/>
      <c r="DY63" s="173"/>
      <c r="DZ63" s="185"/>
      <c r="EA63" s="84">
        <v>615</v>
      </c>
      <c r="EB63" s="36">
        <v>478</v>
      </c>
      <c r="EC63" s="36">
        <f>EB63*100/EA63</f>
        <v>77.723577235772353</v>
      </c>
      <c r="ED63" s="36">
        <v>75</v>
      </c>
      <c r="EE63" s="85">
        <f>ED63*100/EA63</f>
        <v>12.195121951219512</v>
      </c>
      <c r="EK63" s="1"/>
    </row>
    <row r="64" spans="1:176">
      <c r="A64" s="1">
        <v>61</v>
      </c>
      <c r="B64" s="1" t="s">
        <v>280</v>
      </c>
      <c r="G64" s="37">
        <v>669</v>
      </c>
      <c r="H64" s="60">
        <f t="shared" si="19"/>
        <v>6.69</v>
      </c>
      <c r="I64" s="37">
        <v>122</v>
      </c>
      <c r="J64" s="62">
        <f t="shared" si="18"/>
        <v>18.236173393124066</v>
      </c>
      <c r="K64" s="63" t="s">
        <v>181</v>
      </c>
      <c r="L64" s="64">
        <v>92</v>
      </c>
      <c r="M64" s="1">
        <v>91</v>
      </c>
      <c r="N64" s="1">
        <v>95</v>
      </c>
      <c r="O64" s="1">
        <v>90</v>
      </c>
      <c r="P64" s="1">
        <v>93</v>
      </c>
      <c r="Q64" s="65">
        <v>93</v>
      </c>
      <c r="Y64" s="80"/>
      <c r="BT64" s="81">
        <f t="shared" si="1"/>
        <v>-11.111111111111111</v>
      </c>
      <c r="BW64" s="1"/>
      <c r="EK64" s="1"/>
    </row>
    <row r="65" spans="1:169">
      <c r="A65" s="1">
        <v>62</v>
      </c>
      <c r="B65" s="1" t="s">
        <v>281</v>
      </c>
      <c r="C65" s="57" t="s">
        <v>282</v>
      </c>
      <c r="D65" s="99" t="s">
        <v>283</v>
      </c>
      <c r="F65" s="59" t="s">
        <v>140</v>
      </c>
      <c r="G65" s="37">
        <v>1211</v>
      </c>
      <c r="H65" s="60">
        <f t="shared" si="19"/>
        <v>12.11</v>
      </c>
      <c r="I65" s="37">
        <v>308</v>
      </c>
      <c r="J65" s="62">
        <f t="shared" si="18"/>
        <v>25.433526011560694</v>
      </c>
      <c r="K65" s="63" t="s">
        <v>181</v>
      </c>
      <c r="L65" s="64">
        <v>92</v>
      </c>
      <c r="M65" s="1">
        <v>88</v>
      </c>
      <c r="N65" s="1">
        <v>97</v>
      </c>
      <c r="O65" s="1">
        <v>89</v>
      </c>
      <c r="P65" s="1">
        <v>91</v>
      </c>
      <c r="Q65" s="65">
        <v>95</v>
      </c>
      <c r="R65" s="8">
        <v>50000</v>
      </c>
      <c r="S65" s="1">
        <v>25</v>
      </c>
      <c r="T65" s="1">
        <v>49</v>
      </c>
      <c r="X65" s="64">
        <v>40</v>
      </c>
      <c r="Y65" s="80">
        <v>50</v>
      </c>
      <c r="Z65" s="9">
        <v>10</v>
      </c>
      <c r="AQ65" s="79">
        <v>0</v>
      </c>
      <c r="AR65" s="80">
        <v>0</v>
      </c>
      <c r="AS65" s="80">
        <v>0</v>
      </c>
      <c r="AT65" s="80">
        <v>0</v>
      </c>
      <c r="AU65" s="80">
        <v>0</v>
      </c>
      <c r="AV65" s="80">
        <v>0</v>
      </c>
      <c r="AW65" s="80">
        <v>0</v>
      </c>
      <c r="AX65" s="80">
        <v>10</v>
      </c>
      <c r="AY65" s="80">
        <v>20</v>
      </c>
      <c r="AZ65" s="80">
        <v>0</v>
      </c>
      <c r="BA65" s="80">
        <v>0</v>
      </c>
      <c r="BB65" s="80">
        <v>0</v>
      </c>
      <c r="BC65" s="80">
        <v>0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0</v>
      </c>
      <c r="BK65" s="80">
        <v>0</v>
      </c>
      <c r="BL65" s="80">
        <v>10</v>
      </c>
      <c r="BM65" s="80">
        <v>0</v>
      </c>
      <c r="BN65" s="80">
        <v>20</v>
      </c>
      <c r="BO65" s="80">
        <v>10</v>
      </c>
      <c r="BP65" s="80">
        <v>0</v>
      </c>
      <c r="BQ65" s="80">
        <v>30</v>
      </c>
      <c r="BR65" s="80">
        <v>0</v>
      </c>
      <c r="BS65" s="80">
        <v>0</v>
      </c>
      <c r="BT65" s="81">
        <f t="shared" si="1"/>
        <v>52.222222222222229</v>
      </c>
      <c r="BU65" s="89">
        <v>0</v>
      </c>
      <c r="BV65" s="82">
        <v>0</v>
      </c>
      <c r="BW65" s="82">
        <v>0</v>
      </c>
      <c r="BX65" s="82">
        <v>0</v>
      </c>
      <c r="BY65" s="80">
        <v>25</v>
      </c>
      <c r="BZ65" s="1">
        <v>10</v>
      </c>
      <c r="CA65" s="1">
        <v>10</v>
      </c>
      <c r="CB65" s="82">
        <v>0</v>
      </c>
      <c r="CC65" s="82">
        <v>0</v>
      </c>
      <c r="CD65" s="1">
        <v>25</v>
      </c>
      <c r="CE65" s="82">
        <v>0</v>
      </c>
      <c r="CF65" s="82">
        <v>0</v>
      </c>
      <c r="CG65" s="80">
        <v>10</v>
      </c>
      <c r="CH65" s="82">
        <v>0</v>
      </c>
      <c r="CI65" s="82">
        <v>0</v>
      </c>
      <c r="CJ65" s="80">
        <v>10</v>
      </c>
      <c r="CK65" s="82">
        <v>0</v>
      </c>
      <c r="CL65" s="82">
        <v>0</v>
      </c>
      <c r="CM65" s="82">
        <v>0</v>
      </c>
      <c r="CN65" s="82">
        <v>0</v>
      </c>
      <c r="CO65" s="1">
        <v>10</v>
      </c>
      <c r="CP65" s="81">
        <f>(BU65*BU65+BV65*BV65+BW65*BW65+BX65*BX65+BY65*BY65+BZ65*BZ65+CA65*CA65+CB65*CB65+CC65*CC65+CD65*CD65+CE65*CE65+CF65*CF65+CG65*CG65+CH65*CH65+CI65*CI65+CJ65*CJ65+CK65*CK65+CL65*CL65+CM65*CM65+CN65*CN65+CO65*CO65)/21-10000/(21*21)</f>
        <v>60.657596371882079</v>
      </c>
      <c r="EK65" s="1"/>
    </row>
    <row r="66" spans="1:169">
      <c r="A66" s="1">
        <v>63</v>
      </c>
      <c r="B66" s="1" t="s">
        <v>284</v>
      </c>
      <c r="C66" s="57" t="s">
        <v>285</v>
      </c>
      <c r="D66" s="99" t="s">
        <v>286</v>
      </c>
      <c r="F66" s="59" t="s">
        <v>120</v>
      </c>
      <c r="G66" s="37">
        <v>175</v>
      </c>
      <c r="H66" s="60">
        <f t="shared" si="19"/>
        <v>1.75</v>
      </c>
      <c r="I66" s="37">
        <v>130</v>
      </c>
      <c r="J66" s="62">
        <f t="shared" si="18"/>
        <v>74.285714285714292</v>
      </c>
      <c r="K66" s="63" t="s">
        <v>181</v>
      </c>
      <c r="L66" s="64">
        <v>92</v>
      </c>
      <c r="M66" s="1">
        <v>83</v>
      </c>
      <c r="N66" s="1">
        <v>95</v>
      </c>
      <c r="O66" s="1">
        <v>90</v>
      </c>
      <c r="P66" s="1">
        <v>94</v>
      </c>
      <c r="Q66" s="65">
        <v>96</v>
      </c>
      <c r="R66" s="8">
        <v>5000</v>
      </c>
      <c r="S66" s="1">
        <v>25</v>
      </c>
      <c r="T66" s="1">
        <v>49</v>
      </c>
      <c r="X66" s="64">
        <v>33</v>
      </c>
      <c r="Y66" s="80">
        <v>34</v>
      </c>
      <c r="Z66" s="9">
        <v>33</v>
      </c>
      <c r="AQ66" s="79">
        <v>0</v>
      </c>
      <c r="AR66" s="80">
        <v>0</v>
      </c>
      <c r="AS66" s="80">
        <v>0</v>
      </c>
      <c r="AT66" s="80">
        <v>0</v>
      </c>
      <c r="AU66" s="80">
        <v>0</v>
      </c>
      <c r="AV66" s="80">
        <v>0</v>
      </c>
      <c r="AW66" s="80">
        <v>0</v>
      </c>
      <c r="AX66" s="80">
        <v>0</v>
      </c>
      <c r="AY66" s="80">
        <v>0</v>
      </c>
      <c r="AZ66" s="80">
        <v>0</v>
      </c>
      <c r="BA66" s="80">
        <v>0</v>
      </c>
      <c r="BB66" s="80">
        <v>0</v>
      </c>
      <c r="BC66" s="80">
        <v>0</v>
      </c>
      <c r="BD66" s="80">
        <v>0</v>
      </c>
      <c r="BE66" s="80">
        <v>0</v>
      </c>
      <c r="BF66" s="80">
        <v>0</v>
      </c>
      <c r="BG66" s="80">
        <v>0</v>
      </c>
      <c r="BH66" s="80">
        <v>0</v>
      </c>
      <c r="BI66" s="80">
        <v>0</v>
      </c>
      <c r="BJ66" s="80">
        <v>0</v>
      </c>
      <c r="BK66" s="80">
        <v>0</v>
      </c>
      <c r="BL66" s="80">
        <v>25</v>
      </c>
      <c r="BM66" s="80">
        <v>25</v>
      </c>
      <c r="BN66" s="80">
        <v>25</v>
      </c>
      <c r="BO66" s="80">
        <v>0</v>
      </c>
      <c r="BP66" s="80">
        <v>0</v>
      </c>
      <c r="BQ66" s="80">
        <v>25</v>
      </c>
      <c r="BR66" s="80">
        <v>0</v>
      </c>
      <c r="BS66" s="80">
        <v>0</v>
      </c>
      <c r="BT66" s="81">
        <f t="shared" si="1"/>
        <v>72.222222222222214</v>
      </c>
      <c r="BU66" s="89">
        <v>0</v>
      </c>
      <c r="BV66" s="82">
        <v>0</v>
      </c>
      <c r="BW66" s="80">
        <v>100</v>
      </c>
      <c r="BX66" s="82">
        <v>0</v>
      </c>
      <c r="BY66" s="82">
        <v>0</v>
      </c>
      <c r="BZ66" s="82">
        <v>0</v>
      </c>
      <c r="CA66" s="82">
        <v>0</v>
      </c>
      <c r="CB66" s="82">
        <v>0</v>
      </c>
      <c r="CC66" s="82">
        <v>0</v>
      </c>
      <c r="CD66" s="82">
        <v>0</v>
      </c>
      <c r="CE66" s="82">
        <v>0</v>
      </c>
      <c r="CF66" s="82">
        <v>0</v>
      </c>
      <c r="CG66" s="82">
        <v>0</v>
      </c>
      <c r="CH66" s="82">
        <v>0</v>
      </c>
      <c r="CI66" s="82">
        <v>0</v>
      </c>
      <c r="CJ66" s="82">
        <v>0</v>
      </c>
      <c r="CK66" s="82">
        <v>0</v>
      </c>
      <c r="CL66" s="82">
        <v>0</v>
      </c>
      <c r="CM66" s="82">
        <v>0</v>
      </c>
      <c r="CN66" s="82">
        <v>0</v>
      </c>
      <c r="CO66" s="82">
        <v>0</v>
      </c>
      <c r="CP66" s="81">
        <f>(BU66*BU66+BV66*BV66+BW66*BW66+BX66*BX66+BY66*BY66+BZ66*BZ66+CA66*CA66+CB66*CB66+CC66*CC66+CD66*CD66+CE66*CE66+CF66*CF66+CG66*CG66+CH66*CH66+CI66*CI66+CJ66*CJ66+CK66*CK66+CL66*CL66+CM66*CM66+CN66*CN66+CO66*CO66)/21-10000/(21*21)</f>
        <v>453.51473922902494</v>
      </c>
      <c r="EK66" s="1"/>
    </row>
    <row r="67" spans="1:169" ht="16.5">
      <c r="A67" s="1">
        <v>64</v>
      </c>
      <c r="B67" s="1" t="s">
        <v>287</v>
      </c>
      <c r="E67" s="101" t="s">
        <v>288</v>
      </c>
      <c r="G67" s="37">
        <v>624</v>
      </c>
      <c r="H67" s="60">
        <f t="shared" si="19"/>
        <v>6.24</v>
      </c>
      <c r="I67" s="37">
        <v>102</v>
      </c>
      <c r="J67" s="62">
        <f t="shared" si="18"/>
        <v>16.346153846153847</v>
      </c>
      <c r="K67" s="63" t="s">
        <v>181</v>
      </c>
      <c r="L67" s="64">
        <v>92</v>
      </c>
      <c r="M67" s="1">
        <v>90</v>
      </c>
      <c r="N67" s="1">
        <v>93</v>
      </c>
      <c r="O67" s="1">
        <v>90</v>
      </c>
      <c r="P67" s="1">
        <v>92</v>
      </c>
      <c r="Q67" s="65">
        <v>95</v>
      </c>
      <c r="Y67" s="80"/>
      <c r="BT67" s="81">
        <f t="shared" si="1"/>
        <v>-11.111111111111111</v>
      </c>
      <c r="BW67" s="1"/>
      <c r="EK67" s="1"/>
    </row>
    <row r="68" spans="1:169">
      <c r="A68" s="1">
        <v>65</v>
      </c>
      <c r="B68" s="1" t="s">
        <v>289</v>
      </c>
      <c r="C68" s="57" t="s">
        <v>290</v>
      </c>
      <c r="D68" s="99" t="s">
        <v>152</v>
      </c>
      <c r="F68" s="59" t="s">
        <v>140</v>
      </c>
      <c r="G68" s="37">
        <v>1543</v>
      </c>
      <c r="H68" s="60">
        <f t="shared" si="19"/>
        <v>15.43</v>
      </c>
      <c r="I68" s="37">
        <v>599</v>
      </c>
      <c r="J68" s="62">
        <f t="shared" si="18"/>
        <v>38.820479585223588</v>
      </c>
      <c r="K68" s="63" t="s">
        <v>181</v>
      </c>
      <c r="L68" s="64">
        <v>92</v>
      </c>
      <c r="M68" s="1">
        <v>89</v>
      </c>
      <c r="N68" s="1">
        <v>94</v>
      </c>
      <c r="O68" s="1">
        <v>90</v>
      </c>
      <c r="P68" s="1">
        <v>92</v>
      </c>
      <c r="Q68" s="65">
        <v>94</v>
      </c>
      <c r="R68" s="8">
        <v>50000</v>
      </c>
      <c r="S68" s="1">
        <v>50</v>
      </c>
      <c r="T68" s="1">
        <v>99</v>
      </c>
      <c r="U68" s="1">
        <v>20</v>
      </c>
      <c r="V68" s="1">
        <v>8.8000000000000007</v>
      </c>
      <c r="W68" s="9">
        <v>9.1</v>
      </c>
      <c r="X68" s="64">
        <v>40</v>
      </c>
      <c r="Y68" s="80">
        <v>60</v>
      </c>
      <c r="Z68" s="9">
        <v>0</v>
      </c>
      <c r="AB68" s="126">
        <v>10</v>
      </c>
      <c r="AI68" s="30"/>
      <c r="AJ68" s="31">
        <v>5</v>
      </c>
      <c r="AM68" s="73">
        <v>3</v>
      </c>
      <c r="AQ68" s="79">
        <v>0</v>
      </c>
      <c r="AR68" s="80">
        <v>0</v>
      </c>
      <c r="AS68" s="80">
        <v>0</v>
      </c>
      <c r="AT68" s="80">
        <v>0</v>
      </c>
      <c r="AU68" s="80">
        <v>0</v>
      </c>
      <c r="AV68" s="80">
        <v>0</v>
      </c>
      <c r="AW68" s="80">
        <v>0</v>
      </c>
      <c r="AX68" s="80">
        <v>0</v>
      </c>
      <c r="AY68" s="80">
        <v>40</v>
      </c>
      <c r="AZ68" s="80">
        <v>0</v>
      </c>
      <c r="BA68" s="80">
        <v>0</v>
      </c>
      <c r="BB68" s="80">
        <v>0</v>
      </c>
      <c r="BC68" s="80">
        <v>0</v>
      </c>
      <c r="BD68" s="80">
        <v>0</v>
      </c>
      <c r="BE68" s="80">
        <v>0</v>
      </c>
      <c r="BF68" s="80">
        <v>0</v>
      </c>
      <c r="BG68" s="80">
        <v>20</v>
      </c>
      <c r="BH68" s="80">
        <v>0</v>
      </c>
      <c r="BI68" s="80">
        <v>0</v>
      </c>
      <c r="BJ68" s="80">
        <v>0</v>
      </c>
      <c r="BK68" s="80">
        <v>0</v>
      </c>
      <c r="BL68" s="80">
        <v>0</v>
      </c>
      <c r="BM68" s="80">
        <v>0</v>
      </c>
      <c r="BN68" s="80">
        <v>0</v>
      </c>
      <c r="BO68" s="80">
        <v>20</v>
      </c>
      <c r="BP68" s="80">
        <v>0</v>
      </c>
      <c r="BQ68" s="80">
        <v>0</v>
      </c>
      <c r="BR68" s="80">
        <v>0</v>
      </c>
      <c r="BS68" s="80">
        <v>20</v>
      </c>
      <c r="BT68" s="81">
        <f t="shared" ref="BT68:BT131" si="30">(AQ68*AQ68+AR68*AR68+AS68*AS68+AT68*AT68+AU68*AU68+AV68*AV68+AW68*AW68+AY68*AY68+AZ68*AZ68+BA68*BA68+BB68*BB68+BC68*BC68+BD68*BD68+BE68*BE68+BF68*BF68+BG68*BG68+BH68*BH68+BI68*BI68+BJ68*BJ68+BK68*BK68+BL68*BL68+BM68*BM68+BN68*BN68+BO68*BO68+BP68*BP68+BQ68*BQ68+BR68*BR68+BS68*BS68)/30-100/9</f>
        <v>82.222222222222214</v>
      </c>
      <c r="BU68" s="89">
        <v>0</v>
      </c>
      <c r="BV68" s="82">
        <v>0</v>
      </c>
      <c r="BW68" s="82">
        <v>0</v>
      </c>
      <c r="BX68" s="1">
        <v>25</v>
      </c>
      <c r="BY68" s="1">
        <v>25</v>
      </c>
      <c r="BZ68" s="82">
        <v>0</v>
      </c>
      <c r="CA68" s="82">
        <v>0</v>
      </c>
      <c r="CB68" s="82">
        <v>0</v>
      </c>
      <c r="CC68" s="80">
        <v>20</v>
      </c>
      <c r="CD68" s="1">
        <v>30</v>
      </c>
      <c r="CE68" s="82">
        <v>0</v>
      </c>
      <c r="CF68" s="82">
        <v>0</v>
      </c>
      <c r="CG68" s="82">
        <v>0</v>
      </c>
      <c r="CH68" s="82">
        <v>0</v>
      </c>
      <c r="CI68" s="82">
        <v>0</v>
      </c>
      <c r="CJ68" s="82">
        <v>0</v>
      </c>
      <c r="CK68" s="82">
        <v>0</v>
      </c>
      <c r="CL68" s="82">
        <v>0</v>
      </c>
      <c r="CM68" s="82">
        <v>0</v>
      </c>
      <c r="CN68" s="82">
        <v>0</v>
      </c>
      <c r="CO68" s="82">
        <v>0</v>
      </c>
      <c r="CP68" s="81">
        <f>(BU68*BU68+BV68*BV68+BW68*BW68+BX68*BX68+BY68*BY68+BZ68*BZ68+CA68*CA68+CB68*CB68+CC68*CC68+CD68*CD68+CE68*CE68+CF68*CF68+CG68*CG68+CH68*CH68+CI68*CI68+CJ68*CJ68+CK68*CK68+CL68*CL68+CM68*CM68+CN68*CN68+CO68*CO68)/21-10000/(21*21)</f>
        <v>98.752834467120181</v>
      </c>
      <c r="CR68" s="64">
        <v>376</v>
      </c>
      <c r="CS68" s="36">
        <v>314</v>
      </c>
      <c r="CT68" s="36">
        <f>CS68*100/CR68</f>
        <v>83.510638297872347</v>
      </c>
      <c r="CU68" s="36">
        <v>19</v>
      </c>
      <c r="CV68" s="63">
        <f>CU68*100/CR68</f>
        <v>5.0531914893617023</v>
      </c>
      <c r="CW68" s="83">
        <v>385</v>
      </c>
      <c r="CX68" s="36">
        <v>319</v>
      </c>
      <c r="CY68" s="36">
        <f>CX68*100/CW68</f>
        <v>82.857142857142861</v>
      </c>
      <c r="CZ68" s="36">
        <v>15</v>
      </c>
      <c r="DA68" s="63">
        <f>CZ68*100/CW68</f>
        <v>3.8961038961038961</v>
      </c>
      <c r="DB68" s="84">
        <v>432</v>
      </c>
      <c r="DC68" s="36">
        <v>359</v>
      </c>
      <c r="DD68" s="129">
        <f>DC68*100/DB68</f>
        <v>83.101851851851848</v>
      </c>
      <c r="DE68" s="36">
        <v>25</v>
      </c>
      <c r="DF68" s="63">
        <f>DE68*100/DB68</f>
        <v>5.7870370370370372</v>
      </c>
      <c r="DG68" s="84">
        <v>459</v>
      </c>
      <c r="DH68" s="36">
        <v>396</v>
      </c>
      <c r="DI68" s="36">
        <f>DH68*100/DG68</f>
        <v>86.274509803921575</v>
      </c>
      <c r="DJ68" s="36">
        <v>22</v>
      </c>
      <c r="DK68" s="63">
        <f>DJ68*100/DG68</f>
        <v>4.7930283224400876</v>
      </c>
      <c r="DL68" s="84">
        <v>487</v>
      </c>
      <c r="DM68" s="36">
        <v>405</v>
      </c>
      <c r="DN68" s="36">
        <f>DM68*100/DL68</f>
        <v>83.162217659137582</v>
      </c>
      <c r="DO68" s="36">
        <v>18</v>
      </c>
      <c r="DP68" s="63">
        <f>DO68*100/DL68</f>
        <v>3.6960985626283369</v>
      </c>
      <c r="DQ68" s="84">
        <v>503</v>
      </c>
      <c r="DR68" s="36">
        <v>415</v>
      </c>
      <c r="DS68" s="36">
        <f>DR68*100/DQ68</f>
        <v>82.504970178926442</v>
      </c>
      <c r="DT68" s="36">
        <v>15</v>
      </c>
      <c r="DU68" s="63">
        <f>DT68*100/DQ68</f>
        <v>2.982107355864811</v>
      </c>
      <c r="DV68" s="84">
        <v>579</v>
      </c>
      <c r="DW68" s="36">
        <v>483</v>
      </c>
      <c r="DX68" s="36">
        <f>DW68*100/DV68</f>
        <v>83.419689119170982</v>
      </c>
      <c r="DY68" s="36">
        <v>47</v>
      </c>
      <c r="DZ68" s="2">
        <f>DY68*100/DV68</f>
        <v>8.1174438687392048</v>
      </c>
      <c r="EA68" s="84">
        <v>644</v>
      </c>
      <c r="EB68" s="36">
        <v>539</v>
      </c>
      <c r="EC68" s="36">
        <f>EB68*100/EA68</f>
        <v>83.695652173913047</v>
      </c>
      <c r="ED68" s="36">
        <v>95</v>
      </c>
      <c r="EE68" s="85">
        <f>ED68*100/EA68</f>
        <v>14.751552795031056</v>
      </c>
      <c r="EK68" s="1"/>
      <c r="FL68" s="16"/>
      <c r="FM68" s="16"/>
    </row>
    <row r="69" spans="1:169">
      <c r="A69" s="1">
        <v>66</v>
      </c>
      <c r="B69" s="1" t="s">
        <v>291</v>
      </c>
      <c r="C69" s="57" t="s">
        <v>292</v>
      </c>
      <c r="D69" s="99" t="s">
        <v>279</v>
      </c>
      <c r="F69" s="59" t="s">
        <v>120</v>
      </c>
      <c r="G69" s="37">
        <v>410</v>
      </c>
      <c r="H69" s="60">
        <f t="shared" si="19"/>
        <v>4.0999999999999996</v>
      </c>
      <c r="I69" s="37">
        <v>398</v>
      </c>
      <c r="J69" s="62">
        <f t="shared" ref="J69:J132" si="31">I69*100/G69</f>
        <v>97.073170731707322</v>
      </c>
      <c r="K69" s="63" t="s">
        <v>181</v>
      </c>
      <c r="L69" s="64">
        <v>92</v>
      </c>
      <c r="M69" s="1">
        <v>88</v>
      </c>
      <c r="N69" s="1">
        <v>96</v>
      </c>
      <c r="O69" s="1">
        <v>90</v>
      </c>
      <c r="P69" s="1">
        <v>93</v>
      </c>
      <c r="Q69" s="65">
        <v>92</v>
      </c>
      <c r="R69" s="8">
        <v>50000</v>
      </c>
      <c r="S69" s="1">
        <v>50</v>
      </c>
      <c r="T69" s="1">
        <v>99</v>
      </c>
      <c r="X69" s="64">
        <v>20</v>
      </c>
      <c r="Y69" s="80">
        <v>65</v>
      </c>
      <c r="Z69" s="9">
        <v>15</v>
      </c>
      <c r="AQ69" s="79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0</v>
      </c>
      <c r="AY69" s="80">
        <v>30</v>
      </c>
      <c r="AZ69" s="80">
        <v>0</v>
      </c>
      <c r="BA69" s="80">
        <v>10</v>
      </c>
      <c r="BB69" s="80">
        <v>0</v>
      </c>
      <c r="BC69" s="80">
        <v>0</v>
      </c>
      <c r="BD69" s="80">
        <v>20</v>
      </c>
      <c r="BE69" s="80">
        <v>0</v>
      </c>
      <c r="BF69" s="80">
        <v>0</v>
      </c>
      <c r="BG69" s="80">
        <v>0</v>
      </c>
      <c r="BH69" s="80">
        <v>0</v>
      </c>
      <c r="BI69" s="80">
        <v>0</v>
      </c>
      <c r="BJ69" s="80">
        <v>10</v>
      </c>
      <c r="BK69" s="80">
        <v>0</v>
      </c>
      <c r="BL69" s="80">
        <v>0</v>
      </c>
      <c r="BM69" s="80">
        <v>15</v>
      </c>
      <c r="BN69" s="80">
        <v>0</v>
      </c>
      <c r="BO69" s="80">
        <v>0</v>
      </c>
      <c r="BP69" s="80">
        <v>0</v>
      </c>
      <c r="BQ69" s="80">
        <v>15</v>
      </c>
      <c r="BR69" s="80">
        <v>0</v>
      </c>
      <c r="BS69" s="80">
        <v>0</v>
      </c>
      <c r="BT69" s="81">
        <f t="shared" si="30"/>
        <v>53.888888888888886</v>
      </c>
      <c r="BU69" s="79">
        <v>12</v>
      </c>
      <c r="BV69" s="82">
        <v>0</v>
      </c>
      <c r="BW69" s="82">
        <v>0</v>
      </c>
      <c r="BX69" s="1">
        <v>12</v>
      </c>
      <c r="BY69" s="82">
        <v>0</v>
      </c>
      <c r="BZ69" s="1">
        <v>11</v>
      </c>
      <c r="CA69" s="1">
        <v>12</v>
      </c>
      <c r="CB69" s="82">
        <v>0</v>
      </c>
      <c r="CC69" s="82">
        <v>0</v>
      </c>
      <c r="CD69" s="1">
        <v>20</v>
      </c>
      <c r="CE69" s="82">
        <v>0</v>
      </c>
      <c r="CF69" s="82">
        <v>0</v>
      </c>
      <c r="CG69" s="82">
        <v>0</v>
      </c>
      <c r="CH69" s="82">
        <v>0</v>
      </c>
      <c r="CI69" s="82">
        <v>0</v>
      </c>
      <c r="CJ69" s="1">
        <v>11</v>
      </c>
      <c r="CK69" s="82">
        <v>0</v>
      </c>
      <c r="CL69" s="80">
        <v>11</v>
      </c>
      <c r="CM69" s="82">
        <v>0</v>
      </c>
      <c r="CN69" s="80">
        <v>11</v>
      </c>
      <c r="CO69" s="82">
        <v>0</v>
      </c>
      <c r="CP69" s="81">
        <f>(BU69*BU69+BV69*BV69+BW69*BW69+BX69*BX69+BY69*BY69+BZ69*BZ69+CA69*CA69+CB69*CB69+CC69*CC69+CD69*CD69+CE69*CE69+CF69*CF69+CG69*CG69+CH69*CH69+CI69*CI69+CJ69*CJ69+CK69*CK69+CL69*CL69+CM69*CM69+CN69*CN69+CO69*CO69)/21-10000/(21*21)</f>
        <v>39.990929705215422</v>
      </c>
      <c r="EK69" s="1"/>
    </row>
    <row r="70" spans="1:169">
      <c r="A70" s="1">
        <v>67</v>
      </c>
      <c r="B70" s="1" t="s">
        <v>293</v>
      </c>
      <c r="C70" s="57" t="s">
        <v>294</v>
      </c>
      <c r="D70" s="99" t="s">
        <v>279</v>
      </c>
      <c r="F70" s="59" t="s">
        <v>197</v>
      </c>
      <c r="G70" s="37">
        <v>225</v>
      </c>
      <c r="H70" s="60">
        <f t="shared" si="19"/>
        <v>2.25</v>
      </c>
      <c r="I70" s="37">
        <v>211</v>
      </c>
      <c r="J70" s="62">
        <f t="shared" si="31"/>
        <v>93.777777777777771</v>
      </c>
      <c r="K70" s="63" t="s">
        <v>181</v>
      </c>
      <c r="L70" s="64">
        <v>91</v>
      </c>
      <c r="M70" s="1">
        <v>85</v>
      </c>
      <c r="N70" s="1">
        <v>96</v>
      </c>
      <c r="O70" s="1">
        <v>89</v>
      </c>
      <c r="P70" s="1">
        <v>92</v>
      </c>
      <c r="Q70" s="65">
        <v>91</v>
      </c>
      <c r="R70" s="8">
        <v>25000</v>
      </c>
      <c r="S70" s="1">
        <v>50</v>
      </c>
      <c r="T70" s="1">
        <v>99</v>
      </c>
      <c r="X70" s="64">
        <v>25</v>
      </c>
      <c r="Y70" s="80">
        <v>60</v>
      </c>
      <c r="Z70" s="9">
        <v>15</v>
      </c>
      <c r="AQ70" s="79"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v>0</v>
      </c>
      <c r="AW70" s="80">
        <v>0</v>
      </c>
      <c r="AX70" s="80">
        <v>0</v>
      </c>
      <c r="AY70" s="80">
        <v>40</v>
      </c>
      <c r="AZ70" s="80">
        <v>0</v>
      </c>
      <c r="BA70" s="80">
        <v>10</v>
      </c>
      <c r="BB70" s="80">
        <v>0</v>
      </c>
      <c r="BC70" s="80">
        <v>0</v>
      </c>
      <c r="BD70" s="80">
        <v>0</v>
      </c>
      <c r="BE70" s="80">
        <v>0</v>
      </c>
      <c r="BF70" s="80">
        <v>0</v>
      </c>
      <c r="BG70" s="80">
        <v>0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33</v>
      </c>
      <c r="BN70" s="80">
        <v>0</v>
      </c>
      <c r="BO70" s="80">
        <v>0</v>
      </c>
      <c r="BP70" s="80">
        <v>0</v>
      </c>
      <c r="BQ70" s="80">
        <v>17</v>
      </c>
      <c r="BR70" s="80">
        <v>0</v>
      </c>
      <c r="BS70" s="80">
        <v>0</v>
      </c>
      <c r="BT70" s="81">
        <f t="shared" si="30"/>
        <v>91.48888888888888</v>
      </c>
      <c r="BU70" s="89">
        <v>0</v>
      </c>
      <c r="BV70" s="82">
        <v>0</v>
      </c>
      <c r="BW70" s="80">
        <v>15</v>
      </c>
      <c r="BX70" s="1">
        <v>30</v>
      </c>
      <c r="BY70" s="82">
        <v>0</v>
      </c>
      <c r="BZ70" s="1">
        <v>15</v>
      </c>
      <c r="CA70" s="82">
        <v>0</v>
      </c>
      <c r="CB70" s="82">
        <v>0</v>
      </c>
      <c r="CC70" s="82">
        <v>0</v>
      </c>
      <c r="CD70" s="82">
        <v>0</v>
      </c>
      <c r="CE70" s="80">
        <v>20</v>
      </c>
      <c r="CF70" s="82">
        <v>0</v>
      </c>
      <c r="CG70" s="82">
        <v>0</v>
      </c>
      <c r="CH70" s="82">
        <v>0</v>
      </c>
      <c r="CI70" s="82">
        <v>0</v>
      </c>
      <c r="CJ70" s="1">
        <v>20</v>
      </c>
      <c r="CK70" s="82">
        <v>0</v>
      </c>
      <c r="CL70" s="82">
        <v>0</v>
      </c>
      <c r="CM70" s="82">
        <v>0</v>
      </c>
      <c r="CN70" s="82">
        <v>0</v>
      </c>
      <c r="CO70" s="82">
        <v>0</v>
      </c>
      <c r="CP70" s="81">
        <f>(BU70*BU70+BV70*BV70+BW70*BW70+BX70*BX70+BY70*BY70+BZ70*BZ70+CA70*CA70+CB70*CB70+CC70*CC70+CD70*CD70+CE70*CE70+CF70*CF70+CG70*CG70+CH70*CH70+CI70*CI70+CJ70*CJ70+CK70*CK70+CL70*CL70+CM70*CM70+CN70*CN70+CO70*CO70)/21-10000/(21*21)</f>
        <v>79.70521541950113</v>
      </c>
      <c r="EK70" s="1"/>
    </row>
    <row r="71" spans="1:169">
      <c r="A71" s="1">
        <v>68</v>
      </c>
      <c r="B71" s="1" t="s">
        <v>295</v>
      </c>
      <c r="E71" s="123" t="s">
        <v>152</v>
      </c>
      <c r="G71" s="37">
        <v>303</v>
      </c>
      <c r="H71" s="60">
        <f t="shared" si="19"/>
        <v>3.03</v>
      </c>
      <c r="I71" s="37">
        <v>246</v>
      </c>
      <c r="J71" s="62">
        <f t="shared" si="31"/>
        <v>81.188118811881182</v>
      </c>
      <c r="K71" s="63" t="s">
        <v>181</v>
      </c>
      <c r="L71" s="64">
        <v>91</v>
      </c>
      <c r="M71" s="1">
        <v>58</v>
      </c>
      <c r="N71" s="1">
        <v>95</v>
      </c>
      <c r="O71" s="1">
        <v>87</v>
      </c>
      <c r="P71" s="1">
        <v>92</v>
      </c>
      <c r="Q71" s="65">
        <v>94</v>
      </c>
      <c r="Y71" s="80"/>
      <c r="BT71" s="81">
        <f t="shared" si="30"/>
        <v>-11.111111111111111</v>
      </c>
      <c r="BW71" s="1"/>
      <c r="EK71" s="1"/>
    </row>
    <row r="72" spans="1:169">
      <c r="A72" s="1">
        <v>69</v>
      </c>
      <c r="B72" s="1" t="s">
        <v>296</v>
      </c>
      <c r="C72" s="57" t="s">
        <v>297</v>
      </c>
      <c r="D72" s="99" t="s">
        <v>298</v>
      </c>
      <c r="F72" s="59" t="s">
        <v>120</v>
      </c>
      <c r="G72" s="37">
        <v>500</v>
      </c>
      <c r="H72" s="60">
        <f t="shared" ref="H72:H135" si="32">G72/100</f>
        <v>5</v>
      </c>
      <c r="I72" s="37">
        <v>340</v>
      </c>
      <c r="J72" s="62">
        <f t="shared" si="31"/>
        <v>68</v>
      </c>
      <c r="K72" s="63" t="s">
        <v>181</v>
      </c>
      <c r="L72" s="64">
        <v>90</v>
      </c>
      <c r="M72" s="1">
        <v>88</v>
      </c>
      <c r="N72" s="1">
        <v>94</v>
      </c>
      <c r="O72" s="1">
        <v>86</v>
      </c>
      <c r="P72" s="1">
        <v>88</v>
      </c>
      <c r="Q72" s="65">
        <v>92</v>
      </c>
      <c r="R72" s="8">
        <v>25000</v>
      </c>
      <c r="S72" s="1">
        <v>50</v>
      </c>
      <c r="T72" s="1">
        <v>99</v>
      </c>
      <c r="U72" s="1">
        <v>17.100000000000001</v>
      </c>
      <c r="V72" s="1">
        <v>8.5</v>
      </c>
      <c r="W72" s="9">
        <v>9.5</v>
      </c>
      <c r="X72" s="64">
        <v>20</v>
      </c>
      <c r="Y72" s="80">
        <v>50</v>
      </c>
      <c r="Z72" s="9">
        <v>30</v>
      </c>
      <c r="AA72" s="208">
        <v>12</v>
      </c>
      <c r="AO72" s="77">
        <v>7</v>
      </c>
      <c r="AQ72" s="79">
        <v>0</v>
      </c>
      <c r="AR72" s="80">
        <v>0</v>
      </c>
      <c r="AS72" s="80">
        <v>0</v>
      </c>
      <c r="AT72" s="80">
        <v>0</v>
      </c>
      <c r="AU72" s="80">
        <v>0</v>
      </c>
      <c r="AV72" s="80">
        <v>0</v>
      </c>
      <c r="AW72" s="80">
        <v>0</v>
      </c>
      <c r="AX72" s="80">
        <v>0</v>
      </c>
      <c r="AY72" s="80">
        <v>10</v>
      </c>
      <c r="AZ72" s="80">
        <v>0</v>
      </c>
      <c r="BA72" s="80">
        <v>0</v>
      </c>
      <c r="BB72" s="80">
        <v>0</v>
      </c>
      <c r="BC72" s="80">
        <v>0</v>
      </c>
      <c r="BD72" s="80">
        <v>0</v>
      </c>
      <c r="BE72" s="80">
        <v>10</v>
      </c>
      <c r="BF72" s="80">
        <v>0</v>
      </c>
      <c r="BG72" s="80">
        <v>0</v>
      </c>
      <c r="BH72" s="80">
        <v>0</v>
      </c>
      <c r="BI72" s="80">
        <v>0</v>
      </c>
      <c r="BJ72" s="80">
        <v>20</v>
      </c>
      <c r="BK72" s="80">
        <v>0</v>
      </c>
      <c r="BL72" s="80">
        <v>20</v>
      </c>
      <c r="BM72" s="80">
        <v>0</v>
      </c>
      <c r="BN72" s="80">
        <v>0</v>
      </c>
      <c r="BO72" s="80">
        <v>0</v>
      </c>
      <c r="BP72" s="80">
        <v>0</v>
      </c>
      <c r="BQ72" s="80">
        <v>40</v>
      </c>
      <c r="BR72" s="80">
        <v>0</v>
      </c>
      <c r="BS72" s="80">
        <v>0</v>
      </c>
      <c r="BT72" s="81">
        <f t="shared" si="30"/>
        <v>75.555555555555557</v>
      </c>
      <c r="BU72" s="64">
        <v>20</v>
      </c>
      <c r="BV72" s="80">
        <v>20</v>
      </c>
      <c r="BW72" s="82">
        <v>0</v>
      </c>
      <c r="BX72" s="82">
        <v>0</v>
      </c>
      <c r="BY72" s="1">
        <v>20</v>
      </c>
      <c r="BZ72" s="82">
        <v>0</v>
      </c>
      <c r="CA72" s="82">
        <v>0</v>
      </c>
      <c r="CB72" s="80">
        <v>20</v>
      </c>
      <c r="CC72" s="82">
        <v>0</v>
      </c>
      <c r="CD72" s="1">
        <v>10</v>
      </c>
      <c r="CE72" s="82">
        <v>0</v>
      </c>
      <c r="CF72" s="82">
        <v>0</v>
      </c>
      <c r="CG72" s="82">
        <v>0</v>
      </c>
      <c r="CH72" s="82">
        <v>0</v>
      </c>
      <c r="CI72" s="82">
        <v>0</v>
      </c>
      <c r="CJ72" s="1">
        <v>10</v>
      </c>
      <c r="CK72" s="82">
        <v>0</v>
      </c>
      <c r="CL72" s="82">
        <v>0</v>
      </c>
      <c r="CM72" s="82">
        <v>0</v>
      </c>
      <c r="CN72" s="82">
        <v>0</v>
      </c>
      <c r="CO72" s="82">
        <v>0</v>
      </c>
      <c r="CP72" s="81">
        <f>(BU72*BU72+BV72*BV72+BW72*BW72+BX72*BX72+BY72*BY72+BZ72*BZ72+CA72*CA72+CB72*CB72+CC72*CC72+CD72*CD72+CE72*CE72+CF72*CF72+CG72*CG72+CH72*CH72+CI72*CI72+CJ72*CJ72+CK72*CK72+CL72*CL72+CM72*CM72+CN72*CN72+CO72*CO72)/21-10000/(21*21)</f>
        <v>63.038548752834458</v>
      </c>
      <c r="EK72" s="1"/>
    </row>
    <row r="73" spans="1:169" ht="16.5">
      <c r="A73" s="1">
        <v>70</v>
      </c>
      <c r="B73" s="1" t="s">
        <v>299</v>
      </c>
      <c r="E73" s="101" t="s">
        <v>300</v>
      </c>
      <c r="F73" s="59"/>
      <c r="G73" s="37">
        <v>191</v>
      </c>
      <c r="H73" s="60">
        <f t="shared" si="32"/>
        <v>1.91</v>
      </c>
      <c r="I73" s="37">
        <v>170</v>
      </c>
      <c r="J73" s="62">
        <f t="shared" si="31"/>
        <v>89.005235602094245</v>
      </c>
      <c r="K73" s="63" t="s">
        <v>181</v>
      </c>
      <c r="L73" s="64">
        <v>90</v>
      </c>
      <c r="M73" s="1">
        <v>84</v>
      </c>
      <c r="N73" s="1">
        <v>93</v>
      </c>
      <c r="O73" s="1">
        <v>85</v>
      </c>
      <c r="P73" s="1">
        <v>90</v>
      </c>
      <c r="Q73" s="65">
        <v>95</v>
      </c>
      <c r="BT73" s="81">
        <f t="shared" si="30"/>
        <v>-11.111111111111111</v>
      </c>
      <c r="BW73" s="1"/>
      <c r="EK73" s="1"/>
    </row>
    <row r="74" spans="1:169" ht="16.5">
      <c r="A74" s="1">
        <v>71</v>
      </c>
      <c r="B74" s="1" t="s">
        <v>301</v>
      </c>
      <c r="E74" s="101" t="s">
        <v>302</v>
      </c>
      <c r="G74" s="37">
        <v>273</v>
      </c>
      <c r="H74" s="60">
        <f t="shared" si="32"/>
        <v>2.73</v>
      </c>
      <c r="I74" s="37">
        <v>265</v>
      </c>
      <c r="J74" s="62">
        <f t="shared" si="31"/>
        <v>97.069597069597066</v>
      </c>
      <c r="K74" s="63" t="s">
        <v>181</v>
      </c>
      <c r="L74" s="64">
        <v>89</v>
      </c>
      <c r="M74" s="1">
        <v>82</v>
      </c>
      <c r="N74" s="1">
        <v>93</v>
      </c>
      <c r="O74" s="1">
        <v>90</v>
      </c>
      <c r="P74" s="1">
        <v>90</v>
      </c>
      <c r="Q74" s="65">
        <v>91</v>
      </c>
      <c r="BT74" s="81">
        <f t="shared" si="30"/>
        <v>-11.111111111111111</v>
      </c>
      <c r="BW74" s="1"/>
      <c r="EK74" s="1"/>
    </row>
    <row r="75" spans="1:169">
      <c r="A75" s="1">
        <v>72</v>
      </c>
      <c r="B75" s="1" t="s">
        <v>303</v>
      </c>
      <c r="C75" s="57" t="s">
        <v>304</v>
      </c>
      <c r="D75" s="99" t="s">
        <v>305</v>
      </c>
      <c r="F75" s="59" t="s">
        <v>120</v>
      </c>
      <c r="G75" s="37">
        <v>581</v>
      </c>
      <c r="H75" s="60">
        <f t="shared" si="32"/>
        <v>5.81</v>
      </c>
      <c r="I75" s="37">
        <v>521</v>
      </c>
      <c r="J75" s="62">
        <f t="shared" si="31"/>
        <v>89.672977624784849</v>
      </c>
      <c r="K75" s="63" t="s">
        <v>181</v>
      </c>
      <c r="L75" s="64">
        <v>89</v>
      </c>
      <c r="M75" s="1">
        <v>87</v>
      </c>
      <c r="N75" s="1">
        <v>93</v>
      </c>
      <c r="O75" s="1">
        <v>87</v>
      </c>
      <c r="P75" s="1">
        <v>87</v>
      </c>
      <c r="Q75" s="65">
        <v>92</v>
      </c>
      <c r="R75" s="8">
        <v>75000</v>
      </c>
      <c r="S75" s="1">
        <v>50</v>
      </c>
      <c r="T75" s="1">
        <v>99</v>
      </c>
      <c r="X75" s="64">
        <v>20</v>
      </c>
      <c r="Y75" s="80">
        <v>70</v>
      </c>
      <c r="Z75" s="9">
        <v>10</v>
      </c>
      <c r="AQ75" s="79">
        <v>0</v>
      </c>
      <c r="AR75" s="80">
        <v>0</v>
      </c>
      <c r="AS75" s="80">
        <v>0</v>
      </c>
      <c r="AT75" s="80">
        <v>0</v>
      </c>
      <c r="AU75" s="80">
        <v>0</v>
      </c>
      <c r="AV75" s="80">
        <v>0</v>
      </c>
      <c r="AW75" s="80">
        <v>0</v>
      </c>
      <c r="AX75" s="80">
        <v>0</v>
      </c>
      <c r="AY75" s="80">
        <v>35</v>
      </c>
      <c r="AZ75" s="80">
        <v>0</v>
      </c>
      <c r="BA75" s="80">
        <v>0</v>
      </c>
      <c r="BB75" s="80">
        <v>0</v>
      </c>
      <c r="BC75" s="80">
        <v>0</v>
      </c>
      <c r="BD75" s="80">
        <v>0</v>
      </c>
      <c r="BE75" s="80">
        <v>15</v>
      </c>
      <c r="BF75" s="80">
        <v>0</v>
      </c>
      <c r="BG75" s="80">
        <v>25</v>
      </c>
      <c r="BH75" s="80">
        <v>0</v>
      </c>
      <c r="BI75" s="80">
        <v>0</v>
      </c>
      <c r="BJ75" s="80">
        <v>0</v>
      </c>
      <c r="BK75" s="80">
        <v>0</v>
      </c>
      <c r="BL75" s="80">
        <v>0</v>
      </c>
      <c r="BM75" s="80">
        <v>0</v>
      </c>
      <c r="BN75" s="80">
        <v>25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1">
        <f t="shared" si="30"/>
        <v>78.888888888888886</v>
      </c>
      <c r="BU75" s="64">
        <v>30</v>
      </c>
      <c r="BV75" s="1">
        <v>20</v>
      </c>
      <c r="BW75" s="82">
        <v>0</v>
      </c>
      <c r="BX75" s="1">
        <v>30</v>
      </c>
      <c r="BY75" s="82">
        <v>0</v>
      </c>
      <c r="BZ75" s="82">
        <v>0</v>
      </c>
      <c r="CA75" s="82">
        <v>0</v>
      </c>
      <c r="CB75" s="82">
        <v>0</v>
      </c>
      <c r="CC75" s="82">
        <v>0</v>
      </c>
      <c r="CD75" s="1">
        <v>20</v>
      </c>
      <c r="CE75" s="82">
        <v>0</v>
      </c>
      <c r="CF75" s="82">
        <v>0</v>
      </c>
      <c r="CG75" s="82">
        <v>0</v>
      </c>
      <c r="CH75" s="82">
        <v>0</v>
      </c>
      <c r="CI75" s="82">
        <v>0</v>
      </c>
      <c r="CJ75" s="82">
        <v>0</v>
      </c>
      <c r="CK75" s="82">
        <v>0</v>
      </c>
      <c r="CL75" s="82">
        <v>0</v>
      </c>
      <c r="CM75" s="82">
        <v>0</v>
      </c>
      <c r="CN75" s="82">
        <v>0</v>
      </c>
      <c r="CO75" s="82">
        <v>0</v>
      </c>
      <c r="CP75" s="81">
        <f>(BU75*BU75+BV75*BV75+BW75*BW75+BX75*BX75+BY75*BY75+BZ75*BZ75+CA75*CA75+CB75*CB75+CC75*CC75+CD75*CD75+CE75*CE75+CF75*CF75+CG75*CG75+CH75*CH75+CI75*CI75+CJ75*CJ75+CK75*CK75+CL75*CL75+CM75*CM75+CN75*CN75+CO75*CO75)/21-10000/(21*21)</f>
        <v>101.13378684807256</v>
      </c>
      <c r="DV75" s="84">
        <v>538</v>
      </c>
      <c r="DW75" s="36">
        <v>397</v>
      </c>
      <c r="DX75" s="36">
        <f>DW75*100/DV75</f>
        <v>73.791821561338296</v>
      </c>
      <c r="DY75" s="36">
        <v>56</v>
      </c>
      <c r="DZ75" s="2">
        <f>DY75*100/DV75</f>
        <v>10.408921933085502</v>
      </c>
      <c r="EA75" s="84">
        <v>631</v>
      </c>
      <c r="EB75" s="36">
        <v>446</v>
      </c>
      <c r="EC75" s="36">
        <f>EB75*100/EA75</f>
        <v>70.681458003169567</v>
      </c>
      <c r="ED75" s="36">
        <v>55</v>
      </c>
      <c r="EE75" s="85">
        <f>ED75*100/EA75</f>
        <v>8.7163232963549913</v>
      </c>
      <c r="EK75" s="1"/>
    </row>
    <row r="76" spans="1:169">
      <c r="A76" s="1">
        <v>73</v>
      </c>
      <c r="B76" s="1" t="s">
        <v>306</v>
      </c>
      <c r="C76" s="57" t="s">
        <v>307</v>
      </c>
      <c r="D76" s="99" t="s">
        <v>149</v>
      </c>
      <c r="F76" s="59" t="s">
        <v>140</v>
      </c>
      <c r="G76" s="37">
        <v>715</v>
      </c>
      <c r="H76" s="60">
        <f t="shared" si="32"/>
        <v>7.15</v>
      </c>
      <c r="I76" s="37">
        <v>382</v>
      </c>
      <c r="J76" s="62">
        <f t="shared" si="31"/>
        <v>53.426573426573427</v>
      </c>
      <c r="K76" s="63" t="s">
        <v>181</v>
      </c>
      <c r="L76" s="64">
        <v>89</v>
      </c>
      <c r="M76" s="1">
        <v>88</v>
      </c>
      <c r="N76" s="1">
        <v>93</v>
      </c>
      <c r="O76" s="1">
        <v>86</v>
      </c>
      <c r="P76" s="1">
        <v>86</v>
      </c>
      <c r="Q76" s="65">
        <v>92</v>
      </c>
      <c r="S76" s="1">
        <v>100</v>
      </c>
      <c r="T76" s="1">
        <v>149</v>
      </c>
      <c r="X76" s="64">
        <v>70</v>
      </c>
      <c r="Y76" s="1">
        <v>25</v>
      </c>
      <c r="Z76" s="9">
        <v>5</v>
      </c>
      <c r="AQ76" s="79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0</v>
      </c>
      <c r="AY76" s="80">
        <v>35</v>
      </c>
      <c r="AZ76" s="80">
        <v>0</v>
      </c>
      <c r="BA76" s="80">
        <v>0</v>
      </c>
      <c r="BB76" s="80">
        <v>0</v>
      </c>
      <c r="BC76" s="80">
        <v>0</v>
      </c>
      <c r="BD76" s="80">
        <v>0</v>
      </c>
      <c r="BE76" s="80">
        <v>0</v>
      </c>
      <c r="BF76" s="80">
        <v>0</v>
      </c>
      <c r="BG76" s="80">
        <v>0</v>
      </c>
      <c r="BH76" s="80">
        <v>0</v>
      </c>
      <c r="BI76" s="80">
        <v>0</v>
      </c>
      <c r="BJ76" s="80">
        <v>0</v>
      </c>
      <c r="BK76" s="80">
        <v>0</v>
      </c>
      <c r="BL76" s="80">
        <v>0</v>
      </c>
      <c r="BM76" s="80">
        <v>0</v>
      </c>
      <c r="BN76" s="80">
        <v>0</v>
      </c>
      <c r="BO76" s="80">
        <v>5</v>
      </c>
      <c r="BP76" s="80">
        <v>5</v>
      </c>
      <c r="BQ76" s="80">
        <v>0</v>
      </c>
      <c r="BR76" s="80">
        <v>0</v>
      </c>
      <c r="BS76" s="80">
        <v>55</v>
      </c>
      <c r="BT76" s="81">
        <f t="shared" si="30"/>
        <v>132.22222222222223</v>
      </c>
      <c r="BU76" s="89">
        <v>0</v>
      </c>
      <c r="BV76" s="1">
        <v>15</v>
      </c>
      <c r="BW76" s="1">
        <v>20</v>
      </c>
      <c r="BX76" s="82">
        <v>0</v>
      </c>
      <c r="BY76" s="1">
        <v>30</v>
      </c>
      <c r="BZ76" s="1">
        <v>20</v>
      </c>
      <c r="CA76" s="82">
        <v>0</v>
      </c>
      <c r="CB76" s="82">
        <v>0</v>
      </c>
      <c r="CC76" s="82">
        <v>0</v>
      </c>
      <c r="CD76" s="82">
        <v>0</v>
      </c>
      <c r="CE76" s="82">
        <v>0</v>
      </c>
      <c r="CF76" s="82">
        <v>0</v>
      </c>
      <c r="CG76" s="82">
        <v>0</v>
      </c>
      <c r="CH76" s="82">
        <v>0</v>
      </c>
      <c r="CI76" s="82">
        <v>0</v>
      </c>
      <c r="CJ76" s="82">
        <v>0</v>
      </c>
      <c r="CK76" s="82">
        <v>0</v>
      </c>
      <c r="CL76" s="82">
        <v>0</v>
      </c>
      <c r="CM76" s="82">
        <v>0</v>
      </c>
      <c r="CN76" s="82">
        <v>0</v>
      </c>
      <c r="CO76" s="1">
        <v>15</v>
      </c>
      <c r="CP76" s="81">
        <f>(BU76*BU76+BV76*BV76+BW76*BW76+BX76*BX76+BY76*BY76+BZ76*BZ76+CA76*CA76+CB76*CB76+CC76*CC76+CD76*CD76+CE76*CE76+CF76*CF76+CG76*CG76+CH76*CH76+CI76*CI76+CJ76*CJ76+CK76*CK76+CL76*CL76+CM76*CM76+CN76*CN76+CO76*CO76)/21-10000/(21*21)</f>
        <v>79.70521541950113</v>
      </c>
      <c r="EK76" s="1"/>
    </row>
    <row r="77" spans="1:169">
      <c r="A77" s="1">
        <v>74</v>
      </c>
      <c r="B77" s="1" t="s">
        <v>308</v>
      </c>
      <c r="C77" s="57" t="s">
        <v>309</v>
      </c>
      <c r="D77" s="99" t="s">
        <v>233</v>
      </c>
      <c r="F77" s="59" t="s">
        <v>120</v>
      </c>
      <c r="G77" s="37">
        <f>465+280+281+101</f>
        <v>1127</v>
      </c>
      <c r="H77" s="60">
        <f t="shared" si="32"/>
        <v>11.27</v>
      </c>
      <c r="I77" s="37">
        <f>43+2+277</f>
        <v>322</v>
      </c>
      <c r="J77" s="62">
        <f t="shared" si="31"/>
        <v>28.571428571428573</v>
      </c>
      <c r="K77" s="63" t="s">
        <v>181</v>
      </c>
      <c r="L77" s="64">
        <v>89</v>
      </c>
      <c r="M77" s="1">
        <v>85</v>
      </c>
      <c r="N77" s="1">
        <v>93</v>
      </c>
      <c r="O77" s="1">
        <v>87</v>
      </c>
      <c r="P77" s="1">
        <v>86</v>
      </c>
      <c r="Q77" s="65">
        <v>93</v>
      </c>
      <c r="R77" s="8">
        <v>5000</v>
      </c>
      <c r="S77" s="1">
        <v>25</v>
      </c>
      <c r="T77" s="1">
        <v>49</v>
      </c>
      <c r="AQ77" s="79">
        <v>0</v>
      </c>
      <c r="AR77" s="80">
        <v>0</v>
      </c>
      <c r="AS77" s="80">
        <v>0</v>
      </c>
      <c r="AT77" s="80">
        <v>0</v>
      </c>
      <c r="AU77" s="80">
        <v>0</v>
      </c>
      <c r="AV77" s="80">
        <v>0</v>
      </c>
      <c r="AW77" s="80">
        <v>0</v>
      </c>
      <c r="AX77" s="80">
        <v>0</v>
      </c>
      <c r="AY77" s="80">
        <v>25</v>
      </c>
      <c r="AZ77" s="80">
        <v>0</v>
      </c>
      <c r="BA77" s="80">
        <v>0</v>
      </c>
      <c r="BB77" s="80">
        <v>0</v>
      </c>
      <c r="BC77" s="80">
        <v>25</v>
      </c>
      <c r="BD77" s="80">
        <v>0</v>
      </c>
      <c r="BE77" s="80">
        <v>0</v>
      </c>
      <c r="BF77" s="80">
        <v>0</v>
      </c>
      <c r="BG77" s="80">
        <v>0</v>
      </c>
      <c r="BH77" s="80">
        <v>0</v>
      </c>
      <c r="BI77" s="80">
        <v>0</v>
      </c>
      <c r="BJ77" s="80">
        <v>0</v>
      </c>
      <c r="BK77" s="80">
        <v>0</v>
      </c>
      <c r="BL77" s="80">
        <v>0</v>
      </c>
      <c r="BM77" s="80">
        <v>0</v>
      </c>
      <c r="BN77" s="80">
        <v>0</v>
      </c>
      <c r="BO77" s="80">
        <v>0</v>
      </c>
      <c r="BP77" s="80">
        <v>50</v>
      </c>
      <c r="BQ77" s="80">
        <v>0</v>
      </c>
      <c r="BR77" s="80">
        <v>0</v>
      </c>
      <c r="BS77" s="80">
        <v>0</v>
      </c>
      <c r="BT77" s="81">
        <f t="shared" si="30"/>
        <v>113.88888888888889</v>
      </c>
      <c r="BU77" s="89">
        <v>0</v>
      </c>
      <c r="BV77" s="82">
        <v>0</v>
      </c>
      <c r="BW77" s="1">
        <v>40</v>
      </c>
      <c r="BX77" s="82">
        <v>0</v>
      </c>
      <c r="BY77" s="82">
        <v>0</v>
      </c>
      <c r="BZ77" s="1">
        <v>20</v>
      </c>
      <c r="CA77" s="80">
        <v>20</v>
      </c>
      <c r="CB77" s="82">
        <v>0</v>
      </c>
      <c r="CC77" s="82">
        <v>0</v>
      </c>
      <c r="CD77" s="82">
        <v>0</v>
      </c>
      <c r="CE77" s="82">
        <v>0</v>
      </c>
      <c r="CF77" s="82">
        <v>0</v>
      </c>
      <c r="CG77" s="82">
        <v>0</v>
      </c>
      <c r="CH77" s="82">
        <v>0</v>
      </c>
      <c r="CI77" s="82">
        <v>0</v>
      </c>
      <c r="CJ77" s="1">
        <v>20</v>
      </c>
      <c r="CK77" s="82">
        <v>0</v>
      </c>
      <c r="CL77" s="82">
        <v>0</v>
      </c>
      <c r="CM77" s="82">
        <v>0</v>
      </c>
      <c r="CN77" s="82">
        <v>0</v>
      </c>
      <c r="CO77" s="82">
        <v>0</v>
      </c>
      <c r="CP77" s="81">
        <f>(BU77*BU77+BV77*BV77+BW77*BW77+BX77*BX77+BY77*BY77+BZ77*BZ77+CA77*CA77+CB77*CB77+CC77*CC77+CD77*CD77+CE77*CE77+CF77*CF77+CG77*CG77+CH77*CH77+CI77*CI77+CJ77*CJ77+CK77*CK77+CL77*CL77+CM77*CM77+CN77*CN77+CO77*CO77)/21-10000/(21*21)</f>
        <v>110.65759637188209</v>
      </c>
      <c r="EK77" s="1"/>
    </row>
    <row r="78" spans="1:169">
      <c r="A78" s="1">
        <v>75</v>
      </c>
      <c r="B78" s="1" t="s">
        <v>310</v>
      </c>
      <c r="C78" s="57" t="s">
        <v>311</v>
      </c>
      <c r="D78" s="99" t="s">
        <v>312</v>
      </c>
      <c r="F78" s="59" t="s">
        <v>120</v>
      </c>
      <c r="G78" s="37">
        <v>652</v>
      </c>
      <c r="H78" s="60">
        <f t="shared" si="32"/>
        <v>6.52</v>
      </c>
      <c r="I78" s="37">
        <v>316</v>
      </c>
      <c r="J78" s="62">
        <f t="shared" si="31"/>
        <v>48.466257668711656</v>
      </c>
      <c r="K78" s="63" t="s">
        <v>181</v>
      </c>
      <c r="L78" s="64">
        <v>89</v>
      </c>
      <c r="M78" s="1">
        <v>85</v>
      </c>
      <c r="N78" s="1">
        <v>94</v>
      </c>
      <c r="O78" s="1">
        <v>86</v>
      </c>
      <c r="P78" s="1">
        <v>89</v>
      </c>
      <c r="Q78" s="65">
        <v>90</v>
      </c>
      <c r="R78" s="8">
        <v>50000</v>
      </c>
      <c r="S78" s="1">
        <v>25</v>
      </c>
      <c r="T78" s="1">
        <v>49</v>
      </c>
      <c r="U78" s="1">
        <v>20</v>
      </c>
      <c r="V78" s="1">
        <v>8.4</v>
      </c>
      <c r="W78" s="9">
        <v>9.8000000000000007</v>
      </c>
      <c r="X78" s="64">
        <v>20</v>
      </c>
      <c r="Y78" s="1">
        <v>60</v>
      </c>
      <c r="Z78" s="9">
        <v>20</v>
      </c>
      <c r="AB78" s="126">
        <v>4</v>
      </c>
      <c r="AQ78" s="79"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v>0</v>
      </c>
      <c r="AW78" s="80">
        <v>0</v>
      </c>
      <c r="AX78" s="80">
        <v>0</v>
      </c>
      <c r="AY78" s="80">
        <v>40</v>
      </c>
      <c r="AZ78" s="80">
        <v>0</v>
      </c>
      <c r="BA78" s="80">
        <v>0</v>
      </c>
      <c r="BB78" s="80">
        <v>0</v>
      </c>
      <c r="BC78" s="80">
        <v>0</v>
      </c>
      <c r="BD78" s="80">
        <v>10</v>
      </c>
      <c r="BE78" s="80">
        <v>0</v>
      </c>
      <c r="BF78" s="80">
        <v>0</v>
      </c>
      <c r="BG78" s="80">
        <v>10</v>
      </c>
      <c r="BH78" s="80">
        <v>0</v>
      </c>
      <c r="BI78" s="80">
        <v>0</v>
      </c>
      <c r="BJ78" s="80">
        <v>0</v>
      </c>
      <c r="BK78" s="80">
        <v>0</v>
      </c>
      <c r="BL78" s="80">
        <v>0</v>
      </c>
      <c r="BM78" s="80">
        <v>15</v>
      </c>
      <c r="BN78" s="80">
        <v>10</v>
      </c>
      <c r="BO78" s="80">
        <v>0</v>
      </c>
      <c r="BP78" s="80">
        <v>0</v>
      </c>
      <c r="BQ78" s="80">
        <v>15</v>
      </c>
      <c r="BR78" s="80">
        <v>0</v>
      </c>
      <c r="BS78" s="80">
        <v>0</v>
      </c>
      <c r="BT78" s="81">
        <f t="shared" si="30"/>
        <v>67.222222222222214</v>
      </c>
      <c r="BU78" s="89">
        <v>0</v>
      </c>
      <c r="BV78" s="82">
        <v>0</v>
      </c>
      <c r="BW78" s="1">
        <v>5</v>
      </c>
      <c r="BX78" s="82">
        <v>0</v>
      </c>
      <c r="BY78" s="1">
        <v>25</v>
      </c>
      <c r="BZ78" s="82">
        <v>0</v>
      </c>
      <c r="CA78" s="82">
        <v>0</v>
      </c>
      <c r="CB78" s="82">
        <v>0</v>
      </c>
      <c r="CC78" s="82">
        <v>0</v>
      </c>
      <c r="CD78" s="1">
        <v>25</v>
      </c>
      <c r="CE78" s="82">
        <v>0</v>
      </c>
      <c r="CF78" s="82">
        <v>0</v>
      </c>
      <c r="CG78" s="82">
        <v>0</v>
      </c>
      <c r="CH78" s="82">
        <v>0</v>
      </c>
      <c r="CI78" s="80">
        <v>10</v>
      </c>
      <c r="CJ78" s="82">
        <v>0</v>
      </c>
      <c r="CK78" s="82">
        <v>10</v>
      </c>
      <c r="CL78" s="80">
        <v>25</v>
      </c>
      <c r="CM78" s="82">
        <v>0</v>
      </c>
      <c r="CN78" s="82">
        <v>0</v>
      </c>
      <c r="CO78" s="82">
        <v>0</v>
      </c>
      <c r="CP78" s="81">
        <f>(BU78*BU78+BV78*BV78+BW78*BW78+BX78*BX78+BY78*BY78+BZ78*BZ78+CA78*CA78+CB78*CB78+CC78*CC78+CD78*CD78+CE78*CE78+CF78*CF78+CG78*CG78+CH78*CH78+CI78*CI78+CJ78*CJ78+CK78*CK78+CL78*CL78+CM78*CM78+CN78*CN78+CO78*CO78)/21-10000/(21*21)</f>
        <v>77.32426303854875</v>
      </c>
      <c r="EK78" s="1"/>
    </row>
    <row r="79" spans="1:169">
      <c r="A79" s="1">
        <v>76</v>
      </c>
      <c r="B79" s="1" t="s">
        <v>313</v>
      </c>
      <c r="C79" s="57" t="s">
        <v>314</v>
      </c>
      <c r="D79" s="99" t="s">
        <v>247</v>
      </c>
      <c r="F79" s="59" t="s">
        <v>120</v>
      </c>
      <c r="G79" s="37">
        <v>221</v>
      </c>
      <c r="H79" s="60">
        <f t="shared" si="32"/>
        <v>2.21</v>
      </c>
      <c r="I79" s="37">
        <v>183</v>
      </c>
      <c r="J79" s="62">
        <f t="shared" si="31"/>
        <v>82.805429864253398</v>
      </c>
      <c r="K79" s="63" t="s">
        <v>181</v>
      </c>
      <c r="L79" s="64">
        <v>89</v>
      </c>
      <c r="M79" s="1">
        <v>86</v>
      </c>
      <c r="N79" s="1">
        <v>92</v>
      </c>
      <c r="O79" s="1">
        <v>89</v>
      </c>
      <c r="P79" s="1">
        <v>90</v>
      </c>
      <c r="Q79" s="65">
        <v>87</v>
      </c>
      <c r="AQ79" s="79">
        <v>0</v>
      </c>
      <c r="AR79" s="80">
        <v>0</v>
      </c>
      <c r="AS79" s="80">
        <v>0</v>
      </c>
      <c r="AT79" s="80">
        <v>0</v>
      </c>
      <c r="AU79" s="80">
        <v>0</v>
      </c>
      <c r="AV79" s="80">
        <v>0</v>
      </c>
      <c r="AW79" s="80">
        <v>0</v>
      </c>
      <c r="AX79" s="80">
        <v>0</v>
      </c>
      <c r="AY79" s="80">
        <v>0</v>
      </c>
      <c r="AZ79" s="80">
        <v>0</v>
      </c>
      <c r="BA79" s="80">
        <v>20</v>
      </c>
      <c r="BB79" s="80">
        <v>0</v>
      </c>
      <c r="BC79" s="80">
        <v>0</v>
      </c>
      <c r="BD79" s="80">
        <v>0</v>
      </c>
      <c r="BE79" s="80">
        <v>0</v>
      </c>
      <c r="BF79" s="80">
        <v>20</v>
      </c>
      <c r="BG79" s="80">
        <v>20</v>
      </c>
      <c r="BH79" s="80">
        <v>0</v>
      </c>
      <c r="BI79" s="80">
        <v>0</v>
      </c>
      <c r="BJ79" s="80">
        <v>0</v>
      </c>
      <c r="BK79" s="80">
        <v>0</v>
      </c>
      <c r="BL79" s="80">
        <v>0</v>
      </c>
      <c r="BM79" s="80">
        <v>0</v>
      </c>
      <c r="BN79" s="80">
        <v>0</v>
      </c>
      <c r="BO79" s="80">
        <v>0</v>
      </c>
      <c r="BP79" s="80">
        <v>0</v>
      </c>
      <c r="BQ79" s="80">
        <v>0</v>
      </c>
      <c r="BR79" s="80">
        <v>0</v>
      </c>
      <c r="BS79" s="80">
        <v>40</v>
      </c>
      <c r="BT79" s="81">
        <f t="shared" si="30"/>
        <v>82.222222222222214</v>
      </c>
      <c r="BW79" s="1"/>
      <c r="CP79" s="81"/>
      <c r="EK79" s="1"/>
    </row>
    <row r="80" spans="1:169" ht="16.5">
      <c r="A80" s="1">
        <v>77</v>
      </c>
      <c r="B80" s="1" t="s">
        <v>315</v>
      </c>
      <c r="E80" s="101" t="s">
        <v>316</v>
      </c>
      <c r="G80" s="37">
        <v>266</v>
      </c>
      <c r="H80" s="60">
        <f t="shared" si="32"/>
        <v>2.66</v>
      </c>
      <c r="I80" s="37">
        <v>266</v>
      </c>
      <c r="J80" s="62">
        <f t="shared" si="31"/>
        <v>100</v>
      </c>
      <c r="K80" s="63" t="s">
        <v>181</v>
      </c>
      <c r="L80" s="64">
        <v>88</v>
      </c>
      <c r="M80" s="1">
        <v>86</v>
      </c>
      <c r="N80" s="1">
        <v>92</v>
      </c>
      <c r="O80" s="1">
        <v>85</v>
      </c>
      <c r="P80" s="1">
        <v>87</v>
      </c>
      <c r="Q80" s="65">
        <v>90</v>
      </c>
      <c r="BT80" s="81">
        <f t="shared" si="30"/>
        <v>-11.111111111111111</v>
      </c>
      <c r="BW80" s="1"/>
      <c r="CP80" s="81"/>
      <c r="EK80" s="1"/>
    </row>
    <row r="81" spans="1:141" ht="16.5">
      <c r="A81" s="1">
        <v>78</v>
      </c>
      <c r="B81" s="1" t="s">
        <v>317</v>
      </c>
      <c r="C81" s="57" t="s">
        <v>318</v>
      </c>
      <c r="D81" s="211" t="s">
        <v>319</v>
      </c>
      <c r="E81" s="87"/>
      <c r="F81" s="59" t="s">
        <v>120</v>
      </c>
      <c r="G81" s="88">
        <v>236</v>
      </c>
      <c r="H81" s="60">
        <f t="shared" si="32"/>
        <v>2.36</v>
      </c>
      <c r="I81" s="37">
        <v>229</v>
      </c>
      <c r="J81" s="62">
        <f t="shared" si="31"/>
        <v>97.033898305084747</v>
      </c>
      <c r="K81" s="63" t="s">
        <v>181</v>
      </c>
      <c r="L81" s="64">
        <v>88</v>
      </c>
      <c r="M81" s="1">
        <v>83</v>
      </c>
      <c r="N81" s="1">
        <v>94</v>
      </c>
      <c r="O81" s="1">
        <v>86</v>
      </c>
      <c r="P81" s="1">
        <v>87</v>
      </c>
      <c r="Q81" s="65">
        <v>91</v>
      </c>
      <c r="R81" s="8">
        <v>25000</v>
      </c>
      <c r="S81" s="1">
        <v>25</v>
      </c>
      <c r="T81" s="1">
        <v>49</v>
      </c>
      <c r="X81" s="89">
        <v>0</v>
      </c>
      <c r="Y81" s="1">
        <v>30</v>
      </c>
      <c r="Z81" s="66">
        <v>70</v>
      </c>
      <c r="AQ81" s="79">
        <v>0</v>
      </c>
      <c r="AR81" s="80">
        <v>0</v>
      </c>
      <c r="AS81" s="80">
        <v>0</v>
      </c>
      <c r="AT81" s="80">
        <v>0</v>
      </c>
      <c r="AU81" s="80">
        <v>0</v>
      </c>
      <c r="AV81" s="80">
        <v>0</v>
      </c>
      <c r="AW81" s="80">
        <v>0</v>
      </c>
      <c r="AX81" s="80">
        <v>0</v>
      </c>
      <c r="AY81" s="80">
        <v>10</v>
      </c>
      <c r="AZ81" s="80">
        <v>0</v>
      </c>
      <c r="BA81" s="80">
        <v>0</v>
      </c>
      <c r="BB81" s="80">
        <v>10</v>
      </c>
      <c r="BC81" s="80">
        <v>5</v>
      </c>
      <c r="BD81" s="80">
        <v>0</v>
      </c>
      <c r="BE81" s="80">
        <v>0</v>
      </c>
      <c r="BF81" s="80">
        <v>0</v>
      </c>
      <c r="BG81" s="80">
        <v>0</v>
      </c>
      <c r="BH81" s="80">
        <v>0</v>
      </c>
      <c r="BI81" s="80">
        <v>5</v>
      </c>
      <c r="BJ81" s="80">
        <v>0</v>
      </c>
      <c r="BK81" s="80">
        <v>0</v>
      </c>
      <c r="BL81" s="80">
        <v>10</v>
      </c>
      <c r="BM81" s="80">
        <v>30</v>
      </c>
      <c r="BN81" s="80">
        <v>0</v>
      </c>
      <c r="BO81" s="80">
        <v>0</v>
      </c>
      <c r="BP81" s="80">
        <v>0</v>
      </c>
      <c r="BQ81" s="80">
        <v>30</v>
      </c>
      <c r="BR81" s="80">
        <v>0</v>
      </c>
      <c r="BS81" s="80">
        <v>0</v>
      </c>
      <c r="BT81" s="81">
        <f t="shared" si="30"/>
        <v>60.555555555555557</v>
      </c>
      <c r="BU81" s="89">
        <v>0</v>
      </c>
      <c r="BV81" s="82">
        <v>0</v>
      </c>
      <c r="BW81" s="82">
        <v>0</v>
      </c>
      <c r="BX81" s="82">
        <v>0</v>
      </c>
      <c r="BY81" s="1">
        <v>20</v>
      </c>
      <c r="BZ81" s="82">
        <v>0</v>
      </c>
      <c r="CA81" s="82">
        <v>0</v>
      </c>
      <c r="CB81" s="82">
        <v>0</v>
      </c>
      <c r="CC81" s="82">
        <v>0</v>
      </c>
      <c r="CD81" s="1">
        <v>20</v>
      </c>
      <c r="CE81" s="1">
        <v>20</v>
      </c>
      <c r="CF81" s="82">
        <v>0</v>
      </c>
      <c r="CG81" s="82">
        <v>0</v>
      </c>
      <c r="CH81" s="82">
        <v>0</v>
      </c>
      <c r="CI81" s="82">
        <v>0</v>
      </c>
      <c r="CJ81" s="82">
        <v>0</v>
      </c>
      <c r="CK81" s="1">
        <v>10</v>
      </c>
      <c r="CL81" s="1">
        <v>20</v>
      </c>
      <c r="CM81" s="1">
        <v>10</v>
      </c>
      <c r="CN81" s="82">
        <v>0</v>
      </c>
      <c r="CO81" s="82">
        <v>0</v>
      </c>
      <c r="CP81" s="81">
        <f>(BU81*BU81+BV81*BV81+BW81*BW81+BX81*BX81+BY81*BY81+BZ81*BZ81+CA81*CA81+CB81*CB81+CC81*CC81+CD81*CD81+CE81*CE81+CF81*CF81+CG81*CG81+CH81*CH81+CI81*CI81+CJ81*CJ81+CK81*CK81+CL81*CL81+CM81*CM81+CN81*CN81+CO81*CO81)/21-10000/(21*21)</f>
        <v>63.038548752834458</v>
      </c>
      <c r="EK81" s="1"/>
    </row>
    <row r="82" spans="1:141" ht="16.5">
      <c r="A82" s="1">
        <v>79</v>
      </c>
      <c r="B82" s="1" t="s">
        <v>320</v>
      </c>
      <c r="E82" s="101" t="s">
        <v>321</v>
      </c>
      <c r="F82" s="59" t="s">
        <v>120</v>
      </c>
      <c r="G82" s="37">
        <v>394</v>
      </c>
      <c r="H82" s="60">
        <f t="shared" si="32"/>
        <v>3.94</v>
      </c>
      <c r="I82" s="37">
        <v>349</v>
      </c>
      <c r="J82" s="62">
        <f t="shared" si="31"/>
        <v>88.578680203045678</v>
      </c>
      <c r="K82" s="63" t="s">
        <v>181</v>
      </c>
      <c r="L82" s="64">
        <v>86</v>
      </c>
      <c r="M82" s="1">
        <v>80</v>
      </c>
      <c r="N82" s="1">
        <v>92</v>
      </c>
      <c r="O82" s="1">
        <v>82</v>
      </c>
      <c r="P82" s="1">
        <v>85</v>
      </c>
      <c r="Q82" s="65">
        <v>91</v>
      </c>
      <c r="BT82" s="81">
        <f t="shared" si="30"/>
        <v>-11.111111111111111</v>
      </c>
      <c r="BW82" s="1"/>
      <c r="CR82" s="64">
        <v>646</v>
      </c>
      <c r="CS82" s="36">
        <v>593</v>
      </c>
      <c r="CT82" s="36">
        <f>CS82*100/CR82</f>
        <v>91.795665634674918</v>
      </c>
      <c r="CU82" s="36">
        <v>15</v>
      </c>
      <c r="CV82" s="63">
        <f>CU82*100/CR82</f>
        <v>2.321981424148607</v>
      </c>
      <c r="CW82" s="83">
        <v>650</v>
      </c>
      <c r="CX82" s="36">
        <v>595</v>
      </c>
      <c r="CY82" s="36">
        <f>CX82*100/CW82</f>
        <v>91.538461538461533</v>
      </c>
      <c r="CZ82" s="36">
        <v>20</v>
      </c>
      <c r="DA82" s="63">
        <f>CZ82*100/CW82</f>
        <v>3.0769230769230771</v>
      </c>
      <c r="DB82" s="84">
        <v>663</v>
      </c>
      <c r="DC82" s="36">
        <v>601</v>
      </c>
      <c r="DD82" s="129">
        <f>DC82*100/DB82</f>
        <v>90.648567119155359</v>
      </c>
      <c r="DE82" s="36">
        <v>18</v>
      </c>
      <c r="DF82" s="63">
        <f>DE82*100/DB82</f>
        <v>2.7149321266968327</v>
      </c>
      <c r="DG82" s="84">
        <v>670</v>
      </c>
      <c r="DH82" s="36">
        <v>610</v>
      </c>
      <c r="DI82" s="36">
        <f>DH82*100/DG82</f>
        <v>91.044776119402982</v>
      </c>
      <c r="DJ82" s="36">
        <v>6</v>
      </c>
      <c r="DK82" s="63">
        <f>DJ82*100/DG82</f>
        <v>0.89552238805970152</v>
      </c>
      <c r="DL82" s="84">
        <v>675</v>
      </c>
      <c r="DM82" s="36">
        <v>611</v>
      </c>
      <c r="DN82" s="36">
        <f>DM82*100/DL82</f>
        <v>90.518518518518519</v>
      </c>
      <c r="DO82" s="36">
        <v>15</v>
      </c>
      <c r="DP82" s="63">
        <f>DO82*100/DL82</f>
        <v>2.2222222222222223</v>
      </c>
      <c r="DQ82" s="84">
        <v>690</v>
      </c>
      <c r="DR82" s="36">
        <v>600</v>
      </c>
      <c r="DS82" s="36">
        <f>DR82*100/DQ82</f>
        <v>86.956521739130437</v>
      </c>
      <c r="DT82" s="36">
        <v>20</v>
      </c>
      <c r="DU82" s="63">
        <f>DT82*100/DQ82</f>
        <v>2.8985507246376812</v>
      </c>
      <c r="DV82" s="84">
        <v>750</v>
      </c>
      <c r="DW82" s="36">
        <v>680</v>
      </c>
      <c r="DX82" s="36">
        <f>DW82*100/DV82</f>
        <v>90.666666666666671</v>
      </c>
      <c r="DY82" s="36">
        <v>30</v>
      </c>
      <c r="DZ82" s="2">
        <f>DY82*100/DV82</f>
        <v>4</v>
      </c>
      <c r="EA82" s="84">
        <v>780</v>
      </c>
      <c r="EB82" s="36">
        <v>680</v>
      </c>
      <c r="EC82" s="36">
        <f>EB82*100/EA82</f>
        <v>87.179487179487182</v>
      </c>
      <c r="ED82" s="36">
        <v>50</v>
      </c>
      <c r="EE82" s="85">
        <f>ED82*100/EA82</f>
        <v>6.4102564102564106</v>
      </c>
      <c r="EK82" s="1"/>
    </row>
    <row r="83" spans="1:141">
      <c r="A83" s="1">
        <v>80</v>
      </c>
      <c r="B83" s="1" t="s">
        <v>322</v>
      </c>
      <c r="C83" s="57" t="s">
        <v>323</v>
      </c>
      <c r="D83" s="99" t="s">
        <v>324</v>
      </c>
      <c r="F83" s="59" t="s">
        <v>120</v>
      </c>
      <c r="G83" s="37">
        <v>489</v>
      </c>
      <c r="H83" s="60">
        <f t="shared" si="32"/>
        <v>4.8899999999999997</v>
      </c>
      <c r="I83" s="37">
        <v>428</v>
      </c>
      <c r="J83" s="62">
        <f t="shared" si="31"/>
        <v>87.525562372188134</v>
      </c>
      <c r="K83" s="63" t="s">
        <v>181</v>
      </c>
      <c r="L83" s="64">
        <v>85</v>
      </c>
      <c r="M83" s="1">
        <v>82</v>
      </c>
      <c r="N83" s="1">
        <v>89</v>
      </c>
      <c r="O83" s="1">
        <v>80</v>
      </c>
      <c r="P83" s="1">
        <v>84</v>
      </c>
      <c r="Q83" s="65">
        <v>88</v>
      </c>
      <c r="R83" s="8">
        <v>1000</v>
      </c>
      <c r="S83" s="1">
        <v>25</v>
      </c>
      <c r="T83" s="1">
        <v>49</v>
      </c>
      <c r="X83" s="64">
        <v>40</v>
      </c>
      <c r="Y83" s="1">
        <v>40</v>
      </c>
      <c r="Z83" s="9">
        <v>20</v>
      </c>
      <c r="AQ83" s="79">
        <v>0</v>
      </c>
      <c r="AR83" s="80">
        <v>10</v>
      </c>
      <c r="AS83" s="80">
        <v>0</v>
      </c>
      <c r="AT83" s="80">
        <v>0</v>
      </c>
      <c r="AU83" s="80">
        <v>0</v>
      </c>
      <c r="AV83" s="80">
        <v>0</v>
      </c>
      <c r="AW83" s="80">
        <v>0</v>
      </c>
      <c r="AX83" s="80">
        <v>0</v>
      </c>
      <c r="AY83" s="80">
        <v>20</v>
      </c>
      <c r="AZ83" s="80">
        <v>0</v>
      </c>
      <c r="BA83" s="80">
        <v>0</v>
      </c>
      <c r="BB83" s="80">
        <v>10</v>
      </c>
      <c r="BC83" s="80">
        <v>0</v>
      </c>
      <c r="BD83" s="80">
        <v>0</v>
      </c>
      <c r="BE83" s="80">
        <v>0</v>
      </c>
      <c r="BF83" s="80">
        <v>0</v>
      </c>
      <c r="BG83" s="80">
        <v>0</v>
      </c>
      <c r="BH83" s="80">
        <v>0</v>
      </c>
      <c r="BI83" s="80">
        <v>0</v>
      </c>
      <c r="BJ83" s="80">
        <v>0</v>
      </c>
      <c r="BK83" s="80">
        <v>30</v>
      </c>
      <c r="BL83" s="80">
        <v>10</v>
      </c>
      <c r="BM83" s="80">
        <v>0</v>
      </c>
      <c r="BN83" s="80">
        <v>10</v>
      </c>
      <c r="BO83" s="80">
        <v>0</v>
      </c>
      <c r="BP83" s="80">
        <v>0</v>
      </c>
      <c r="BQ83" s="80">
        <v>10</v>
      </c>
      <c r="BR83" s="80">
        <v>0</v>
      </c>
      <c r="BS83" s="80">
        <v>0</v>
      </c>
      <c r="BT83" s="81">
        <f t="shared" si="30"/>
        <v>48.888888888888886</v>
      </c>
      <c r="BU83" s="89">
        <v>0</v>
      </c>
      <c r="BV83" s="82">
        <v>0</v>
      </c>
      <c r="BW83" s="1">
        <v>10</v>
      </c>
      <c r="BX83" s="82">
        <v>0</v>
      </c>
      <c r="BY83" s="1">
        <v>90</v>
      </c>
      <c r="BZ83" s="82">
        <v>0</v>
      </c>
      <c r="CA83" s="82">
        <v>0</v>
      </c>
      <c r="CB83" s="82">
        <v>0</v>
      </c>
      <c r="CC83" s="82">
        <v>0</v>
      </c>
      <c r="CD83" s="82">
        <v>0</v>
      </c>
      <c r="CE83" s="82">
        <v>0</v>
      </c>
      <c r="CF83" s="82">
        <v>0</v>
      </c>
      <c r="CG83" s="82">
        <v>0</v>
      </c>
      <c r="CH83" s="82">
        <v>0</v>
      </c>
      <c r="CI83" s="82">
        <v>0</v>
      </c>
      <c r="CJ83" s="82">
        <v>0</v>
      </c>
      <c r="CK83" s="82">
        <v>0</v>
      </c>
      <c r="CL83" s="82">
        <v>0</v>
      </c>
      <c r="CM83" s="82">
        <v>0</v>
      </c>
      <c r="CN83" s="82">
        <v>0</v>
      </c>
      <c r="CO83" s="82">
        <v>0</v>
      </c>
      <c r="CP83" s="81">
        <f>(BU83*BU83+BV83*BV83+BW83*BW83+BX83*BX83+BY83*BY83+BZ83*BZ83+CA83*CA83+CB83*CB83+CC83*CC83+CD83*CD83+CE83*CE83+CF83*CF83+CG83*CG83+CH83*CH83+CI83*CI83+CJ83*CJ83+CK83*CK83+CL83*CL83+CM83*CM83+CN83*CN83+CO83*CO83)/21-10000/(21*21)</f>
        <v>367.80045351473922</v>
      </c>
      <c r="EK83" s="1"/>
    </row>
    <row r="84" spans="1:141" ht="16.5">
      <c r="A84" s="1">
        <v>81</v>
      </c>
      <c r="B84" s="1" t="s">
        <v>325</v>
      </c>
      <c r="E84" s="101" t="s">
        <v>326</v>
      </c>
      <c r="G84" s="37">
        <v>501</v>
      </c>
      <c r="H84" s="60">
        <f t="shared" si="32"/>
        <v>5.01</v>
      </c>
      <c r="I84" s="37">
        <v>418</v>
      </c>
      <c r="J84" s="62">
        <f t="shared" si="31"/>
        <v>83.433133732534927</v>
      </c>
      <c r="K84" s="63" t="s">
        <v>181</v>
      </c>
      <c r="L84" s="64">
        <v>83</v>
      </c>
      <c r="M84" s="1">
        <v>80</v>
      </c>
      <c r="N84" s="1">
        <v>89</v>
      </c>
      <c r="O84" s="1">
        <v>80</v>
      </c>
      <c r="P84" s="1">
        <v>84</v>
      </c>
      <c r="Q84" s="65">
        <v>85</v>
      </c>
      <c r="BT84" s="81">
        <f t="shared" si="30"/>
        <v>-11.111111111111111</v>
      </c>
      <c r="BW84" s="1"/>
      <c r="EK84" s="1"/>
    </row>
    <row r="85" spans="1:141">
      <c r="A85" s="1">
        <v>82</v>
      </c>
      <c r="B85" s="1" t="s">
        <v>327</v>
      </c>
      <c r="C85" s="57" t="s">
        <v>328</v>
      </c>
      <c r="D85" s="99" t="s">
        <v>152</v>
      </c>
      <c r="F85" s="59" t="s">
        <v>197</v>
      </c>
      <c r="G85" s="37">
        <v>86</v>
      </c>
      <c r="H85" s="60">
        <f t="shared" si="32"/>
        <v>0.86</v>
      </c>
      <c r="I85" s="37">
        <v>82</v>
      </c>
      <c r="J85" s="62">
        <f t="shared" si="31"/>
        <v>95.348837209302332</v>
      </c>
      <c r="K85" s="63" t="s">
        <v>329</v>
      </c>
      <c r="L85" s="64">
        <v>100</v>
      </c>
      <c r="M85" s="1">
        <v>100</v>
      </c>
      <c r="N85" s="1">
        <v>100</v>
      </c>
      <c r="O85" s="1">
        <v>100</v>
      </c>
      <c r="P85" s="1">
        <v>100</v>
      </c>
      <c r="Q85" s="65">
        <v>100</v>
      </c>
      <c r="R85" s="8">
        <v>5000</v>
      </c>
      <c r="S85" s="1">
        <v>25</v>
      </c>
      <c r="T85" s="1">
        <v>49</v>
      </c>
      <c r="X85" s="64">
        <v>30</v>
      </c>
      <c r="Y85" s="80">
        <v>50</v>
      </c>
      <c r="Z85" s="9">
        <v>20</v>
      </c>
      <c r="AQ85" s="79">
        <v>0</v>
      </c>
      <c r="AR85" s="80">
        <v>0</v>
      </c>
      <c r="AS85" s="80">
        <v>0</v>
      </c>
      <c r="AT85" s="80">
        <v>0</v>
      </c>
      <c r="AU85" s="80">
        <v>0</v>
      </c>
      <c r="AV85" s="80">
        <v>0</v>
      </c>
      <c r="AW85" s="80">
        <v>0</v>
      </c>
      <c r="AX85" s="80">
        <v>5</v>
      </c>
      <c r="AY85" s="80">
        <v>30</v>
      </c>
      <c r="AZ85" s="80">
        <v>0</v>
      </c>
      <c r="BA85" s="80">
        <v>5</v>
      </c>
      <c r="BB85" s="80">
        <v>0</v>
      </c>
      <c r="BC85" s="80">
        <v>0</v>
      </c>
      <c r="BD85" s="80">
        <v>0</v>
      </c>
      <c r="BE85" s="80">
        <v>0</v>
      </c>
      <c r="BF85" s="80">
        <v>0</v>
      </c>
      <c r="BG85" s="80">
        <v>5</v>
      </c>
      <c r="BH85" s="80">
        <v>0</v>
      </c>
      <c r="BI85" s="80">
        <v>0</v>
      </c>
      <c r="BJ85" s="80">
        <v>0</v>
      </c>
      <c r="BK85" s="80">
        <v>0</v>
      </c>
      <c r="BL85" s="80">
        <v>0</v>
      </c>
      <c r="BM85" s="80">
        <v>0</v>
      </c>
      <c r="BN85" s="80">
        <v>0</v>
      </c>
      <c r="BO85" s="80">
        <v>55</v>
      </c>
      <c r="BP85" s="80">
        <v>0</v>
      </c>
      <c r="BQ85" s="80">
        <v>0</v>
      </c>
      <c r="BR85" s="80">
        <v>0</v>
      </c>
      <c r="BS85" s="80">
        <v>0</v>
      </c>
      <c r="BT85" s="81">
        <f t="shared" si="30"/>
        <v>121.38888888888889</v>
      </c>
      <c r="BW85" s="1"/>
      <c r="EK85" s="1"/>
    </row>
    <row r="86" spans="1:141">
      <c r="A86" s="1">
        <v>83</v>
      </c>
      <c r="B86" s="1" t="s">
        <v>330</v>
      </c>
      <c r="C86" s="57" t="s">
        <v>331</v>
      </c>
      <c r="D86" s="99" t="s">
        <v>247</v>
      </c>
      <c r="F86" s="59" t="s">
        <v>197</v>
      </c>
      <c r="H86" s="60">
        <f t="shared" si="32"/>
        <v>0</v>
      </c>
      <c r="J86" s="62"/>
      <c r="K86" s="63" t="s">
        <v>329</v>
      </c>
      <c r="L86" s="64">
        <v>100</v>
      </c>
      <c r="M86" s="1">
        <v>100</v>
      </c>
      <c r="N86" s="1">
        <v>100</v>
      </c>
      <c r="O86" s="1">
        <v>100</v>
      </c>
      <c r="P86" s="1">
        <v>100</v>
      </c>
      <c r="Q86" s="65">
        <v>100</v>
      </c>
      <c r="R86" s="8">
        <v>5000</v>
      </c>
      <c r="S86" s="1">
        <v>25</v>
      </c>
      <c r="T86" s="1">
        <v>49</v>
      </c>
      <c r="X86" s="64">
        <v>0</v>
      </c>
      <c r="Y86" s="80">
        <v>0</v>
      </c>
      <c r="Z86" s="9">
        <v>100</v>
      </c>
      <c r="AQ86" s="79">
        <v>0</v>
      </c>
      <c r="AR86" s="80">
        <v>0</v>
      </c>
      <c r="AS86" s="80">
        <v>0</v>
      </c>
      <c r="AT86" s="80">
        <v>0</v>
      </c>
      <c r="AU86" s="80">
        <v>0</v>
      </c>
      <c r="AV86" s="80">
        <v>0</v>
      </c>
      <c r="AW86" s="80">
        <v>0</v>
      </c>
      <c r="AX86" s="80">
        <v>0</v>
      </c>
      <c r="AY86" s="80">
        <v>67</v>
      </c>
      <c r="AZ86" s="80">
        <v>0</v>
      </c>
      <c r="BA86" s="80">
        <v>0</v>
      </c>
      <c r="BB86" s="80">
        <v>0</v>
      </c>
      <c r="BC86" s="80">
        <v>0</v>
      </c>
      <c r="BD86" s="80">
        <v>0</v>
      </c>
      <c r="BE86" s="80">
        <v>0</v>
      </c>
      <c r="BF86" s="80">
        <v>0</v>
      </c>
      <c r="BG86" s="80">
        <v>0</v>
      </c>
      <c r="BH86" s="80">
        <v>0</v>
      </c>
      <c r="BI86" s="80">
        <v>0</v>
      </c>
      <c r="BJ86" s="80">
        <v>0</v>
      </c>
      <c r="BK86" s="80">
        <v>0</v>
      </c>
      <c r="BL86" s="80">
        <v>0</v>
      </c>
      <c r="BM86" s="80">
        <v>33</v>
      </c>
      <c r="BN86" s="80">
        <v>0</v>
      </c>
      <c r="BO86" s="80">
        <v>0</v>
      </c>
      <c r="BP86" s="80">
        <v>0</v>
      </c>
      <c r="BQ86" s="80">
        <v>0</v>
      </c>
      <c r="BR86" s="80">
        <v>0</v>
      </c>
      <c r="BS86" s="80">
        <v>0</v>
      </c>
      <c r="BT86" s="81">
        <f t="shared" si="30"/>
        <v>174.82222222222222</v>
      </c>
      <c r="BU86" s="64">
        <v>33</v>
      </c>
      <c r="BV86" s="82">
        <v>0</v>
      </c>
      <c r="BW86" s="82">
        <v>0</v>
      </c>
      <c r="BX86" s="1">
        <v>25</v>
      </c>
      <c r="BY86" s="82">
        <v>0</v>
      </c>
      <c r="BZ86" s="82">
        <v>0</v>
      </c>
      <c r="CA86" s="82">
        <v>0</v>
      </c>
      <c r="CB86" s="82">
        <v>0</v>
      </c>
      <c r="CC86" s="82">
        <v>0</v>
      </c>
      <c r="CD86" s="1">
        <v>33</v>
      </c>
      <c r="CE86" s="82">
        <v>0</v>
      </c>
      <c r="CF86" s="82">
        <v>0</v>
      </c>
      <c r="CG86" s="82">
        <v>0</v>
      </c>
      <c r="CH86" s="82">
        <v>0</v>
      </c>
      <c r="CI86" s="82">
        <v>0</v>
      </c>
      <c r="CJ86" s="82">
        <v>0</v>
      </c>
      <c r="CK86" s="1">
        <v>9</v>
      </c>
      <c r="CL86" s="82">
        <v>0</v>
      </c>
      <c r="CM86" s="82">
        <v>0</v>
      </c>
      <c r="CN86" s="82">
        <v>0</v>
      </c>
      <c r="CO86" s="82">
        <v>0</v>
      </c>
      <c r="CP86" s="81">
        <f>(BU86*BU86+BV86*BV86+BW86*BW86+BX86*BX86+BY86*BY86+BZ86*BZ86+CA86*CA86+CB86*CB86+CC86*CC86+CD86*CD86+CE86*CE86+CF86*CF86+CG86*CG86+CH86*CH86+CI86*CI86+CJ86*CJ86+CK86*CK86+CL86*CL86+CM86*CM86+CN86*CN86+CO86*CO86)/21-10000/(21*21)</f>
        <v>114.65759637188209</v>
      </c>
      <c r="EK86" s="1"/>
    </row>
    <row r="87" spans="1:141" ht="16.5">
      <c r="A87" s="1">
        <v>84</v>
      </c>
      <c r="B87" s="1" t="s">
        <v>332</v>
      </c>
      <c r="E87" s="101" t="s">
        <v>333</v>
      </c>
      <c r="G87" s="37">
        <v>90</v>
      </c>
      <c r="H87" s="60">
        <f t="shared" si="32"/>
        <v>0.9</v>
      </c>
      <c r="I87" s="37">
        <v>84</v>
      </c>
      <c r="J87" s="62">
        <f t="shared" si="31"/>
        <v>93.333333333333329</v>
      </c>
      <c r="K87" s="63" t="s">
        <v>329</v>
      </c>
      <c r="L87" s="64">
        <v>99</v>
      </c>
      <c r="M87" s="1">
        <v>98</v>
      </c>
      <c r="N87" s="1">
        <v>100</v>
      </c>
      <c r="O87" s="1">
        <v>100</v>
      </c>
      <c r="P87" s="1">
        <v>100</v>
      </c>
      <c r="Q87" s="65">
        <v>100</v>
      </c>
      <c r="Y87" s="80"/>
      <c r="BT87" s="81">
        <f t="shared" si="30"/>
        <v>-11.111111111111111</v>
      </c>
      <c r="BW87" s="1"/>
      <c r="EK87" s="1"/>
    </row>
    <row r="88" spans="1:141">
      <c r="A88" s="1">
        <v>85</v>
      </c>
      <c r="B88" s="1" t="s">
        <v>334</v>
      </c>
      <c r="C88" s="57" t="s">
        <v>335</v>
      </c>
      <c r="D88" s="99" t="s">
        <v>336</v>
      </c>
      <c r="F88" s="59" t="s">
        <v>197</v>
      </c>
      <c r="G88" s="37">
        <v>85</v>
      </c>
      <c r="H88" s="60">
        <f t="shared" si="32"/>
        <v>0.85</v>
      </c>
      <c r="I88" s="37">
        <v>80</v>
      </c>
      <c r="J88" s="62">
        <f t="shared" si="31"/>
        <v>94.117647058823536</v>
      </c>
      <c r="K88" s="63" t="s">
        <v>329</v>
      </c>
      <c r="L88" s="64">
        <v>99</v>
      </c>
      <c r="M88" s="1">
        <v>98</v>
      </c>
      <c r="N88" s="1">
        <v>100</v>
      </c>
      <c r="O88" s="1">
        <v>100</v>
      </c>
      <c r="P88" s="1">
        <v>100</v>
      </c>
      <c r="Q88" s="65">
        <v>99</v>
      </c>
      <c r="R88" s="8">
        <v>5000</v>
      </c>
      <c r="S88" s="1">
        <v>25</v>
      </c>
      <c r="T88" s="1">
        <v>49</v>
      </c>
      <c r="X88" s="64">
        <v>28</v>
      </c>
      <c r="Y88" s="80">
        <v>51</v>
      </c>
      <c r="Z88" s="9">
        <v>21</v>
      </c>
      <c r="AQ88" s="79">
        <v>0</v>
      </c>
      <c r="AR88" s="80">
        <v>0</v>
      </c>
      <c r="AS88" s="80">
        <v>0</v>
      </c>
      <c r="AT88" s="80">
        <v>0</v>
      </c>
      <c r="AU88" s="80">
        <v>0</v>
      </c>
      <c r="AV88" s="80">
        <v>0</v>
      </c>
      <c r="AW88" s="80">
        <v>0</v>
      </c>
      <c r="AX88" s="80">
        <v>0</v>
      </c>
      <c r="AY88" s="80">
        <v>40</v>
      </c>
      <c r="AZ88" s="80">
        <v>0</v>
      </c>
      <c r="BA88" s="80">
        <v>0</v>
      </c>
      <c r="BB88" s="80">
        <v>0</v>
      </c>
      <c r="BC88" s="80">
        <v>0</v>
      </c>
      <c r="BD88" s="80">
        <v>0</v>
      </c>
      <c r="BE88" s="80">
        <v>0</v>
      </c>
      <c r="BF88" s="80">
        <v>0</v>
      </c>
      <c r="BG88" s="80">
        <v>0</v>
      </c>
      <c r="BH88" s="80">
        <v>0</v>
      </c>
      <c r="BI88" s="80">
        <v>5</v>
      </c>
      <c r="BJ88" s="80">
        <v>0</v>
      </c>
      <c r="BK88" s="80">
        <v>0</v>
      </c>
      <c r="BL88" s="80">
        <v>5</v>
      </c>
      <c r="BM88" s="80">
        <v>30</v>
      </c>
      <c r="BN88" s="80">
        <v>0</v>
      </c>
      <c r="BO88" s="80">
        <v>0</v>
      </c>
      <c r="BP88" s="80">
        <v>0</v>
      </c>
      <c r="BQ88" s="80">
        <v>20</v>
      </c>
      <c r="BR88" s="80">
        <v>0</v>
      </c>
      <c r="BS88" s="80">
        <v>0</v>
      </c>
      <c r="BT88" s="81">
        <f t="shared" si="30"/>
        <v>87.222222222222214</v>
      </c>
      <c r="BU88" s="64">
        <v>20</v>
      </c>
      <c r="BV88" s="1">
        <v>10</v>
      </c>
      <c r="BW88" s="1">
        <v>42</v>
      </c>
      <c r="BX88" s="82">
        <v>0</v>
      </c>
      <c r="BY88" s="82">
        <v>0</v>
      </c>
      <c r="BZ88" s="82">
        <v>0</v>
      </c>
      <c r="CA88" s="82">
        <v>0</v>
      </c>
      <c r="CB88" s="82">
        <v>0</v>
      </c>
      <c r="CC88" s="82">
        <v>0</v>
      </c>
      <c r="CD88" s="1">
        <v>8</v>
      </c>
      <c r="CE88" s="82">
        <v>0</v>
      </c>
      <c r="CF88" s="82">
        <v>0</v>
      </c>
      <c r="CG88" s="82">
        <v>0</v>
      </c>
      <c r="CH88" s="1">
        <v>10</v>
      </c>
      <c r="CI88" s="82">
        <v>0</v>
      </c>
      <c r="CJ88" s="82">
        <v>0</v>
      </c>
      <c r="CK88" s="1">
        <v>10</v>
      </c>
      <c r="CL88" s="82">
        <v>0</v>
      </c>
      <c r="CM88" s="82">
        <v>0</v>
      </c>
      <c r="CN88" s="82">
        <v>0</v>
      </c>
      <c r="CO88" s="82">
        <v>0</v>
      </c>
      <c r="CP88" s="81">
        <f>(BU88*BU88+BV88*BV88+BW88*BW88+BX88*BX88+BY88*BY88+BZ88*BZ88+CA88*CA88+CB88*CB88+CC88*CC88+CD88*CD88+CE88*CE88+CF88*CF88+CG88*CG88+CH88*CH88+CI88*CI88+CJ88*CJ88+CK88*CK88+CL88*CL88+CM88*CM88+CN88*CN88+CO88*CO88)/21-10000/(21*21)</f>
        <v>97.70521541950113</v>
      </c>
      <c r="EK88" s="1"/>
    </row>
    <row r="89" spans="1:141">
      <c r="A89" s="1">
        <v>86</v>
      </c>
      <c r="B89" s="1" t="s">
        <v>337</v>
      </c>
      <c r="C89" s="57" t="s">
        <v>338</v>
      </c>
      <c r="D89" s="99" t="s">
        <v>339</v>
      </c>
      <c r="F89" s="59" t="s">
        <v>197</v>
      </c>
      <c r="G89" s="37">
        <v>141</v>
      </c>
      <c r="H89" s="60">
        <f t="shared" si="32"/>
        <v>1.41</v>
      </c>
      <c r="I89" s="37">
        <v>94</v>
      </c>
      <c r="J89" s="62">
        <f t="shared" si="31"/>
        <v>66.666666666666671</v>
      </c>
      <c r="K89" s="63" t="s">
        <v>329</v>
      </c>
      <c r="L89" s="64">
        <v>99</v>
      </c>
      <c r="M89" s="1">
        <v>99</v>
      </c>
      <c r="N89" s="1">
        <v>100</v>
      </c>
      <c r="O89" s="1">
        <v>99</v>
      </c>
      <c r="P89" s="1">
        <v>99</v>
      </c>
      <c r="Q89" s="65">
        <v>100</v>
      </c>
      <c r="R89" s="8">
        <v>25000</v>
      </c>
      <c r="U89" s="1">
        <v>20</v>
      </c>
      <c r="V89" s="1">
        <v>9</v>
      </c>
      <c r="W89" s="9">
        <v>8.4</v>
      </c>
      <c r="X89" s="64">
        <v>0</v>
      </c>
      <c r="Y89" s="80">
        <v>70</v>
      </c>
      <c r="Z89" s="9">
        <v>30</v>
      </c>
      <c r="AB89" s="126">
        <v>12</v>
      </c>
      <c r="AQ89" s="79">
        <v>0</v>
      </c>
      <c r="AR89" s="80">
        <v>0</v>
      </c>
      <c r="AS89" s="80">
        <v>0</v>
      </c>
      <c r="AT89" s="80">
        <v>0</v>
      </c>
      <c r="AU89" s="80">
        <v>0</v>
      </c>
      <c r="AV89" s="80">
        <v>0</v>
      </c>
      <c r="AW89" s="80">
        <v>0</v>
      </c>
      <c r="AX89" s="80">
        <v>0</v>
      </c>
      <c r="AY89" s="80">
        <v>60</v>
      </c>
      <c r="AZ89" s="80">
        <v>0</v>
      </c>
      <c r="BA89" s="80">
        <v>0</v>
      </c>
      <c r="BB89" s="80">
        <v>5</v>
      </c>
      <c r="BC89" s="80">
        <v>0</v>
      </c>
      <c r="BD89" s="80">
        <v>0</v>
      </c>
      <c r="BE89" s="80">
        <v>0</v>
      </c>
      <c r="BF89" s="80">
        <v>0</v>
      </c>
      <c r="BG89" s="80">
        <v>0</v>
      </c>
      <c r="BH89" s="80">
        <v>0</v>
      </c>
      <c r="BI89" s="80">
        <v>0</v>
      </c>
      <c r="BJ89" s="80">
        <v>5</v>
      </c>
      <c r="BK89" s="80">
        <v>0</v>
      </c>
      <c r="BL89" s="80">
        <v>0</v>
      </c>
      <c r="BM89" s="80">
        <v>20</v>
      </c>
      <c r="BN89" s="80">
        <v>0</v>
      </c>
      <c r="BO89" s="80">
        <v>0</v>
      </c>
      <c r="BP89" s="80">
        <v>0</v>
      </c>
      <c r="BQ89" s="80">
        <v>10</v>
      </c>
      <c r="BR89" s="80">
        <v>0</v>
      </c>
      <c r="BS89" s="80">
        <v>0</v>
      </c>
      <c r="BT89" s="81">
        <f t="shared" si="30"/>
        <v>127.22222222222223</v>
      </c>
      <c r="BU89" s="89">
        <v>0</v>
      </c>
      <c r="BV89" s="82">
        <v>0</v>
      </c>
      <c r="BW89" s="1">
        <v>15</v>
      </c>
      <c r="BX89" s="1">
        <v>20</v>
      </c>
      <c r="BY89" s="82">
        <v>0</v>
      </c>
      <c r="BZ89" s="82">
        <v>0</v>
      </c>
      <c r="CA89" s="1">
        <v>20</v>
      </c>
      <c r="CB89" s="82">
        <v>0</v>
      </c>
      <c r="CC89" s="1">
        <v>15</v>
      </c>
      <c r="CD89" s="82">
        <v>0</v>
      </c>
      <c r="CE89" s="1">
        <v>30</v>
      </c>
      <c r="CF89" s="82">
        <v>0</v>
      </c>
      <c r="CG89" s="82">
        <v>0</v>
      </c>
      <c r="CH89" s="82">
        <v>0</v>
      </c>
      <c r="CI89" s="82">
        <v>0</v>
      </c>
      <c r="CJ89" s="82">
        <v>0</v>
      </c>
      <c r="CK89" s="82">
        <v>0</v>
      </c>
      <c r="CL89" s="82">
        <v>0</v>
      </c>
      <c r="CM89" s="82">
        <v>0</v>
      </c>
      <c r="CN89" s="82">
        <v>0</v>
      </c>
      <c r="CO89" s="82">
        <v>0</v>
      </c>
      <c r="CP89" s="81">
        <f>(BU89*BU89+BV89*BV89+BW89*BW89+BX89*BX89+BY89*BY89+BZ89*BZ89+CA89*CA89+CB89*CB89+CC89*CC89+CD89*CD89+CE89*CE89+CF89*CF89+CG89*CG89+CH89*CH89+CI89*CI89+CJ89*CJ89+CK89*CK89+CL89*CL89+CM89*CM89+CN89*CN89+CO89*CO89)/21-10000/(21*21)</f>
        <v>79.70521541950113</v>
      </c>
      <c r="EK89" s="1"/>
    </row>
    <row r="90" spans="1:141">
      <c r="A90" s="1">
        <v>87</v>
      </c>
      <c r="B90" s="1" t="s">
        <v>340</v>
      </c>
      <c r="E90" s="2" t="s">
        <v>302</v>
      </c>
      <c r="F90" s="84" t="s">
        <v>197</v>
      </c>
      <c r="G90" s="37">
        <v>54</v>
      </c>
      <c r="H90" s="60">
        <f t="shared" si="32"/>
        <v>0.54</v>
      </c>
      <c r="I90" s="37">
        <v>49</v>
      </c>
      <c r="J90" s="62">
        <f t="shared" si="31"/>
        <v>90.740740740740748</v>
      </c>
      <c r="K90" s="63" t="s">
        <v>329</v>
      </c>
      <c r="L90" s="64">
        <v>99</v>
      </c>
      <c r="M90" s="1">
        <v>98</v>
      </c>
      <c r="N90" s="1">
        <v>100</v>
      </c>
      <c r="O90" s="1">
        <v>99</v>
      </c>
      <c r="P90" s="1">
        <v>99</v>
      </c>
      <c r="Q90" s="65">
        <v>100</v>
      </c>
      <c r="Y90" s="80"/>
      <c r="BT90" s="81">
        <f t="shared" si="30"/>
        <v>-11.111111111111111</v>
      </c>
      <c r="BW90" s="1"/>
      <c r="EK90" s="1"/>
    </row>
    <row r="91" spans="1:141">
      <c r="A91" s="1">
        <v>88</v>
      </c>
      <c r="B91" s="1" t="s">
        <v>341</v>
      </c>
      <c r="C91" s="57" t="s">
        <v>342</v>
      </c>
      <c r="D91" s="99" t="s">
        <v>343</v>
      </c>
      <c r="F91" s="59" t="s">
        <v>197</v>
      </c>
      <c r="G91" s="37">
        <v>150</v>
      </c>
      <c r="H91" s="60">
        <f t="shared" si="32"/>
        <v>1.5</v>
      </c>
      <c r="I91" s="37">
        <v>144</v>
      </c>
      <c r="J91" s="62">
        <f t="shared" si="31"/>
        <v>96</v>
      </c>
      <c r="K91" s="63" t="s">
        <v>329</v>
      </c>
      <c r="L91" s="64">
        <v>99</v>
      </c>
      <c r="M91" s="1">
        <v>98</v>
      </c>
      <c r="N91" s="1">
        <v>100</v>
      </c>
      <c r="O91" s="1">
        <v>99</v>
      </c>
      <c r="P91" s="1">
        <v>100</v>
      </c>
      <c r="Q91" s="65">
        <v>100</v>
      </c>
      <c r="R91" s="8">
        <v>25000</v>
      </c>
      <c r="S91" s="1">
        <v>25</v>
      </c>
      <c r="T91" s="1">
        <v>49</v>
      </c>
      <c r="Y91" s="80"/>
      <c r="AQ91" s="79">
        <v>0</v>
      </c>
      <c r="AR91" s="80">
        <v>5</v>
      </c>
      <c r="AS91" s="80">
        <v>0</v>
      </c>
      <c r="AT91" s="80">
        <v>0</v>
      </c>
      <c r="AU91" s="80">
        <v>0</v>
      </c>
      <c r="AV91" s="80">
        <v>0</v>
      </c>
      <c r="AW91" s="80">
        <v>0</v>
      </c>
      <c r="AX91" s="80">
        <v>0</v>
      </c>
      <c r="AY91" s="80">
        <v>20</v>
      </c>
      <c r="AZ91" s="80">
        <v>0</v>
      </c>
      <c r="BA91" s="80">
        <v>0</v>
      </c>
      <c r="BB91" s="80">
        <v>5</v>
      </c>
      <c r="BC91" s="80">
        <v>10</v>
      </c>
      <c r="BD91" s="80">
        <v>0</v>
      </c>
      <c r="BE91" s="80">
        <v>0</v>
      </c>
      <c r="BF91" s="80">
        <v>0</v>
      </c>
      <c r="BG91" s="80">
        <v>0</v>
      </c>
      <c r="BH91" s="80">
        <v>5</v>
      </c>
      <c r="BI91" s="80">
        <v>0</v>
      </c>
      <c r="BJ91" s="80">
        <v>5</v>
      </c>
      <c r="BK91" s="80">
        <v>0</v>
      </c>
      <c r="BL91" s="80">
        <v>5</v>
      </c>
      <c r="BM91" s="80">
        <v>15</v>
      </c>
      <c r="BN91" s="80">
        <v>0</v>
      </c>
      <c r="BO91" s="80">
        <v>5</v>
      </c>
      <c r="BP91" s="80">
        <v>5</v>
      </c>
      <c r="BQ91" s="80">
        <v>20</v>
      </c>
      <c r="BR91" s="80">
        <v>0</v>
      </c>
      <c r="BS91" s="80">
        <v>0</v>
      </c>
      <c r="BT91" s="81">
        <f t="shared" si="30"/>
        <v>32.222222222222229</v>
      </c>
      <c r="BU91" s="89">
        <v>0</v>
      </c>
      <c r="BV91" s="82">
        <v>0</v>
      </c>
      <c r="BW91" s="82">
        <v>0</v>
      </c>
      <c r="BX91" s="1">
        <v>50</v>
      </c>
      <c r="BY91" s="80">
        <v>30</v>
      </c>
      <c r="BZ91" s="82">
        <v>0</v>
      </c>
      <c r="CA91" s="82">
        <v>0</v>
      </c>
      <c r="CB91" s="82">
        <v>0</v>
      </c>
      <c r="CC91" s="82">
        <v>0</v>
      </c>
      <c r="CD91" s="82">
        <v>0</v>
      </c>
      <c r="CE91" s="82">
        <v>0</v>
      </c>
      <c r="CF91" s="82">
        <v>0</v>
      </c>
      <c r="CG91" s="82">
        <v>0</v>
      </c>
      <c r="CH91" s="82">
        <v>0</v>
      </c>
      <c r="CI91" s="82">
        <v>0</v>
      </c>
      <c r="CJ91" s="80">
        <v>20</v>
      </c>
      <c r="CK91" s="82">
        <v>0</v>
      </c>
      <c r="CL91" s="82">
        <v>0</v>
      </c>
      <c r="CM91" s="82">
        <v>0</v>
      </c>
      <c r="CN91" s="82">
        <v>0</v>
      </c>
      <c r="CO91" s="82">
        <v>0</v>
      </c>
      <c r="CP91" s="81">
        <f>(BU91*BU91+BV91*BV91+BW91*BW91+BX91*BX91+BY91*BY91+BZ91*BZ91+CA91*CA91+CB91*CB91+CC91*CC91+CD91*CD91+CE91*CE91+CF91*CF91+CG91*CG91+CH91*CH91+CI91*CI91+CJ91*CJ91+CK91*CK91+CL91*CL91+CM91*CM91+CN91*CN91+CO91*CO91)/21-10000/(21*21)</f>
        <v>158.27664399092973</v>
      </c>
      <c r="EK91" s="1"/>
    </row>
    <row r="92" spans="1:141" ht="16.5">
      <c r="A92" s="1">
        <v>89</v>
      </c>
      <c r="B92" s="1" t="s">
        <v>344</v>
      </c>
      <c r="C92" s="57" t="s">
        <v>345</v>
      </c>
      <c r="D92" s="99" t="s">
        <v>279</v>
      </c>
      <c r="E92" s="101" t="s">
        <v>149</v>
      </c>
      <c r="F92" s="59" t="s">
        <v>197</v>
      </c>
      <c r="G92" s="37">
        <v>151</v>
      </c>
      <c r="H92" s="60">
        <f t="shared" si="32"/>
        <v>1.51</v>
      </c>
      <c r="I92" s="37">
        <v>147</v>
      </c>
      <c r="J92" s="62">
        <f t="shared" si="31"/>
        <v>97.350993377483448</v>
      </c>
      <c r="K92" s="63" t="s">
        <v>329</v>
      </c>
      <c r="L92" s="64">
        <v>99</v>
      </c>
      <c r="M92" s="1">
        <v>99</v>
      </c>
      <c r="N92" s="1">
        <v>100</v>
      </c>
      <c r="O92" s="1">
        <v>99</v>
      </c>
      <c r="P92" s="1">
        <v>99</v>
      </c>
      <c r="Q92" s="65">
        <v>99</v>
      </c>
      <c r="R92" s="8">
        <v>5000</v>
      </c>
      <c r="S92" s="1">
        <v>25</v>
      </c>
      <c r="T92" s="1">
        <v>49</v>
      </c>
      <c r="X92" s="64">
        <v>5</v>
      </c>
      <c r="Y92" s="80">
        <v>55</v>
      </c>
      <c r="Z92" s="9">
        <v>40</v>
      </c>
      <c r="AQ92" s="79">
        <v>5</v>
      </c>
      <c r="AR92" s="80">
        <v>10</v>
      </c>
      <c r="AS92" s="80">
        <v>0</v>
      </c>
      <c r="AT92" s="80">
        <v>0</v>
      </c>
      <c r="AU92" s="80">
        <v>0</v>
      </c>
      <c r="AV92" s="80">
        <v>0</v>
      </c>
      <c r="AW92" s="80">
        <v>5</v>
      </c>
      <c r="AX92" s="80">
        <v>0</v>
      </c>
      <c r="AY92" s="80">
        <v>25</v>
      </c>
      <c r="AZ92" s="80">
        <v>0</v>
      </c>
      <c r="BA92" s="80">
        <v>0</v>
      </c>
      <c r="BB92" s="80">
        <v>0</v>
      </c>
      <c r="BC92" s="80">
        <v>0</v>
      </c>
      <c r="BD92" s="80">
        <v>0</v>
      </c>
      <c r="BE92" s="80">
        <v>0</v>
      </c>
      <c r="BF92" s="80">
        <v>0</v>
      </c>
      <c r="BG92" s="80">
        <v>0</v>
      </c>
      <c r="BH92" s="80">
        <v>0</v>
      </c>
      <c r="BI92" s="80">
        <v>15</v>
      </c>
      <c r="BJ92" s="80">
        <v>0</v>
      </c>
      <c r="BK92" s="80">
        <v>0</v>
      </c>
      <c r="BL92" s="80">
        <v>10</v>
      </c>
      <c r="BM92" s="80">
        <v>15</v>
      </c>
      <c r="BN92" s="80">
        <v>5</v>
      </c>
      <c r="BO92" s="80">
        <v>0</v>
      </c>
      <c r="BP92" s="80">
        <v>0</v>
      </c>
      <c r="BQ92" s="80">
        <v>10</v>
      </c>
      <c r="BR92" s="80">
        <v>0</v>
      </c>
      <c r="BS92" s="80">
        <v>0</v>
      </c>
      <c r="BT92" s="81">
        <f t="shared" si="30"/>
        <v>37.222222222222229</v>
      </c>
      <c r="BU92" s="89">
        <v>0</v>
      </c>
      <c r="BV92" s="1">
        <v>15</v>
      </c>
      <c r="BW92" s="82">
        <v>0</v>
      </c>
      <c r="BX92" s="82">
        <v>0</v>
      </c>
      <c r="BY92" s="1">
        <v>15</v>
      </c>
      <c r="BZ92" s="82">
        <v>10</v>
      </c>
      <c r="CA92" s="82">
        <v>0</v>
      </c>
      <c r="CB92" s="82">
        <v>0</v>
      </c>
      <c r="CC92" s="82">
        <v>0</v>
      </c>
      <c r="CD92" s="1">
        <v>20</v>
      </c>
      <c r="CE92" s="82">
        <v>0</v>
      </c>
      <c r="CF92" s="82">
        <v>0</v>
      </c>
      <c r="CG92" s="82">
        <v>0</v>
      </c>
      <c r="CH92" s="1">
        <v>10</v>
      </c>
      <c r="CI92" s="82">
        <v>0</v>
      </c>
      <c r="CJ92" s="82">
        <v>0</v>
      </c>
      <c r="CK92" s="1">
        <v>10</v>
      </c>
      <c r="CL92" s="80">
        <v>10</v>
      </c>
      <c r="CM92" s="82">
        <v>0</v>
      </c>
      <c r="CN92" s="80">
        <v>10</v>
      </c>
      <c r="CO92" s="82">
        <v>0</v>
      </c>
      <c r="CP92" s="81">
        <f>(BU92*BU92+BV92*BV92+BW92*BW92+BX92*BX92+BY92*BY92+BZ92*BZ92+CA92*CA92+CB92*CB92+CC92*CC92+CD92*CD92+CE92*CE92+CF92*CF92+CG92*CG92+CH92*CH92+CI92*CI92+CJ92*CJ92+CK92*CK92+CL92*CL92+CM92*CM92+CN92*CN92+CO92*CO92)/21-10000/(21*21)</f>
        <v>41.609977324263042</v>
      </c>
      <c r="EK92" s="1"/>
    </row>
    <row r="93" spans="1:141" ht="16.5">
      <c r="A93" s="1">
        <v>90</v>
      </c>
      <c r="B93" s="1" t="s">
        <v>346</v>
      </c>
      <c r="C93" s="57" t="s">
        <v>347</v>
      </c>
      <c r="D93" s="99" t="s">
        <v>348</v>
      </c>
      <c r="E93" s="101" t="s">
        <v>349</v>
      </c>
      <c r="F93" s="59" t="s">
        <v>197</v>
      </c>
      <c r="G93" s="37">
        <v>63</v>
      </c>
      <c r="H93" s="60">
        <f t="shared" si="32"/>
        <v>0.63</v>
      </c>
      <c r="I93" s="37">
        <v>54</v>
      </c>
      <c r="J93" s="62">
        <f t="shared" si="31"/>
        <v>85.714285714285708</v>
      </c>
      <c r="K93" s="63" t="s">
        <v>329</v>
      </c>
      <c r="L93" s="64">
        <v>99</v>
      </c>
      <c r="M93" s="1">
        <v>99</v>
      </c>
      <c r="N93" s="1">
        <v>99</v>
      </c>
      <c r="O93" s="1">
        <v>98</v>
      </c>
      <c r="P93" s="1">
        <v>100</v>
      </c>
      <c r="Q93" s="65">
        <v>100</v>
      </c>
      <c r="R93" s="8">
        <v>25000</v>
      </c>
      <c r="S93" s="1">
        <v>25</v>
      </c>
      <c r="T93" s="1">
        <v>49</v>
      </c>
      <c r="X93" s="64">
        <v>0</v>
      </c>
      <c r="Y93" s="80">
        <v>50</v>
      </c>
      <c r="Z93" s="9">
        <v>50</v>
      </c>
      <c r="AQ93" s="79">
        <v>0</v>
      </c>
      <c r="AR93" s="80">
        <v>0</v>
      </c>
      <c r="AS93" s="80">
        <v>0</v>
      </c>
      <c r="AT93" s="80">
        <v>0</v>
      </c>
      <c r="AU93" s="80">
        <v>0</v>
      </c>
      <c r="AV93" s="80">
        <v>0</v>
      </c>
      <c r="AW93" s="80">
        <v>0</v>
      </c>
      <c r="AX93" s="80">
        <v>0</v>
      </c>
      <c r="AY93" s="80">
        <v>20</v>
      </c>
      <c r="AZ93" s="80">
        <v>0</v>
      </c>
      <c r="BA93" s="80">
        <v>5</v>
      </c>
      <c r="BB93" s="80">
        <v>0</v>
      </c>
      <c r="BC93" s="80">
        <v>5</v>
      </c>
      <c r="BD93" s="80">
        <v>0</v>
      </c>
      <c r="BE93" s="80">
        <v>5</v>
      </c>
      <c r="BF93" s="80">
        <v>0</v>
      </c>
      <c r="BG93" s="80">
        <v>0</v>
      </c>
      <c r="BH93" s="80">
        <v>0</v>
      </c>
      <c r="BI93" s="80">
        <v>0</v>
      </c>
      <c r="BJ93" s="80">
        <v>0</v>
      </c>
      <c r="BK93" s="80">
        <v>0</v>
      </c>
      <c r="BL93" s="80">
        <v>5</v>
      </c>
      <c r="BM93" s="80">
        <v>10</v>
      </c>
      <c r="BN93" s="80">
        <v>0</v>
      </c>
      <c r="BO93" s="80">
        <v>20</v>
      </c>
      <c r="BP93" s="80">
        <v>10</v>
      </c>
      <c r="BQ93" s="80">
        <v>20</v>
      </c>
      <c r="BR93" s="80">
        <v>0</v>
      </c>
      <c r="BS93" s="80">
        <v>0</v>
      </c>
      <c r="BT93" s="81">
        <f t="shared" si="30"/>
        <v>38.888888888888886</v>
      </c>
      <c r="BU93" s="79">
        <v>50</v>
      </c>
      <c r="BV93" s="82">
        <v>0</v>
      </c>
      <c r="BW93" s="82">
        <v>0</v>
      </c>
      <c r="BX93" s="1">
        <v>50</v>
      </c>
      <c r="BY93" s="82">
        <v>0</v>
      </c>
      <c r="BZ93" s="82">
        <v>0</v>
      </c>
      <c r="CA93" s="82">
        <v>0</v>
      </c>
      <c r="CB93" s="82">
        <v>0</v>
      </c>
      <c r="CC93" s="82">
        <v>0</v>
      </c>
      <c r="CD93" s="82">
        <v>0</v>
      </c>
      <c r="CE93" s="82">
        <v>0</v>
      </c>
      <c r="CF93" s="82">
        <v>0</v>
      </c>
      <c r="CG93" s="82">
        <v>0</v>
      </c>
      <c r="CH93" s="82">
        <v>0</v>
      </c>
      <c r="CI93" s="82">
        <v>0</v>
      </c>
      <c r="CJ93" s="82">
        <v>0</v>
      </c>
      <c r="CK93" s="82">
        <v>0</v>
      </c>
      <c r="CL93" s="82">
        <v>0</v>
      </c>
      <c r="CM93" s="82">
        <v>0</v>
      </c>
      <c r="CN93" s="82">
        <v>0</v>
      </c>
      <c r="CO93" s="82">
        <v>0</v>
      </c>
      <c r="CP93" s="81">
        <f>(BU93*BU93+BV93*BV93+BW93*BW93+BX93*BX93+BY93*BY93+BZ93*BZ93+CA93*CA93+CB93*CB93+CC93*CC93+CD93*CD93+CE93*CE93+CF93*CF93+CG93*CG93+CH93*CH93+CI93*CI93+CJ93*CJ93+CK93*CK93+CL93*CL93+CM93*CM93+CN93*CN93+CO93*CO93)/21-10000/(21*21)</f>
        <v>215.41950113378687</v>
      </c>
      <c r="EK93" s="1"/>
    </row>
    <row r="94" spans="1:141" ht="16.5">
      <c r="A94" s="1">
        <v>91</v>
      </c>
      <c r="B94" s="1" t="s">
        <v>350</v>
      </c>
      <c r="E94" s="101" t="s">
        <v>351</v>
      </c>
      <c r="F94" s="59" t="s">
        <v>197</v>
      </c>
      <c r="G94" s="37">
        <v>85</v>
      </c>
      <c r="H94" s="60">
        <f t="shared" si="32"/>
        <v>0.85</v>
      </c>
      <c r="I94" s="37">
        <v>82</v>
      </c>
      <c r="J94" s="62">
        <f t="shared" si="31"/>
        <v>96.470588235294116</v>
      </c>
      <c r="K94" s="63" t="s">
        <v>329</v>
      </c>
      <c r="L94" s="64">
        <v>99</v>
      </c>
      <c r="M94" s="1">
        <v>89</v>
      </c>
      <c r="N94" s="1">
        <v>100</v>
      </c>
      <c r="O94" s="1">
        <v>99</v>
      </c>
      <c r="P94" s="1">
        <v>99</v>
      </c>
      <c r="Q94" s="65">
        <v>100</v>
      </c>
      <c r="Y94" s="80"/>
      <c r="BT94" s="81">
        <f t="shared" si="30"/>
        <v>-11.111111111111111</v>
      </c>
      <c r="BW94" s="1"/>
      <c r="CP94" s="81"/>
      <c r="EK94" s="1"/>
    </row>
    <row r="95" spans="1:141" ht="16.5">
      <c r="A95" s="1">
        <v>92</v>
      </c>
      <c r="B95" s="1" t="s">
        <v>352</v>
      </c>
      <c r="C95" s="57" t="s">
        <v>353</v>
      </c>
      <c r="D95" s="99" t="s">
        <v>354</v>
      </c>
      <c r="E95" s="101" t="s">
        <v>355</v>
      </c>
      <c r="F95" s="59" t="s">
        <v>197</v>
      </c>
      <c r="G95" s="37">
        <v>112</v>
      </c>
      <c r="H95" s="60">
        <f t="shared" si="32"/>
        <v>1.1200000000000001</v>
      </c>
      <c r="I95" s="37">
        <v>104</v>
      </c>
      <c r="J95" s="62">
        <f t="shared" si="31"/>
        <v>92.857142857142861</v>
      </c>
      <c r="K95" s="63" t="s">
        <v>329</v>
      </c>
      <c r="L95" s="64">
        <v>98</v>
      </c>
      <c r="M95" s="1">
        <v>96</v>
      </c>
      <c r="N95" s="1">
        <v>99</v>
      </c>
      <c r="O95" s="1">
        <v>99</v>
      </c>
      <c r="P95" s="1">
        <v>99</v>
      </c>
      <c r="Q95" s="65">
        <v>100</v>
      </c>
      <c r="R95" s="8">
        <v>10000</v>
      </c>
      <c r="S95" s="1">
        <v>25</v>
      </c>
      <c r="T95" s="1">
        <v>49</v>
      </c>
      <c r="X95" s="64">
        <v>20</v>
      </c>
      <c r="Y95" s="80">
        <v>45</v>
      </c>
      <c r="Z95" s="9">
        <v>35</v>
      </c>
      <c r="AQ95" s="79">
        <v>0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  <c r="AX95" s="80">
        <v>0</v>
      </c>
      <c r="AY95" s="80">
        <v>50</v>
      </c>
      <c r="AZ95" s="80">
        <v>0</v>
      </c>
      <c r="BA95" s="80">
        <v>10</v>
      </c>
      <c r="BB95" s="80">
        <v>0</v>
      </c>
      <c r="BC95" s="80">
        <v>15</v>
      </c>
      <c r="BD95" s="80">
        <v>0</v>
      </c>
      <c r="BE95" s="80">
        <v>0</v>
      </c>
      <c r="BF95" s="80">
        <v>0</v>
      </c>
      <c r="BG95" s="80">
        <v>0</v>
      </c>
      <c r="BH95" s="80">
        <v>0</v>
      </c>
      <c r="BI95" s="80">
        <v>0</v>
      </c>
      <c r="BJ95" s="80">
        <v>0</v>
      </c>
      <c r="BK95" s="80">
        <v>0</v>
      </c>
      <c r="BL95" s="80">
        <v>5</v>
      </c>
      <c r="BM95" s="80">
        <v>10</v>
      </c>
      <c r="BN95" s="80">
        <v>0</v>
      </c>
      <c r="BO95" s="80">
        <v>0</v>
      </c>
      <c r="BP95" s="80">
        <v>0</v>
      </c>
      <c r="BQ95" s="80">
        <v>10</v>
      </c>
      <c r="BR95" s="80">
        <v>0</v>
      </c>
      <c r="BS95" s="80">
        <v>0</v>
      </c>
      <c r="BT95" s="81">
        <f t="shared" si="30"/>
        <v>90.555555555555557</v>
      </c>
      <c r="BW95" s="1"/>
      <c r="CP95" s="81"/>
      <c r="EK95" s="1"/>
    </row>
    <row r="96" spans="1:141">
      <c r="A96" s="1">
        <v>93</v>
      </c>
      <c r="B96" s="1" t="s">
        <v>356</v>
      </c>
      <c r="C96" s="57" t="s">
        <v>357</v>
      </c>
      <c r="D96" s="86" t="s">
        <v>279</v>
      </c>
      <c r="E96" s="87"/>
      <c r="F96" s="59" t="s">
        <v>197</v>
      </c>
      <c r="G96" s="88">
        <v>124</v>
      </c>
      <c r="H96" s="60">
        <f t="shared" si="32"/>
        <v>1.24</v>
      </c>
      <c r="I96" s="37">
        <v>114</v>
      </c>
      <c r="J96" s="62">
        <f t="shared" si="31"/>
        <v>91.935483870967744</v>
      </c>
      <c r="K96" s="63" t="s">
        <v>329</v>
      </c>
      <c r="L96" s="64">
        <v>98</v>
      </c>
      <c r="M96" s="1">
        <v>95</v>
      </c>
      <c r="N96" s="1">
        <v>99</v>
      </c>
      <c r="O96" s="1">
        <v>98</v>
      </c>
      <c r="P96" s="1">
        <v>100</v>
      </c>
      <c r="Q96" s="65">
        <v>99</v>
      </c>
      <c r="R96" s="8">
        <v>25000</v>
      </c>
      <c r="S96" s="1">
        <v>25</v>
      </c>
      <c r="T96" s="1">
        <v>49</v>
      </c>
      <c r="X96" s="64">
        <v>0</v>
      </c>
      <c r="Y96" s="80">
        <v>60</v>
      </c>
      <c r="Z96" s="9">
        <v>40</v>
      </c>
      <c r="AQ96" s="79"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  <c r="AX96" s="80">
        <v>0</v>
      </c>
      <c r="AY96" s="80">
        <v>0</v>
      </c>
      <c r="AZ96" s="80">
        <v>40</v>
      </c>
      <c r="BA96" s="80">
        <v>0</v>
      </c>
      <c r="BB96" s="80">
        <v>0</v>
      </c>
      <c r="BC96" s="80">
        <v>0</v>
      </c>
      <c r="BD96" s="80">
        <v>0</v>
      </c>
      <c r="BE96" s="80">
        <v>0</v>
      </c>
      <c r="BF96" s="80">
        <v>0</v>
      </c>
      <c r="BG96" s="80">
        <v>0</v>
      </c>
      <c r="BH96" s="80">
        <v>0</v>
      </c>
      <c r="BI96" s="80">
        <v>0</v>
      </c>
      <c r="BJ96" s="80">
        <v>0</v>
      </c>
      <c r="BK96" s="80">
        <v>0</v>
      </c>
      <c r="BL96" s="80">
        <v>0</v>
      </c>
      <c r="BM96" s="80">
        <v>30</v>
      </c>
      <c r="BN96" s="80">
        <v>0</v>
      </c>
      <c r="BO96" s="80">
        <v>0</v>
      </c>
      <c r="BP96" s="80">
        <v>0</v>
      </c>
      <c r="BQ96" s="80">
        <v>30</v>
      </c>
      <c r="BR96" s="80">
        <v>0</v>
      </c>
      <c r="BS96" s="80">
        <v>0</v>
      </c>
      <c r="BT96" s="81">
        <f t="shared" si="30"/>
        <v>102.22222222222221</v>
      </c>
      <c r="BU96" s="89">
        <v>0</v>
      </c>
      <c r="BV96" s="82">
        <v>0</v>
      </c>
      <c r="BW96" s="82">
        <v>0</v>
      </c>
      <c r="BX96" s="82">
        <v>0</v>
      </c>
      <c r="BY96" s="1">
        <v>40</v>
      </c>
      <c r="BZ96" s="82">
        <v>0</v>
      </c>
      <c r="CA96" s="82">
        <v>0</v>
      </c>
      <c r="CB96" s="82">
        <v>0</v>
      </c>
      <c r="CC96" s="82">
        <v>0</v>
      </c>
      <c r="CD96" s="1">
        <v>30</v>
      </c>
      <c r="CE96" s="82">
        <v>0</v>
      </c>
      <c r="CF96" s="82">
        <v>0</v>
      </c>
      <c r="CG96" s="82">
        <v>0</v>
      </c>
      <c r="CH96" s="1">
        <v>30</v>
      </c>
      <c r="CI96" s="82">
        <v>0</v>
      </c>
      <c r="CJ96" s="82">
        <v>0</v>
      </c>
      <c r="CK96" s="82">
        <v>0</v>
      </c>
      <c r="CL96" s="82">
        <v>0</v>
      </c>
      <c r="CM96" s="82">
        <v>0</v>
      </c>
      <c r="CN96" s="82">
        <v>0</v>
      </c>
      <c r="CO96" s="82">
        <v>0</v>
      </c>
      <c r="CP96" s="81">
        <f>(BU96*BU96+BV96*BV96+BW96*BW96+BX96*BX96+BY96*BY96+BZ96*BZ96+CA96*CA96+CB96*CB96+CC96*CC96+CD96*CD96+CE96*CE96+CF96*CF96+CG96*CG96+CH96*CH96+CI96*CI96+CJ96*CJ96+CK96*CK96+CL96*CL96+CM96*CM96+CN96*CN96+CO96*CO96)/21-10000/(21*21)</f>
        <v>139.22902494331066</v>
      </c>
      <c r="EK96" s="1"/>
    </row>
    <row r="97" spans="1:141">
      <c r="A97" s="1">
        <v>94</v>
      </c>
      <c r="B97" s="1" t="s">
        <v>358</v>
      </c>
      <c r="E97" s="212" t="s">
        <v>359</v>
      </c>
      <c r="F97" s="59" t="s">
        <v>120</v>
      </c>
      <c r="G97" s="37">
        <v>284</v>
      </c>
      <c r="H97" s="60">
        <f t="shared" si="32"/>
        <v>2.84</v>
      </c>
      <c r="I97" s="37">
        <v>101</v>
      </c>
      <c r="J97" s="62">
        <f t="shared" si="31"/>
        <v>35.563380281690144</v>
      </c>
      <c r="K97" s="63" t="s">
        <v>329</v>
      </c>
      <c r="L97" s="64">
        <v>98</v>
      </c>
      <c r="M97" s="1">
        <v>98</v>
      </c>
      <c r="N97" s="1">
        <v>98</v>
      </c>
      <c r="O97" s="1">
        <v>97</v>
      </c>
      <c r="P97" s="1">
        <v>98</v>
      </c>
      <c r="Q97" s="65">
        <v>100</v>
      </c>
      <c r="Y97" s="80"/>
      <c r="BT97" s="81">
        <f t="shared" si="30"/>
        <v>-11.111111111111111</v>
      </c>
      <c r="BW97" s="1"/>
      <c r="EK97" s="1"/>
    </row>
    <row r="98" spans="1:141">
      <c r="A98" s="1">
        <v>95</v>
      </c>
      <c r="B98" s="1" t="s">
        <v>360</v>
      </c>
      <c r="C98" s="57" t="s">
        <v>361</v>
      </c>
      <c r="D98" s="86" t="s">
        <v>359</v>
      </c>
      <c r="E98" s="87"/>
      <c r="F98" s="59" t="s">
        <v>197</v>
      </c>
      <c r="G98" s="88">
        <v>51</v>
      </c>
      <c r="H98" s="60">
        <f t="shared" si="32"/>
        <v>0.51</v>
      </c>
      <c r="I98" s="37">
        <v>49</v>
      </c>
      <c r="J98" s="62">
        <f t="shared" si="31"/>
        <v>96.078431372549019</v>
      </c>
      <c r="K98" s="63" t="s">
        <v>329</v>
      </c>
      <c r="L98" s="64">
        <v>98</v>
      </c>
      <c r="M98" s="1">
        <v>95</v>
      </c>
      <c r="N98" s="1">
        <v>99</v>
      </c>
      <c r="O98" s="1">
        <v>98</v>
      </c>
      <c r="P98" s="1">
        <v>99</v>
      </c>
      <c r="Q98" s="65">
        <v>98</v>
      </c>
      <c r="R98" s="213">
        <v>10000</v>
      </c>
      <c r="S98" s="1">
        <v>25</v>
      </c>
      <c r="T98" s="1">
        <v>49</v>
      </c>
      <c r="X98" s="64">
        <v>15</v>
      </c>
      <c r="Y98" s="80">
        <v>35</v>
      </c>
      <c r="Z98" s="9">
        <v>50</v>
      </c>
      <c r="AQ98" s="79">
        <v>0</v>
      </c>
      <c r="AR98" s="80">
        <v>5</v>
      </c>
      <c r="AS98" s="80">
        <v>0</v>
      </c>
      <c r="AT98" s="80">
        <v>0</v>
      </c>
      <c r="AU98" s="80">
        <v>0</v>
      </c>
      <c r="AV98" s="80">
        <v>0</v>
      </c>
      <c r="AW98" s="80">
        <v>0</v>
      </c>
      <c r="AX98" s="80">
        <v>0</v>
      </c>
      <c r="AY98" s="80">
        <v>15</v>
      </c>
      <c r="AZ98" s="80">
        <v>0</v>
      </c>
      <c r="BA98" s="80">
        <v>0</v>
      </c>
      <c r="BB98" s="80">
        <v>0</v>
      </c>
      <c r="BC98" s="80">
        <v>0</v>
      </c>
      <c r="BD98" s="80">
        <v>0</v>
      </c>
      <c r="BE98" s="80">
        <v>10</v>
      </c>
      <c r="BF98" s="80">
        <v>0</v>
      </c>
      <c r="BG98" s="80">
        <v>0</v>
      </c>
      <c r="BH98" s="80">
        <v>0</v>
      </c>
      <c r="BI98" s="80">
        <v>0</v>
      </c>
      <c r="BJ98" s="80">
        <v>5</v>
      </c>
      <c r="BK98" s="80">
        <v>0</v>
      </c>
      <c r="BL98" s="80">
        <v>10</v>
      </c>
      <c r="BM98" s="80">
        <v>25</v>
      </c>
      <c r="BN98" s="80">
        <v>0</v>
      </c>
      <c r="BO98" s="80">
        <v>0</v>
      </c>
      <c r="BP98" s="80">
        <v>0</v>
      </c>
      <c r="BQ98" s="80">
        <v>30</v>
      </c>
      <c r="BR98" s="80">
        <v>0</v>
      </c>
      <c r="BS98" s="80">
        <v>0</v>
      </c>
      <c r="BT98" s="81">
        <f t="shared" si="30"/>
        <v>55.555555555555557</v>
      </c>
      <c r="BU98" s="89">
        <v>0</v>
      </c>
      <c r="BV98" s="82">
        <v>0</v>
      </c>
      <c r="BW98" s="1">
        <v>25</v>
      </c>
      <c r="BX98" s="82">
        <v>0</v>
      </c>
      <c r="BY98" s="1">
        <v>25</v>
      </c>
      <c r="BZ98" s="82">
        <v>0</v>
      </c>
      <c r="CA98" s="82">
        <v>0</v>
      </c>
      <c r="CB98" s="82">
        <v>0</v>
      </c>
      <c r="CC98" s="82">
        <v>0</v>
      </c>
      <c r="CD98" s="1">
        <v>25</v>
      </c>
      <c r="CE98" s="82">
        <v>0</v>
      </c>
      <c r="CF98" s="82">
        <v>0</v>
      </c>
      <c r="CG98" s="82">
        <v>0</v>
      </c>
      <c r="CH98" s="82">
        <v>0</v>
      </c>
      <c r="CI98" s="1">
        <v>25</v>
      </c>
      <c r="CJ98" s="82">
        <v>0</v>
      </c>
      <c r="CK98" s="82">
        <v>0</v>
      </c>
      <c r="CL98" s="82">
        <v>0</v>
      </c>
      <c r="CM98" s="82">
        <v>0</v>
      </c>
      <c r="CN98" s="82">
        <v>0</v>
      </c>
      <c r="CO98" s="82">
        <v>0</v>
      </c>
      <c r="CP98" s="81">
        <f>(BU98*BU98+BV98*BV98+BW98*BW98+BX98*BX98+BY98*BY98+BZ98*BZ98+CA98*CA98+CB98*CB98+CC98*CC98+CD98*CD98+CE98*CE98+CF98*CF98+CG98*CG98+CH98*CH98+CI98*CI98+CJ98*CJ98+CK98*CK98+CL98*CL98+CM98*CM98+CN98*CN98+CO98*CO98)/21-10000/(21*21)</f>
        <v>96.371882086167801</v>
      </c>
      <c r="EK98" s="1"/>
    </row>
    <row r="99" spans="1:141" ht="16.5">
      <c r="A99" s="1">
        <v>96</v>
      </c>
      <c r="B99" s="1" t="s">
        <v>362</v>
      </c>
      <c r="E99" s="101" t="s">
        <v>333</v>
      </c>
      <c r="F99" s="59" t="s">
        <v>197</v>
      </c>
      <c r="G99" s="37">
        <v>77</v>
      </c>
      <c r="H99" s="60">
        <f t="shared" si="32"/>
        <v>0.77</v>
      </c>
      <c r="I99" s="37">
        <v>74</v>
      </c>
      <c r="J99" s="62">
        <f t="shared" si="31"/>
        <v>96.103896103896105</v>
      </c>
      <c r="K99" s="63" t="s">
        <v>329</v>
      </c>
      <c r="L99" s="64">
        <v>98</v>
      </c>
      <c r="M99" s="1">
        <v>94</v>
      </c>
      <c r="N99" s="1">
        <v>99</v>
      </c>
      <c r="O99" s="1">
        <v>99</v>
      </c>
      <c r="P99" s="1">
        <v>99</v>
      </c>
      <c r="Q99" s="65">
        <v>99</v>
      </c>
      <c r="Y99" s="80"/>
      <c r="BT99" s="81">
        <f t="shared" si="30"/>
        <v>-11.111111111111111</v>
      </c>
      <c r="BW99" s="1"/>
      <c r="EK99" s="1"/>
    </row>
    <row r="100" spans="1:141">
      <c r="A100" s="1">
        <v>97</v>
      </c>
      <c r="B100" s="1" t="s">
        <v>363</v>
      </c>
      <c r="C100" s="57" t="s">
        <v>364</v>
      </c>
      <c r="D100" s="99" t="s">
        <v>365</v>
      </c>
      <c r="F100" s="59" t="s">
        <v>197</v>
      </c>
      <c r="G100" s="37">
        <v>135</v>
      </c>
      <c r="H100" s="60">
        <f t="shared" si="32"/>
        <v>1.35</v>
      </c>
      <c r="I100" s="37">
        <v>129</v>
      </c>
      <c r="J100" s="62">
        <f t="shared" si="31"/>
        <v>95.555555555555557</v>
      </c>
      <c r="K100" s="63" t="s">
        <v>329</v>
      </c>
      <c r="L100" s="64">
        <v>98</v>
      </c>
      <c r="M100" s="1">
        <v>96</v>
      </c>
      <c r="N100" s="1">
        <v>99</v>
      </c>
      <c r="O100" s="1">
        <v>97</v>
      </c>
      <c r="P100" s="1">
        <v>97</v>
      </c>
      <c r="Q100" s="65">
        <v>99</v>
      </c>
      <c r="R100" s="8">
        <v>25000</v>
      </c>
      <c r="S100" s="1">
        <v>25</v>
      </c>
      <c r="T100" s="1">
        <v>49</v>
      </c>
      <c r="X100" s="64">
        <v>10</v>
      </c>
      <c r="Y100" s="1">
        <v>45</v>
      </c>
      <c r="Z100" s="9">
        <v>45</v>
      </c>
      <c r="AQ100" s="79">
        <v>0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10</v>
      </c>
      <c r="AZ100" s="80">
        <v>10</v>
      </c>
      <c r="BA100" s="80">
        <v>0</v>
      </c>
      <c r="BB100" s="80">
        <v>0</v>
      </c>
      <c r="BC100" s="80">
        <v>0</v>
      </c>
      <c r="BD100" s="80">
        <v>0</v>
      </c>
      <c r="BE100" s="80">
        <v>0</v>
      </c>
      <c r="BF100" s="80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0</v>
      </c>
      <c r="BL100" s="80">
        <v>0</v>
      </c>
      <c r="BM100" s="80">
        <v>40</v>
      </c>
      <c r="BN100" s="80">
        <v>0</v>
      </c>
      <c r="BO100" s="80">
        <v>0</v>
      </c>
      <c r="BP100" s="80">
        <v>0</v>
      </c>
      <c r="BQ100" s="80">
        <v>40</v>
      </c>
      <c r="BR100" s="80">
        <v>0</v>
      </c>
      <c r="BS100" s="80">
        <v>0</v>
      </c>
      <c r="BT100" s="81">
        <f t="shared" si="30"/>
        <v>102.22222222222221</v>
      </c>
      <c r="BU100" s="64">
        <v>10</v>
      </c>
      <c r="BV100" s="82">
        <v>0</v>
      </c>
      <c r="BW100" s="1">
        <v>10</v>
      </c>
      <c r="BX100" s="82">
        <v>0</v>
      </c>
      <c r="BY100" s="1">
        <v>30</v>
      </c>
      <c r="BZ100" s="1">
        <v>20</v>
      </c>
      <c r="CA100" s="82">
        <v>0</v>
      </c>
      <c r="CB100" s="82">
        <v>0</v>
      </c>
      <c r="CC100" s="82">
        <v>0</v>
      </c>
      <c r="CD100" s="82">
        <v>0</v>
      </c>
      <c r="CE100" s="82">
        <v>0</v>
      </c>
      <c r="CF100" s="82">
        <v>0</v>
      </c>
      <c r="CG100" s="82">
        <v>0</v>
      </c>
      <c r="CH100" s="82">
        <v>0</v>
      </c>
      <c r="CI100" s="82">
        <v>0</v>
      </c>
      <c r="CJ100" s="82">
        <v>0</v>
      </c>
      <c r="CK100" s="82">
        <v>0</v>
      </c>
      <c r="CL100" s="1">
        <v>30</v>
      </c>
      <c r="CM100" s="82">
        <v>0</v>
      </c>
      <c r="CN100" s="82">
        <v>0</v>
      </c>
      <c r="CO100" s="82">
        <v>0</v>
      </c>
      <c r="CP100" s="81">
        <f>(BU100*BU100+BV100*BV100+BW100*BW100+BX100*BX100+BY100*BY100+BZ100*BZ100+CA100*CA100+CB100*CB100+CC100*CC100+CD100*CD100+CE100*CE100+CF100*CF100+CG100*CG100+CH100*CH100+CI100*CI100+CJ100*CJ100+CK100*CK100+CL100*CL100+CM100*CM100+CN100*CN100+CO100*CO100)/21-10000/(21*21)</f>
        <v>91.609977324263042</v>
      </c>
      <c r="EK100" s="1"/>
    </row>
    <row r="101" spans="1:141" ht="16.5">
      <c r="A101" s="1">
        <v>98</v>
      </c>
      <c r="B101" s="1" t="s">
        <v>366</v>
      </c>
      <c r="E101" s="101" t="s">
        <v>165</v>
      </c>
      <c r="F101" s="59" t="s">
        <v>197</v>
      </c>
      <c r="G101" s="37">
        <v>175</v>
      </c>
      <c r="H101" s="60">
        <f t="shared" si="32"/>
        <v>1.75</v>
      </c>
      <c r="I101" s="37">
        <v>167</v>
      </c>
      <c r="J101" s="62">
        <f t="shared" si="31"/>
        <v>95.428571428571431</v>
      </c>
      <c r="K101" s="63" t="s">
        <v>329</v>
      </c>
      <c r="L101" s="64">
        <v>97</v>
      </c>
      <c r="M101" s="1">
        <v>95</v>
      </c>
      <c r="N101" s="1">
        <v>99</v>
      </c>
      <c r="O101" s="1">
        <v>97</v>
      </c>
      <c r="P101" s="1">
        <v>98</v>
      </c>
      <c r="Q101" s="65">
        <v>98</v>
      </c>
      <c r="BT101" s="81">
        <f t="shared" si="30"/>
        <v>-11.111111111111111</v>
      </c>
      <c r="BW101" s="1"/>
      <c r="EK101" s="1"/>
    </row>
    <row r="102" spans="1:141">
      <c r="A102" s="1">
        <v>99</v>
      </c>
      <c r="B102" s="1" t="s">
        <v>367</v>
      </c>
      <c r="E102" s="2" t="s">
        <v>368</v>
      </c>
      <c r="F102" s="59" t="s">
        <v>197</v>
      </c>
      <c r="G102" s="37">
        <v>98</v>
      </c>
      <c r="H102" s="60">
        <f t="shared" si="32"/>
        <v>0.98</v>
      </c>
      <c r="I102" s="37">
        <v>96</v>
      </c>
      <c r="J102" s="62">
        <f t="shared" si="31"/>
        <v>97.959183673469383</v>
      </c>
      <c r="K102" s="63" t="s">
        <v>329</v>
      </c>
      <c r="L102" s="64">
        <v>97</v>
      </c>
      <c r="M102" s="1">
        <v>95</v>
      </c>
      <c r="N102" s="1">
        <v>98</v>
      </c>
      <c r="O102" s="1">
        <v>98</v>
      </c>
      <c r="P102" s="1">
        <v>98</v>
      </c>
      <c r="Q102" s="65">
        <v>98</v>
      </c>
      <c r="BT102" s="81">
        <f t="shared" si="30"/>
        <v>-11.111111111111111</v>
      </c>
      <c r="BW102" s="1"/>
      <c r="EK102" s="1"/>
    </row>
    <row r="103" spans="1:141" ht="16.5">
      <c r="A103" s="1">
        <v>100</v>
      </c>
      <c r="B103" s="1" t="s">
        <v>369</v>
      </c>
      <c r="C103" s="57" t="s">
        <v>370</v>
      </c>
      <c r="D103" s="99" t="s">
        <v>152</v>
      </c>
      <c r="E103" s="101" t="s">
        <v>371</v>
      </c>
      <c r="F103" s="59" t="s">
        <v>197</v>
      </c>
      <c r="G103" s="37">
        <v>109</v>
      </c>
      <c r="H103" s="60">
        <f t="shared" si="32"/>
        <v>1.0900000000000001</v>
      </c>
      <c r="I103" s="37">
        <v>80</v>
      </c>
      <c r="J103" s="62">
        <f t="shared" si="31"/>
        <v>73.394495412844037</v>
      </c>
      <c r="K103" s="63" t="s">
        <v>329</v>
      </c>
      <c r="L103" s="64">
        <v>97</v>
      </c>
      <c r="M103" s="1">
        <v>98</v>
      </c>
      <c r="N103" s="1">
        <v>99</v>
      </c>
      <c r="O103" s="1">
        <v>97</v>
      </c>
      <c r="P103" s="1">
        <v>97</v>
      </c>
      <c r="Q103" s="65">
        <v>98</v>
      </c>
      <c r="R103" s="8">
        <v>10000</v>
      </c>
      <c r="S103" s="1">
        <v>25</v>
      </c>
      <c r="T103" s="1">
        <v>49</v>
      </c>
      <c r="U103" s="1" t="s">
        <v>209</v>
      </c>
      <c r="V103" s="1" t="s">
        <v>210</v>
      </c>
      <c r="W103" s="9">
        <v>9</v>
      </c>
      <c r="X103" s="64">
        <v>25</v>
      </c>
      <c r="Y103" s="1">
        <v>55</v>
      </c>
      <c r="Z103" s="9">
        <v>20</v>
      </c>
      <c r="AJ103" s="31">
        <v>8</v>
      </c>
      <c r="AQ103" s="79">
        <v>0</v>
      </c>
      <c r="AR103" s="80">
        <v>0</v>
      </c>
      <c r="AS103" s="80">
        <v>0</v>
      </c>
      <c r="AT103" s="80">
        <v>0</v>
      </c>
      <c r="AU103" s="80">
        <v>0</v>
      </c>
      <c r="AV103" s="80">
        <v>0</v>
      </c>
      <c r="AW103" s="80">
        <v>0</v>
      </c>
      <c r="AX103" s="80">
        <v>0</v>
      </c>
      <c r="AY103" s="80">
        <v>10</v>
      </c>
      <c r="AZ103" s="80">
        <v>0</v>
      </c>
      <c r="BA103" s="80">
        <v>10</v>
      </c>
      <c r="BB103" s="80">
        <v>0</v>
      </c>
      <c r="BC103" s="80">
        <v>0</v>
      </c>
      <c r="BD103" s="80">
        <v>0</v>
      </c>
      <c r="BE103" s="80">
        <v>0</v>
      </c>
      <c r="BF103" s="80">
        <v>0</v>
      </c>
      <c r="BG103" s="80">
        <v>0</v>
      </c>
      <c r="BH103" s="80">
        <v>0</v>
      </c>
      <c r="BI103" s="80">
        <v>0</v>
      </c>
      <c r="BJ103" s="80">
        <v>0</v>
      </c>
      <c r="BK103" s="80">
        <v>0</v>
      </c>
      <c r="BL103" s="80">
        <v>10</v>
      </c>
      <c r="BM103" s="80">
        <v>10</v>
      </c>
      <c r="BN103" s="80">
        <v>0</v>
      </c>
      <c r="BO103" s="80">
        <v>50</v>
      </c>
      <c r="BP103" s="80">
        <v>0</v>
      </c>
      <c r="BQ103" s="80">
        <v>10</v>
      </c>
      <c r="BR103" s="80">
        <v>0</v>
      </c>
      <c r="BS103" s="80">
        <v>0</v>
      </c>
      <c r="BT103" s="81">
        <f t="shared" si="30"/>
        <v>88.888888888888886</v>
      </c>
      <c r="BU103" s="89">
        <v>0</v>
      </c>
      <c r="BV103" s="82">
        <v>0</v>
      </c>
      <c r="BW103" s="82">
        <v>0</v>
      </c>
      <c r="BX103" s="82">
        <v>0</v>
      </c>
      <c r="BY103" s="82">
        <v>0</v>
      </c>
      <c r="BZ103" s="1">
        <v>50</v>
      </c>
      <c r="CA103" s="1">
        <v>10</v>
      </c>
      <c r="CB103" s="82">
        <v>0</v>
      </c>
      <c r="CC103" s="82">
        <v>0</v>
      </c>
      <c r="CD103" s="1">
        <v>20</v>
      </c>
      <c r="CE103" s="82">
        <v>0</v>
      </c>
      <c r="CF103" s="82">
        <v>0</v>
      </c>
      <c r="CG103" s="82">
        <v>0</v>
      </c>
      <c r="CH103" s="82">
        <v>0</v>
      </c>
      <c r="CI103" s="82">
        <v>0</v>
      </c>
      <c r="CJ103" s="1">
        <v>20</v>
      </c>
      <c r="CK103" s="82">
        <v>0</v>
      </c>
      <c r="CL103" s="82">
        <v>0</v>
      </c>
      <c r="CM103" s="82">
        <v>0</v>
      </c>
      <c r="CN103" s="82">
        <v>0</v>
      </c>
      <c r="CO103" s="82">
        <v>0</v>
      </c>
      <c r="CP103" s="81">
        <f>(BU103*BU103+BV103*BV103+BW103*BW103+BX103*BX103+BY103*BY103+BZ103*BZ103+CA103*CA103+CB103*CB103+CC103*CC103+CD103*CD103+CE103*CE103+CF103*CF103+CG103*CG103+CH103*CH103+CI103*CI103+CJ103*CJ103+CK103*CK103+CL103*CL103+CM103*CM103+CN103*CN103+CO103*CO103)/21-10000/(21*21)</f>
        <v>139.22902494331066</v>
      </c>
      <c r="EK103" s="1"/>
    </row>
    <row r="104" spans="1:141">
      <c r="A104" s="1">
        <v>101</v>
      </c>
      <c r="B104" s="1" t="s">
        <v>372</v>
      </c>
      <c r="C104" s="57" t="s">
        <v>373</v>
      </c>
      <c r="D104" s="86" t="s">
        <v>374</v>
      </c>
      <c r="E104" s="87"/>
      <c r="F104" s="59" t="s">
        <v>197</v>
      </c>
      <c r="G104" s="88"/>
      <c r="H104" s="60">
        <f t="shared" si="32"/>
        <v>0</v>
      </c>
      <c r="J104" s="62"/>
      <c r="K104" s="63" t="s">
        <v>329</v>
      </c>
      <c r="L104" s="64">
        <v>97</v>
      </c>
      <c r="M104" s="1">
        <v>94</v>
      </c>
      <c r="N104" s="1">
        <v>99</v>
      </c>
      <c r="O104" s="1">
        <v>97</v>
      </c>
      <c r="P104" s="1">
        <v>97</v>
      </c>
      <c r="Q104" s="65">
        <v>98</v>
      </c>
      <c r="R104" s="8">
        <v>1000</v>
      </c>
      <c r="S104" s="82">
        <v>0</v>
      </c>
      <c r="T104" s="1">
        <v>25</v>
      </c>
      <c r="X104" s="64">
        <v>20</v>
      </c>
      <c r="Y104" s="1">
        <v>40</v>
      </c>
      <c r="Z104" s="9">
        <v>40</v>
      </c>
      <c r="AQ104" s="79">
        <v>0</v>
      </c>
      <c r="AR104" s="80">
        <v>0</v>
      </c>
      <c r="AS104" s="80">
        <v>0</v>
      </c>
      <c r="AT104" s="80">
        <v>0</v>
      </c>
      <c r="AU104" s="80">
        <v>100</v>
      </c>
      <c r="AV104" s="80">
        <v>0</v>
      </c>
      <c r="AW104" s="80">
        <v>0</v>
      </c>
      <c r="AX104" s="80">
        <v>0</v>
      </c>
      <c r="AY104" s="80">
        <v>0</v>
      </c>
      <c r="AZ104" s="80">
        <v>0</v>
      </c>
      <c r="BA104" s="80">
        <v>0</v>
      </c>
      <c r="BB104" s="80">
        <v>0</v>
      </c>
      <c r="BC104" s="80">
        <v>0</v>
      </c>
      <c r="BD104" s="80">
        <v>0</v>
      </c>
      <c r="BE104" s="80">
        <v>0</v>
      </c>
      <c r="BF104" s="80">
        <v>0</v>
      </c>
      <c r="BG104" s="80">
        <v>0</v>
      </c>
      <c r="BH104" s="80">
        <v>0</v>
      </c>
      <c r="BI104" s="80">
        <v>0</v>
      </c>
      <c r="BJ104" s="80">
        <v>0</v>
      </c>
      <c r="BK104" s="80">
        <v>0</v>
      </c>
      <c r="BL104" s="80">
        <v>0</v>
      </c>
      <c r="BM104" s="80">
        <v>0</v>
      </c>
      <c r="BN104" s="80">
        <v>0</v>
      </c>
      <c r="BO104" s="80">
        <v>0</v>
      </c>
      <c r="BP104" s="80">
        <v>0</v>
      </c>
      <c r="BQ104" s="80">
        <v>0</v>
      </c>
      <c r="BR104" s="80">
        <v>0</v>
      </c>
      <c r="BS104" s="80">
        <v>0</v>
      </c>
      <c r="BT104" s="81">
        <f t="shared" si="30"/>
        <v>322.22222222222223</v>
      </c>
      <c r="BU104" s="64">
        <v>20</v>
      </c>
      <c r="BV104" s="82">
        <v>0</v>
      </c>
      <c r="BW104" s="1">
        <v>20</v>
      </c>
      <c r="BX104" s="1">
        <v>25</v>
      </c>
      <c r="BY104" s="82">
        <v>0</v>
      </c>
      <c r="BZ104" s="82">
        <v>0</v>
      </c>
      <c r="CA104" s="82">
        <v>0</v>
      </c>
      <c r="CB104" s="82">
        <v>0</v>
      </c>
      <c r="CC104" s="82">
        <v>0</v>
      </c>
      <c r="CD104" s="1">
        <v>10</v>
      </c>
      <c r="CE104" s="82">
        <v>0</v>
      </c>
      <c r="CF104" s="82">
        <v>0</v>
      </c>
      <c r="CG104" s="82">
        <v>0</v>
      </c>
      <c r="CH104" s="1">
        <v>15</v>
      </c>
      <c r="CI104" s="82">
        <v>0</v>
      </c>
      <c r="CJ104" s="82">
        <v>0</v>
      </c>
      <c r="CK104" s="82">
        <v>0</v>
      </c>
      <c r="CL104" s="82">
        <v>0</v>
      </c>
      <c r="CM104" s="82">
        <v>0</v>
      </c>
      <c r="CN104" s="82">
        <v>0</v>
      </c>
      <c r="CO104" s="1">
        <v>10</v>
      </c>
      <c r="CP104" s="81">
        <f>(BU104*BU104+BV104*BV104+BW104*BW104+BX104*BX104+BY104*BY104+BZ104*BZ104+CA104*CA104+CB104*CB104+CC104*CC104+CD104*CD104+CE104*CE104+CF104*CF104+CG104*CG104+CH104*CH104+CI104*CI104+CJ104*CJ104+CK104*CK104+CL104*CL104+CM104*CM104+CN104*CN104+CO104*CO104)/21-10000/(21*21)</f>
        <v>65.419501133786852</v>
      </c>
      <c r="EK104" s="1"/>
    </row>
    <row r="105" spans="1:141" ht="16.5">
      <c r="A105" s="1">
        <v>102</v>
      </c>
      <c r="B105" s="1" t="s">
        <v>375</v>
      </c>
      <c r="C105" s="57" t="s">
        <v>376</v>
      </c>
      <c r="D105" s="214" t="s">
        <v>193</v>
      </c>
      <c r="E105" s="101" t="s">
        <v>377</v>
      </c>
      <c r="F105" s="59" t="s">
        <v>197</v>
      </c>
      <c r="G105" s="215">
        <v>139</v>
      </c>
      <c r="H105" s="60">
        <f t="shared" si="32"/>
        <v>1.39</v>
      </c>
      <c r="I105" s="216">
        <v>134</v>
      </c>
      <c r="J105" s="62">
        <f t="shared" si="31"/>
        <v>96.402877697841731</v>
      </c>
      <c r="K105" s="63" t="s">
        <v>329</v>
      </c>
      <c r="L105" s="64">
        <v>97</v>
      </c>
      <c r="M105" s="1">
        <v>95</v>
      </c>
      <c r="N105" s="1">
        <v>98</v>
      </c>
      <c r="O105" s="1">
        <v>97</v>
      </c>
      <c r="P105" s="1">
        <v>97</v>
      </c>
      <c r="Q105" s="65">
        <v>99</v>
      </c>
      <c r="R105" s="8">
        <v>10000</v>
      </c>
      <c r="S105" s="1">
        <v>25</v>
      </c>
      <c r="T105" s="1">
        <v>49</v>
      </c>
      <c r="U105" s="1">
        <v>18.600000000000001</v>
      </c>
      <c r="V105" s="1">
        <v>8.3000000000000007</v>
      </c>
      <c r="W105" s="9">
        <v>9.3000000000000007</v>
      </c>
      <c r="X105" s="64">
        <v>20</v>
      </c>
      <c r="Y105" s="1">
        <v>50</v>
      </c>
      <c r="Z105" s="9">
        <v>30</v>
      </c>
      <c r="AD105" s="25">
        <v>2</v>
      </c>
      <c r="AQ105" s="79">
        <v>0</v>
      </c>
      <c r="AR105" s="80">
        <v>0</v>
      </c>
      <c r="AS105" s="80">
        <v>0</v>
      </c>
      <c r="AT105" s="80">
        <v>0</v>
      </c>
      <c r="AU105" s="80">
        <v>0</v>
      </c>
      <c r="AV105" s="80">
        <v>0</v>
      </c>
      <c r="AW105" s="80">
        <v>0</v>
      </c>
      <c r="AX105" s="80">
        <v>0</v>
      </c>
      <c r="AY105" s="80">
        <v>0</v>
      </c>
      <c r="AZ105" s="80">
        <v>0</v>
      </c>
      <c r="BA105" s="80">
        <v>0</v>
      </c>
      <c r="BB105" s="80">
        <v>100</v>
      </c>
      <c r="BC105" s="80">
        <v>0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0</v>
      </c>
      <c r="BL105" s="80">
        <v>0</v>
      </c>
      <c r="BM105" s="80">
        <v>0</v>
      </c>
      <c r="BN105" s="80">
        <v>0</v>
      </c>
      <c r="BO105" s="80">
        <v>0</v>
      </c>
      <c r="BP105" s="80">
        <v>0</v>
      </c>
      <c r="BQ105" s="80">
        <v>0</v>
      </c>
      <c r="BR105" s="80">
        <v>0</v>
      </c>
      <c r="BS105" s="80">
        <v>0</v>
      </c>
      <c r="BT105" s="81">
        <f t="shared" si="30"/>
        <v>322.22222222222223</v>
      </c>
      <c r="BU105" s="89">
        <v>0</v>
      </c>
      <c r="BV105" s="82">
        <v>0</v>
      </c>
      <c r="BW105" s="82">
        <v>0</v>
      </c>
      <c r="BX105" s="1">
        <v>20</v>
      </c>
      <c r="BY105" s="82">
        <v>0</v>
      </c>
      <c r="BZ105" s="82">
        <v>0</v>
      </c>
      <c r="CA105" s="82">
        <v>0</v>
      </c>
      <c r="CB105" s="82">
        <v>0</v>
      </c>
      <c r="CC105" s="82">
        <v>0</v>
      </c>
      <c r="CD105" s="82">
        <v>0</v>
      </c>
      <c r="CE105" s="82">
        <v>0</v>
      </c>
      <c r="CF105" s="1">
        <v>10</v>
      </c>
      <c r="CG105" s="82">
        <v>0</v>
      </c>
      <c r="CH105" s="1">
        <v>10</v>
      </c>
      <c r="CI105" s="82">
        <v>0</v>
      </c>
      <c r="CJ105" s="82">
        <v>0</v>
      </c>
      <c r="CK105" s="82">
        <v>0</v>
      </c>
      <c r="CL105" s="1">
        <v>20</v>
      </c>
      <c r="CM105" s="1">
        <v>30</v>
      </c>
      <c r="CN105" s="82">
        <v>0</v>
      </c>
      <c r="CO105" s="1">
        <v>10</v>
      </c>
      <c r="CP105" s="81">
        <f>(BU105*BU105+BV105*BV105+BW105*BW105+BX105*BX105+BY105*BY105+BZ105*BZ105+CA105*CA105+CB105*CB105+CC105*CC105+CD105*CD105+CE105*CE105+CF105*CF105+CG105*CG105+CH105*CH105+CI105*CI105+CJ105*CJ105+CK105*CK105+CL105*CL105+CM105*CM105+CN105*CN105+CO105*CO105)/21-10000/(21*21)</f>
        <v>72.562358276643991</v>
      </c>
      <c r="EK105" s="1"/>
    </row>
    <row r="106" spans="1:141">
      <c r="A106" s="1">
        <v>103</v>
      </c>
      <c r="B106" s="1" t="s">
        <v>378</v>
      </c>
      <c r="H106" s="60">
        <f t="shared" si="32"/>
        <v>0</v>
      </c>
      <c r="J106" s="62"/>
      <c r="K106" s="63" t="s">
        <v>329</v>
      </c>
      <c r="L106" s="64">
        <v>97</v>
      </c>
      <c r="M106" s="1">
        <v>94</v>
      </c>
      <c r="N106" s="1">
        <v>98</v>
      </c>
      <c r="O106" s="1">
        <v>95</v>
      </c>
      <c r="P106" s="1">
        <v>98</v>
      </c>
      <c r="Q106" s="65">
        <v>99</v>
      </c>
      <c r="BT106" s="81">
        <f t="shared" si="30"/>
        <v>-11.111111111111111</v>
      </c>
      <c r="BW106" s="1"/>
      <c r="EK106" s="1"/>
    </row>
    <row r="107" spans="1:141" ht="16.5">
      <c r="A107" s="1">
        <v>104</v>
      </c>
      <c r="B107" s="1" t="s">
        <v>379</v>
      </c>
      <c r="E107" s="101" t="s">
        <v>380</v>
      </c>
      <c r="F107" s="59" t="s">
        <v>140</v>
      </c>
      <c r="G107" s="37">
        <v>923</v>
      </c>
      <c r="H107" s="60">
        <f t="shared" si="32"/>
        <v>9.23</v>
      </c>
      <c r="I107" s="37">
        <v>127</v>
      </c>
      <c r="J107" s="62">
        <f t="shared" si="31"/>
        <v>13.759479956663055</v>
      </c>
      <c r="K107" s="63" t="s">
        <v>329</v>
      </c>
      <c r="L107" s="64">
        <v>97</v>
      </c>
      <c r="M107" s="1">
        <v>98</v>
      </c>
      <c r="N107" s="1">
        <v>98</v>
      </c>
      <c r="O107" s="1">
        <v>94</v>
      </c>
      <c r="P107" s="1">
        <v>96</v>
      </c>
      <c r="Q107" s="65">
        <v>98</v>
      </c>
      <c r="BT107" s="81">
        <f t="shared" si="30"/>
        <v>-11.111111111111111</v>
      </c>
      <c r="BW107" s="1"/>
      <c r="EK107" s="1"/>
    </row>
    <row r="108" spans="1:141">
      <c r="A108" s="1">
        <v>105</v>
      </c>
      <c r="B108" s="1" t="s">
        <v>381</v>
      </c>
      <c r="C108" s="57" t="s">
        <v>382</v>
      </c>
      <c r="D108" s="99" t="s">
        <v>279</v>
      </c>
      <c r="F108" s="59" t="s">
        <v>197</v>
      </c>
      <c r="G108" s="37">
        <v>124</v>
      </c>
      <c r="H108" s="60">
        <f t="shared" si="32"/>
        <v>1.24</v>
      </c>
      <c r="I108" s="37">
        <v>113</v>
      </c>
      <c r="J108" s="62">
        <f t="shared" si="31"/>
        <v>91.129032258064512</v>
      </c>
      <c r="K108" s="63" t="s">
        <v>329</v>
      </c>
      <c r="L108" s="64">
        <v>97</v>
      </c>
      <c r="M108" s="1">
        <v>94</v>
      </c>
      <c r="N108" s="1">
        <v>97</v>
      </c>
      <c r="O108" s="1">
        <v>96</v>
      </c>
      <c r="P108" s="1">
        <v>97</v>
      </c>
      <c r="Q108" s="65">
        <v>98</v>
      </c>
      <c r="R108" s="8">
        <v>10000</v>
      </c>
      <c r="S108" s="1">
        <v>25</v>
      </c>
      <c r="T108" s="1">
        <v>49</v>
      </c>
      <c r="U108" s="1">
        <v>19.600000000000001</v>
      </c>
      <c r="V108" s="1">
        <v>8</v>
      </c>
      <c r="W108" s="9">
        <v>7.8</v>
      </c>
      <c r="X108" s="64">
        <v>50</v>
      </c>
      <c r="Y108" s="80">
        <v>30</v>
      </c>
      <c r="Z108" s="9">
        <v>20</v>
      </c>
      <c r="AF108" s="27">
        <v>14</v>
      </c>
      <c r="AQ108" s="79">
        <v>0</v>
      </c>
      <c r="AR108" s="80">
        <v>0</v>
      </c>
      <c r="AS108" s="80">
        <v>0</v>
      </c>
      <c r="AT108" s="80">
        <v>0</v>
      </c>
      <c r="AU108" s="80">
        <v>0</v>
      </c>
      <c r="AV108" s="80">
        <v>0</v>
      </c>
      <c r="AW108" s="80">
        <v>0</v>
      </c>
      <c r="AX108" s="80">
        <v>0</v>
      </c>
      <c r="AY108" s="80">
        <v>60</v>
      </c>
      <c r="AZ108" s="80">
        <v>10</v>
      </c>
      <c r="BA108" s="80">
        <v>0</v>
      </c>
      <c r="BB108" s="80">
        <v>0</v>
      </c>
      <c r="BC108" s="80">
        <v>0</v>
      </c>
      <c r="BD108" s="80">
        <v>0</v>
      </c>
      <c r="BE108" s="80">
        <v>20</v>
      </c>
      <c r="BF108" s="80">
        <v>0</v>
      </c>
      <c r="BG108" s="80">
        <v>0</v>
      </c>
      <c r="BH108" s="80">
        <v>0</v>
      </c>
      <c r="BI108" s="80">
        <v>0</v>
      </c>
      <c r="BJ108" s="80">
        <v>0</v>
      </c>
      <c r="BK108" s="80">
        <v>0</v>
      </c>
      <c r="BL108" s="80">
        <v>5</v>
      </c>
      <c r="BM108" s="80">
        <v>0</v>
      </c>
      <c r="BN108" s="80">
        <v>0</v>
      </c>
      <c r="BO108" s="80">
        <v>5</v>
      </c>
      <c r="BP108" s="80">
        <v>0</v>
      </c>
      <c r="BQ108" s="80">
        <v>0</v>
      </c>
      <c r="BR108" s="80">
        <v>0</v>
      </c>
      <c r="BS108" s="80">
        <v>0</v>
      </c>
      <c r="BT108" s="81">
        <f t="shared" si="30"/>
        <v>127.22222222222223</v>
      </c>
      <c r="BU108" s="89">
        <v>0</v>
      </c>
      <c r="BV108" s="82">
        <v>0</v>
      </c>
      <c r="BW108" s="1">
        <v>10</v>
      </c>
      <c r="BX108" s="1">
        <v>20</v>
      </c>
      <c r="BY108" s="1">
        <v>10</v>
      </c>
      <c r="BZ108" s="82">
        <v>0</v>
      </c>
      <c r="CA108" s="82">
        <v>0</v>
      </c>
      <c r="CB108" s="82">
        <v>0</v>
      </c>
      <c r="CC108" s="82">
        <v>0</v>
      </c>
      <c r="CD108" s="1">
        <v>50</v>
      </c>
      <c r="CE108" s="82">
        <v>0</v>
      </c>
      <c r="CF108" s="82">
        <v>0</v>
      </c>
      <c r="CG108" s="82">
        <v>0</v>
      </c>
      <c r="CH108" s="82">
        <v>0</v>
      </c>
      <c r="CI108" s="82">
        <v>0</v>
      </c>
      <c r="CJ108" s="82">
        <v>0</v>
      </c>
      <c r="CK108" s="82">
        <v>0</v>
      </c>
      <c r="CL108" s="1">
        <v>10</v>
      </c>
      <c r="CM108" s="82">
        <v>0</v>
      </c>
      <c r="CN108" s="82">
        <v>0</v>
      </c>
      <c r="CO108" s="82">
        <v>0</v>
      </c>
      <c r="CP108" s="81">
        <f>(BU108*BU108+BV108*BV108+BW108*BW108+BX108*BX108+BY108*BY108+BZ108*BZ108+CA108*CA108+CB108*CB108+CC108*CC108+CD108*CD108+CE108*CE108+CF108*CF108+CG108*CG108+CH108*CH108+CI108*CI108+CJ108*CJ108+CK108*CK108+CL108*CL108+CM108*CM108+CN108*CN108+CO108*CO108)/21-10000/(21*21)</f>
        <v>129.70521541950114</v>
      </c>
      <c r="EK108" s="1"/>
    </row>
    <row r="109" spans="1:141" ht="16.5">
      <c r="A109" s="1">
        <v>106</v>
      </c>
      <c r="B109" s="1" t="s">
        <v>383</v>
      </c>
      <c r="C109" s="57" t="s">
        <v>384</v>
      </c>
      <c r="D109" s="99" t="s">
        <v>149</v>
      </c>
      <c r="E109" s="101" t="s">
        <v>385</v>
      </c>
      <c r="F109" s="59" t="s">
        <v>197</v>
      </c>
      <c r="G109" s="37">
        <v>77</v>
      </c>
      <c r="H109" s="60">
        <f t="shared" si="32"/>
        <v>0.77</v>
      </c>
      <c r="I109" s="37">
        <v>61</v>
      </c>
      <c r="J109" s="62">
        <f t="shared" si="31"/>
        <v>79.220779220779221</v>
      </c>
      <c r="K109" s="63" t="s">
        <v>329</v>
      </c>
      <c r="L109" s="64">
        <v>96</v>
      </c>
      <c r="M109" s="1">
        <v>94</v>
      </c>
      <c r="N109" s="1">
        <v>97</v>
      </c>
      <c r="O109" s="1">
        <v>95</v>
      </c>
      <c r="P109" s="1">
        <v>97</v>
      </c>
      <c r="Q109" s="65">
        <v>100</v>
      </c>
      <c r="Y109" s="80"/>
      <c r="AQ109" s="79">
        <v>0</v>
      </c>
      <c r="AR109" s="80">
        <v>0</v>
      </c>
      <c r="AS109" s="80">
        <v>20</v>
      </c>
      <c r="AT109" s="80">
        <v>0</v>
      </c>
      <c r="AU109" s="80">
        <v>0</v>
      </c>
      <c r="AV109" s="80">
        <v>5</v>
      </c>
      <c r="AW109" s="80">
        <v>5</v>
      </c>
      <c r="AX109" s="80">
        <v>0</v>
      </c>
      <c r="AY109" s="80">
        <v>0</v>
      </c>
      <c r="AZ109" s="80">
        <v>0</v>
      </c>
      <c r="BA109" s="80">
        <v>0</v>
      </c>
      <c r="BB109" s="80">
        <v>0</v>
      </c>
      <c r="BC109" s="80">
        <v>0</v>
      </c>
      <c r="BD109" s="80">
        <v>0</v>
      </c>
      <c r="BE109" s="80">
        <v>0</v>
      </c>
      <c r="BF109" s="80">
        <v>0</v>
      </c>
      <c r="BG109" s="80">
        <v>0</v>
      </c>
      <c r="BH109" s="80">
        <v>0</v>
      </c>
      <c r="BI109" s="80">
        <v>0</v>
      </c>
      <c r="BJ109" s="80">
        <v>0</v>
      </c>
      <c r="BK109" s="80">
        <v>0</v>
      </c>
      <c r="BL109" s="80">
        <v>0</v>
      </c>
      <c r="BM109" s="80">
        <v>0</v>
      </c>
      <c r="BN109" s="80">
        <v>50</v>
      </c>
      <c r="BO109" s="80">
        <v>0</v>
      </c>
      <c r="BP109" s="80">
        <v>0</v>
      </c>
      <c r="BQ109" s="80">
        <v>20</v>
      </c>
      <c r="BR109" s="80">
        <v>0</v>
      </c>
      <c r="BS109" s="80">
        <v>0</v>
      </c>
      <c r="BT109" s="81">
        <f t="shared" si="30"/>
        <v>100.55555555555556</v>
      </c>
      <c r="BW109" s="1"/>
      <c r="EK109" s="1"/>
    </row>
    <row r="110" spans="1:141" ht="16.5">
      <c r="A110" s="1">
        <v>107</v>
      </c>
      <c r="B110" s="1" t="s">
        <v>386</v>
      </c>
      <c r="C110" s="57" t="s">
        <v>387</v>
      </c>
      <c r="D110" s="99" t="s">
        <v>138</v>
      </c>
      <c r="E110" s="101" t="s">
        <v>388</v>
      </c>
      <c r="F110" s="59" t="s">
        <v>197</v>
      </c>
      <c r="G110" s="37">
        <v>131</v>
      </c>
      <c r="H110" s="60">
        <f t="shared" si="32"/>
        <v>1.31</v>
      </c>
      <c r="I110" s="37">
        <v>116</v>
      </c>
      <c r="J110" s="62">
        <f t="shared" si="31"/>
        <v>88.549618320610691</v>
      </c>
      <c r="K110" s="63" t="s">
        <v>329</v>
      </c>
      <c r="L110" s="64">
        <v>96</v>
      </c>
      <c r="M110" s="1">
        <v>95</v>
      </c>
      <c r="N110" s="1">
        <v>98</v>
      </c>
      <c r="O110" s="1">
        <v>94</v>
      </c>
      <c r="P110" s="1">
        <v>96</v>
      </c>
      <c r="Q110" s="65">
        <v>98</v>
      </c>
      <c r="R110" s="8">
        <v>25000</v>
      </c>
      <c r="S110" s="1">
        <v>25</v>
      </c>
      <c r="T110" s="1">
        <v>49</v>
      </c>
      <c r="X110" s="64">
        <v>24</v>
      </c>
      <c r="Y110" s="80">
        <v>65</v>
      </c>
      <c r="Z110" s="9">
        <v>11</v>
      </c>
      <c r="AQ110" s="79"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81</v>
      </c>
      <c r="AZ110" s="80">
        <v>0</v>
      </c>
      <c r="BA110" s="80">
        <v>0</v>
      </c>
      <c r="BB110" s="80">
        <v>0</v>
      </c>
      <c r="BC110" s="80">
        <v>0</v>
      </c>
      <c r="BD110" s="80">
        <v>0</v>
      </c>
      <c r="BE110" s="80">
        <v>0</v>
      </c>
      <c r="BF110" s="80">
        <v>0</v>
      </c>
      <c r="BG110" s="80">
        <v>0</v>
      </c>
      <c r="BH110" s="80">
        <v>0</v>
      </c>
      <c r="BI110" s="80">
        <v>0</v>
      </c>
      <c r="BJ110" s="80">
        <v>19</v>
      </c>
      <c r="BK110" s="80">
        <v>0</v>
      </c>
      <c r="BL110" s="80">
        <v>0</v>
      </c>
      <c r="BM110" s="80">
        <v>0</v>
      </c>
      <c r="BN110" s="80">
        <v>0</v>
      </c>
      <c r="BO110" s="80">
        <v>0</v>
      </c>
      <c r="BP110" s="80">
        <v>0</v>
      </c>
      <c r="BQ110" s="80">
        <v>0</v>
      </c>
      <c r="BR110" s="80">
        <v>0</v>
      </c>
      <c r="BS110" s="80">
        <v>0</v>
      </c>
      <c r="BT110" s="81">
        <f t="shared" si="30"/>
        <v>219.62222222222221</v>
      </c>
      <c r="BU110" s="89">
        <v>0</v>
      </c>
      <c r="BV110" s="82">
        <v>0</v>
      </c>
      <c r="BW110" s="1">
        <v>5</v>
      </c>
      <c r="BX110" s="1">
        <v>16</v>
      </c>
      <c r="BY110" s="82">
        <v>0</v>
      </c>
      <c r="BZ110" s="82">
        <v>0</v>
      </c>
      <c r="CA110" s="82">
        <v>0</v>
      </c>
      <c r="CB110" s="82">
        <v>0</v>
      </c>
      <c r="CC110" s="1">
        <v>31</v>
      </c>
      <c r="CD110" s="82">
        <v>0</v>
      </c>
      <c r="CE110" s="82">
        <v>0</v>
      </c>
      <c r="CF110" s="82">
        <v>0</v>
      </c>
      <c r="CG110" s="82">
        <v>0</v>
      </c>
      <c r="CH110" s="82">
        <v>0</v>
      </c>
      <c r="CI110" s="1">
        <v>31</v>
      </c>
      <c r="CJ110" s="1">
        <v>11</v>
      </c>
      <c r="CK110" s="82">
        <v>0</v>
      </c>
      <c r="CL110" s="1">
        <v>6</v>
      </c>
      <c r="CM110" s="82">
        <v>0</v>
      </c>
      <c r="CN110" s="82">
        <v>0</v>
      </c>
      <c r="CO110" s="82">
        <v>0</v>
      </c>
      <c r="CP110" s="81">
        <f>(BU110*BU110+BV110*BV110+BW110*BW110+BX110*BX110+BY110*BY110+BZ110*BZ110+CA110*CA110+CB110*CB110+CC110*CC110+CD110*CD110+CE110*CE110+CF110*CF110+CG110*CG110+CH110*CH110+CI110*CI110+CJ110*CJ110+CK110*CK110+CL110*CL110+CM110*CM110+CN110*CN110+CO110*CO110)/21-10000/(21*21)</f>
        <v>89.70521541950113</v>
      </c>
      <c r="EK110" s="1"/>
    </row>
    <row r="111" spans="1:141">
      <c r="A111" s="1">
        <v>108</v>
      </c>
      <c r="B111" s="1" t="s">
        <v>389</v>
      </c>
      <c r="C111" s="57" t="s">
        <v>390</v>
      </c>
      <c r="D111" s="99" t="s">
        <v>157</v>
      </c>
      <c r="F111" s="59" t="s">
        <v>197</v>
      </c>
      <c r="G111" s="37">
        <v>66</v>
      </c>
      <c r="H111" s="60">
        <f t="shared" si="32"/>
        <v>0.66</v>
      </c>
      <c r="I111" s="37">
        <v>63</v>
      </c>
      <c r="J111" s="62">
        <f t="shared" si="31"/>
        <v>95.454545454545453</v>
      </c>
      <c r="K111" s="63" t="s">
        <v>329</v>
      </c>
      <c r="L111" s="64">
        <v>96</v>
      </c>
      <c r="M111" s="1">
        <v>93</v>
      </c>
      <c r="N111" s="1">
        <v>98</v>
      </c>
      <c r="O111" s="1">
        <v>96</v>
      </c>
      <c r="P111" s="1">
        <v>97</v>
      </c>
      <c r="Q111" s="65">
        <v>97</v>
      </c>
      <c r="R111" s="8">
        <v>10000</v>
      </c>
      <c r="S111" s="1">
        <v>25</v>
      </c>
      <c r="T111" s="1">
        <v>49</v>
      </c>
      <c r="U111" s="1" t="s">
        <v>391</v>
      </c>
      <c r="V111" s="1" t="s">
        <v>267</v>
      </c>
      <c r="W111" s="9" t="s">
        <v>228</v>
      </c>
      <c r="X111" s="64">
        <v>15</v>
      </c>
      <c r="Y111" s="80">
        <v>35</v>
      </c>
      <c r="Z111" s="9">
        <v>50</v>
      </c>
      <c r="AP111" s="78">
        <v>11</v>
      </c>
      <c r="AQ111" s="79">
        <v>0</v>
      </c>
      <c r="AR111" s="80">
        <v>0</v>
      </c>
      <c r="AS111" s="80">
        <v>0</v>
      </c>
      <c r="AT111" s="80">
        <v>0</v>
      </c>
      <c r="AU111" s="80">
        <v>0</v>
      </c>
      <c r="AV111" s="80">
        <v>0</v>
      </c>
      <c r="AW111" s="80">
        <v>0</v>
      </c>
      <c r="AX111" s="80">
        <v>0</v>
      </c>
      <c r="AY111" s="80">
        <v>20</v>
      </c>
      <c r="AZ111" s="80">
        <v>0</v>
      </c>
      <c r="BA111" s="80">
        <v>0</v>
      </c>
      <c r="BB111" s="80">
        <v>0</v>
      </c>
      <c r="BC111" s="80">
        <v>0</v>
      </c>
      <c r="BD111" s="80">
        <v>0</v>
      </c>
      <c r="BE111" s="80">
        <v>0</v>
      </c>
      <c r="BF111" s="80">
        <v>0</v>
      </c>
      <c r="BG111" s="80">
        <v>0</v>
      </c>
      <c r="BH111" s="80">
        <v>0</v>
      </c>
      <c r="BI111" s="80">
        <v>0</v>
      </c>
      <c r="BJ111" s="80">
        <v>0</v>
      </c>
      <c r="BK111" s="80">
        <v>10</v>
      </c>
      <c r="BL111" s="80">
        <v>10</v>
      </c>
      <c r="BM111" s="80">
        <v>30</v>
      </c>
      <c r="BN111" s="80">
        <v>0</v>
      </c>
      <c r="BO111" s="80">
        <v>0</v>
      </c>
      <c r="BP111" s="80">
        <v>0</v>
      </c>
      <c r="BQ111" s="80">
        <v>30</v>
      </c>
      <c r="BR111" s="80">
        <v>0</v>
      </c>
      <c r="BS111" s="80">
        <v>0</v>
      </c>
      <c r="BT111" s="81">
        <f t="shared" si="30"/>
        <v>68.888888888888886</v>
      </c>
      <c r="BU111" s="89">
        <v>0</v>
      </c>
      <c r="BV111" s="82">
        <v>0</v>
      </c>
      <c r="BW111" s="82">
        <v>0</v>
      </c>
      <c r="BX111" s="1">
        <v>10</v>
      </c>
      <c r="BY111" s="1">
        <v>20</v>
      </c>
      <c r="BZ111" s="1">
        <v>10</v>
      </c>
      <c r="CA111" s="1">
        <v>10</v>
      </c>
      <c r="CB111" s="82">
        <v>0</v>
      </c>
      <c r="CC111" s="82">
        <v>0</v>
      </c>
      <c r="CD111" s="1">
        <v>10</v>
      </c>
      <c r="CE111" s="82">
        <v>0</v>
      </c>
      <c r="CF111" s="82">
        <v>0</v>
      </c>
      <c r="CG111" s="82">
        <v>0</v>
      </c>
      <c r="CH111" s="82">
        <v>0</v>
      </c>
      <c r="CI111" s="82">
        <v>0</v>
      </c>
      <c r="CJ111" s="82">
        <v>0</v>
      </c>
      <c r="CK111" s="1">
        <v>10</v>
      </c>
      <c r="CL111" s="1">
        <v>20</v>
      </c>
      <c r="CM111" s="82">
        <v>0</v>
      </c>
      <c r="CN111" s="1">
        <v>10</v>
      </c>
      <c r="CO111" s="82">
        <v>0</v>
      </c>
      <c r="CP111" s="81">
        <f>(BU111*BU111+BV111*BV111+BW111*BW111+BX111*BX111+BY111*BY111+BZ111*BZ111+CA111*CA111+CB111*CB111+CC111*CC111+CD111*CD111+CE111*CE111+CF111*CF111+CG111*CG111+CH111*CH111+CI111*CI111+CJ111*CJ111+CK111*CK111+CL111*CL111+CM111*CM111+CN111*CN111+CO111*CO111)/21-10000/(21*21)</f>
        <v>43.990929705215422</v>
      </c>
      <c r="EK111" s="1"/>
    </row>
    <row r="112" spans="1:141">
      <c r="A112" s="1">
        <v>109</v>
      </c>
      <c r="B112" s="1" t="s">
        <v>392</v>
      </c>
      <c r="C112" s="57" t="s">
        <v>393</v>
      </c>
      <c r="D112" s="99" t="s">
        <v>152</v>
      </c>
      <c r="F112" s="59" t="s">
        <v>197</v>
      </c>
      <c r="G112" s="37">
        <v>165</v>
      </c>
      <c r="H112" s="60">
        <f t="shared" si="32"/>
        <v>1.65</v>
      </c>
      <c r="I112" s="37">
        <v>161</v>
      </c>
      <c r="J112" s="62">
        <f t="shared" si="31"/>
        <v>97.575757575757578</v>
      </c>
      <c r="K112" s="63" t="s">
        <v>329</v>
      </c>
      <c r="L112" s="64">
        <v>96</v>
      </c>
      <c r="M112" s="1">
        <v>97</v>
      </c>
      <c r="N112" s="1">
        <v>97</v>
      </c>
      <c r="O112" s="1">
        <v>96</v>
      </c>
      <c r="P112" s="1">
        <v>96</v>
      </c>
      <c r="Q112" s="65">
        <v>95</v>
      </c>
      <c r="R112" s="8">
        <v>10000</v>
      </c>
      <c r="S112" s="1">
        <v>25</v>
      </c>
      <c r="T112" s="1">
        <v>49</v>
      </c>
      <c r="X112" s="64">
        <v>10</v>
      </c>
      <c r="Y112" s="80">
        <v>60</v>
      </c>
      <c r="Z112" s="9">
        <v>30</v>
      </c>
      <c r="AQ112" s="79">
        <v>0</v>
      </c>
      <c r="AR112" s="80">
        <v>0</v>
      </c>
      <c r="AS112" s="80">
        <v>0</v>
      </c>
      <c r="AT112" s="80">
        <v>0</v>
      </c>
      <c r="AU112" s="80">
        <v>0</v>
      </c>
      <c r="AV112" s="80">
        <v>0</v>
      </c>
      <c r="AW112" s="80">
        <v>0</v>
      </c>
      <c r="AX112" s="80">
        <v>0</v>
      </c>
      <c r="AY112" s="80">
        <v>30</v>
      </c>
      <c r="AZ112" s="80">
        <v>0</v>
      </c>
      <c r="BA112" s="80">
        <v>0</v>
      </c>
      <c r="BB112" s="80">
        <v>0</v>
      </c>
      <c r="BC112" s="80">
        <v>0</v>
      </c>
      <c r="BD112" s="80">
        <v>0</v>
      </c>
      <c r="BE112" s="80">
        <v>0</v>
      </c>
      <c r="BF112" s="80">
        <v>0</v>
      </c>
      <c r="BG112" s="80">
        <v>0</v>
      </c>
      <c r="BH112" s="80">
        <v>0</v>
      </c>
      <c r="BI112" s="80">
        <v>0</v>
      </c>
      <c r="BJ112" s="80">
        <v>0</v>
      </c>
      <c r="BK112" s="80">
        <v>0</v>
      </c>
      <c r="BL112" s="80">
        <v>5</v>
      </c>
      <c r="BM112" s="80">
        <v>30</v>
      </c>
      <c r="BN112" s="80">
        <v>0</v>
      </c>
      <c r="BO112" s="80">
        <v>30</v>
      </c>
      <c r="BP112" s="80">
        <v>0</v>
      </c>
      <c r="BQ112" s="80">
        <v>5</v>
      </c>
      <c r="BR112" s="80">
        <v>0</v>
      </c>
      <c r="BS112" s="80">
        <v>0</v>
      </c>
      <c r="BT112" s="81">
        <f t="shared" si="30"/>
        <v>80.555555555555557</v>
      </c>
      <c r="BU112" s="89">
        <v>0</v>
      </c>
      <c r="BV112" s="82">
        <v>0</v>
      </c>
      <c r="BW112" s="82">
        <v>0</v>
      </c>
      <c r="BX112" s="82">
        <v>0</v>
      </c>
      <c r="BY112" s="1">
        <v>30</v>
      </c>
      <c r="BZ112" s="82">
        <v>0</v>
      </c>
      <c r="CA112" s="82">
        <v>0</v>
      </c>
      <c r="CB112" s="82">
        <v>0</v>
      </c>
      <c r="CC112" s="82">
        <v>0</v>
      </c>
      <c r="CD112" s="1">
        <v>30</v>
      </c>
      <c r="CE112" s="82">
        <v>0</v>
      </c>
      <c r="CF112" s="82">
        <v>0</v>
      </c>
      <c r="CG112" s="82">
        <v>0</v>
      </c>
      <c r="CH112" s="82">
        <v>0</v>
      </c>
      <c r="CI112" s="82">
        <v>0</v>
      </c>
      <c r="CJ112" s="82">
        <v>0</v>
      </c>
      <c r="CK112" s="1">
        <v>30</v>
      </c>
      <c r="CL112" s="82">
        <v>0</v>
      </c>
      <c r="CM112" s="82">
        <v>0</v>
      </c>
      <c r="CN112" s="1">
        <v>10</v>
      </c>
      <c r="CO112" s="82">
        <v>0</v>
      </c>
      <c r="CP112" s="81">
        <f>(BU112*BU112+BV112*BV112+BW112*BW112+BX112*BX112+BY112*BY112+BZ112*BZ112+CA112*CA112+CB112*CB112+CC112*CC112+CD112*CD112+CE112*CE112+CF112*CF112+CG112*CG112+CH112*CH112+CI112*CI112+CJ112*CJ112+CK112*CK112+CL112*CL112+CM112*CM112+CN112*CN112+CO112*CO112)/21-10000/(21*21)</f>
        <v>110.65759637188209</v>
      </c>
      <c r="EK112" s="1"/>
    </row>
    <row r="113" spans="1:141" ht="16.5">
      <c r="A113" s="1">
        <v>110</v>
      </c>
      <c r="B113" s="1" t="s">
        <v>394</v>
      </c>
      <c r="E113" s="101" t="s">
        <v>395</v>
      </c>
      <c r="F113" s="59" t="s">
        <v>197</v>
      </c>
      <c r="G113" s="37">
        <v>55</v>
      </c>
      <c r="H113" s="60">
        <f t="shared" si="32"/>
        <v>0.55000000000000004</v>
      </c>
      <c r="I113" s="37">
        <v>26</v>
      </c>
      <c r="J113" s="62">
        <f t="shared" si="31"/>
        <v>47.272727272727273</v>
      </c>
      <c r="K113" s="63" t="s">
        <v>329</v>
      </c>
      <c r="L113" s="64">
        <v>96</v>
      </c>
      <c r="M113" s="1">
        <v>94</v>
      </c>
      <c r="N113" s="1">
        <v>97</v>
      </c>
      <c r="O113" s="1">
        <v>96</v>
      </c>
      <c r="P113" s="1">
        <v>97</v>
      </c>
      <c r="Q113" s="65">
        <v>97</v>
      </c>
      <c r="Y113" s="80"/>
      <c r="BT113" s="81">
        <f t="shared" si="30"/>
        <v>-11.111111111111111</v>
      </c>
      <c r="BW113" s="1"/>
      <c r="EK113" s="1"/>
    </row>
    <row r="114" spans="1:141">
      <c r="A114" s="1">
        <v>111</v>
      </c>
      <c r="B114" s="1" t="s">
        <v>396</v>
      </c>
      <c r="E114" s="123" t="s">
        <v>157</v>
      </c>
      <c r="F114" s="59" t="s">
        <v>197</v>
      </c>
      <c r="G114" s="37">
        <v>75</v>
      </c>
      <c r="H114" s="60">
        <f t="shared" si="32"/>
        <v>0.75</v>
      </c>
      <c r="I114" s="37">
        <v>56</v>
      </c>
      <c r="J114" s="62">
        <f t="shared" si="31"/>
        <v>74.666666666666671</v>
      </c>
      <c r="K114" s="63" t="s">
        <v>329</v>
      </c>
      <c r="L114" s="64">
        <v>96</v>
      </c>
      <c r="M114" s="1">
        <v>94</v>
      </c>
      <c r="N114" s="1">
        <v>97</v>
      </c>
      <c r="O114" s="1">
        <v>85</v>
      </c>
      <c r="P114" s="1">
        <v>97</v>
      </c>
      <c r="Q114" s="65">
        <v>97</v>
      </c>
      <c r="Y114" s="80"/>
      <c r="BT114" s="81">
        <f t="shared" si="30"/>
        <v>-11.111111111111111</v>
      </c>
      <c r="BW114" s="1"/>
      <c r="EK114" s="1"/>
    </row>
    <row r="115" spans="1:141">
      <c r="A115" s="1">
        <v>112</v>
      </c>
      <c r="B115" s="1" t="s">
        <v>397</v>
      </c>
      <c r="C115" s="57" t="s">
        <v>398</v>
      </c>
      <c r="D115" s="99" t="s">
        <v>399</v>
      </c>
      <c r="F115" s="59" t="s">
        <v>197</v>
      </c>
      <c r="G115" s="37">
        <v>82</v>
      </c>
      <c r="H115" s="60">
        <f t="shared" si="32"/>
        <v>0.82</v>
      </c>
      <c r="I115" s="37">
        <v>80</v>
      </c>
      <c r="J115" s="62">
        <f t="shared" si="31"/>
        <v>97.560975609756099</v>
      </c>
      <c r="K115" s="63" t="s">
        <v>329</v>
      </c>
      <c r="L115" s="64">
        <v>96</v>
      </c>
      <c r="M115" s="1">
        <v>93</v>
      </c>
      <c r="N115" s="1">
        <v>95</v>
      </c>
      <c r="O115" s="1">
        <v>97</v>
      </c>
      <c r="P115" s="1">
        <v>96</v>
      </c>
      <c r="Q115" s="65">
        <v>97</v>
      </c>
      <c r="R115" s="8">
        <v>5000</v>
      </c>
      <c r="S115" s="1">
        <v>25</v>
      </c>
      <c r="T115" s="1">
        <v>49</v>
      </c>
      <c r="X115" s="64">
        <v>20</v>
      </c>
      <c r="Y115" s="80">
        <v>30</v>
      </c>
      <c r="Z115" s="9">
        <v>50</v>
      </c>
      <c r="AQ115" s="79">
        <v>0</v>
      </c>
      <c r="AR115" s="80">
        <v>0</v>
      </c>
      <c r="AS115" s="80">
        <v>0</v>
      </c>
      <c r="AT115" s="80">
        <v>0</v>
      </c>
      <c r="AU115" s="80">
        <v>0</v>
      </c>
      <c r="AV115" s="80">
        <v>0</v>
      </c>
      <c r="AW115" s="80">
        <v>0</v>
      </c>
      <c r="AX115" s="80">
        <v>0</v>
      </c>
      <c r="AY115" s="80">
        <v>25</v>
      </c>
      <c r="AZ115" s="80">
        <v>0</v>
      </c>
      <c r="BA115" s="80">
        <v>0</v>
      </c>
      <c r="BB115" s="80">
        <v>0</v>
      </c>
      <c r="BC115" s="80">
        <v>15</v>
      </c>
      <c r="BD115" s="80">
        <v>0</v>
      </c>
      <c r="BE115" s="80">
        <v>0</v>
      </c>
      <c r="BF115" s="80">
        <v>0</v>
      </c>
      <c r="BG115" s="80">
        <v>10</v>
      </c>
      <c r="BH115" s="80">
        <v>0</v>
      </c>
      <c r="BI115" s="80">
        <v>0</v>
      </c>
      <c r="BJ115" s="80">
        <v>0</v>
      </c>
      <c r="BK115" s="80">
        <v>0</v>
      </c>
      <c r="BL115" s="80">
        <v>10</v>
      </c>
      <c r="BM115" s="80">
        <v>25</v>
      </c>
      <c r="BN115" s="80">
        <v>0</v>
      </c>
      <c r="BO115" s="80">
        <v>0</v>
      </c>
      <c r="BP115" s="80">
        <v>0</v>
      </c>
      <c r="BQ115" s="80">
        <v>15</v>
      </c>
      <c r="BR115" s="80">
        <v>0</v>
      </c>
      <c r="BS115" s="80">
        <v>0</v>
      </c>
      <c r="BT115" s="81">
        <f t="shared" si="30"/>
        <v>52.222222222222229</v>
      </c>
      <c r="BU115" s="89">
        <v>0</v>
      </c>
      <c r="BV115" s="82">
        <v>0</v>
      </c>
      <c r="BW115" s="1">
        <v>15</v>
      </c>
      <c r="BX115" s="1">
        <v>15</v>
      </c>
      <c r="BY115" s="1">
        <v>20</v>
      </c>
      <c r="BZ115" s="82">
        <v>0</v>
      </c>
      <c r="CA115" s="82">
        <v>0</v>
      </c>
      <c r="CB115" s="80">
        <v>10</v>
      </c>
      <c r="CC115" s="82">
        <v>0</v>
      </c>
      <c r="CD115" s="1">
        <v>10</v>
      </c>
      <c r="CE115" s="82">
        <v>0</v>
      </c>
      <c r="CF115" s="82">
        <v>0</v>
      </c>
      <c r="CG115" s="80">
        <v>20</v>
      </c>
      <c r="CH115" s="82">
        <v>0</v>
      </c>
      <c r="CI115" s="82">
        <v>0</v>
      </c>
      <c r="CJ115" s="82">
        <v>0</v>
      </c>
      <c r="CK115" s="82">
        <v>0</v>
      </c>
      <c r="CL115" s="1">
        <v>10</v>
      </c>
      <c r="CM115" s="82">
        <v>0</v>
      </c>
      <c r="CN115" s="82">
        <v>0</v>
      </c>
      <c r="CO115" s="82">
        <v>0</v>
      </c>
      <c r="CP115" s="81">
        <f t="shared" ref="CP115:CP124" si="33">(BU115*BU115+BV115*BV115+BW115*BW115+BX115*BX115+BY115*BY115+BZ115*BZ115+CA115*CA115+CB115*CB115+CC115*CC115+CD115*CD115+CE115*CE115+CF115*CF115+CG115*CG115+CH115*CH115+CI115*CI115+CJ115*CJ115+CK115*CK115+CL115*CL115+CM115*CM115+CN115*CN115+CO115*CO115)/21-10000/(21*21)</f>
        <v>51.13378684807256</v>
      </c>
      <c r="EK115" s="1"/>
    </row>
    <row r="116" spans="1:141">
      <c r="A116" s="1">
        <v>113</v>
      </c>
      <c r="B116" s="1" t="s">
        <v>400</v>
      </c>
      <c r="C116" s="57" t="s">
        <v>401</v>
      </c>
      <c r="D116" s="99" t="s">
        <v>152</v>
      </c>
      <c r="F116" s="59" t="s">
        <v>197</v>
      </c>
      <c r="G116" s="37">
        <v>163</v>
      </c>
      <c r="H116" s="60">
        <f t="shared" si="32"/>
        <v>1.63</v>
      </c>
      <c r="I116" s="37">
        <v>158</v>
      </c>
      <c r="J116" s="62">
        <f t="shared" si="31"/>
        <v>96.932515337423311</v>
      </c>
      <c r="K116" s="63" t="s">
        <v>329</v>
      </c>
      <c r="L116" s="64">
        <v>96</v>
      </c>
      <c r="M116" s="1">
        <v>92</v>
      </c>
      <c r="N116" s="1">
        <v>97</v>
      </c>
      <c r="O116" s="1">
        <v>95</v>
      </c>
      <c r="P116" s="1">
        <v>95</v>
      </c>
      <c r="Q116" s="65">
        <v>98</v>
      </c>
      <c r="R116" s="8">
        <v>25000</v>
      </c>
      <c r="S116" s="1">
        <v>25</v>
      </c>
      <c r="T116" s="1">
        <v>49</v>
      </c>
      <c r="U116" s="1">
        <v>19.2</v>
      </c>
      <c r="V116" s="1">
        <v>8.3000000000000007</v>
      </c>
      <c r="W116" s="9">
        <v>8.8000000000000007</v>
      </c>
      <c r="X116" s="64">
        <v>40</v>
      </c>
      <c r="Y116" s="80">
        <v>40</v>
      </c>
      <c r="Z116" s="9">
        <v>20</v>
      </c>
      <c r="AC116" s="67">
        <v>13</v>
      </c>
      <c r="AQ116" s="79">
        <v>0</v>
      </c>
      <c r="AR116" s="80">
        <v>0</v>
      </c>
      <c r="AS116" s="80">
        <v>0</v>
      </c>
      <c r="AT116" s="80">
        <v>0</v>
      </c>
      <c r="AU116" s="80">
        <v>0</v>
      </c>
      <c r="AV116" s="80">
        <v>0</v>
      </c>
      <c r="AW116" s="80">
        <v>0</v>
      </c>
      <c r="AX116" s="80">
        <v>0</v>
      </c>
      <c r="AY116" s="80">
        <v>50</v>
      </c>
      <c r="AZ116" s="80">
        <v>0</v>
      </c>
      <c r="BA116" s="80">
        <v>0</v>
      </c>
      <c r="BB116" s="80">
        <v>0</v>
      </c>
      <c r="BC116" s="80">
        <v>0</v>
      </c>
      <c r="BD116" s="80">
        <v>0</v>
      </c>
      <c r="BE116" s="80">
        <v>0</v>
      </c>
      <c r="BF116" s="80">
        <v>0</v>
      </c>
      <c r="BG116" s="80">
        <v>0</v>
      </c>
      <c r="BH116" s="80">
        <v>0</v>
      </c>
      <c r="BI116" s="80">
        <v>0</v>
      </c>
      <c r="BJ116" s="80">
        <v>0</v>
      </c>
      <c r="BK116" s="80">
        <v>0</v>
      </c>
      <c r="BL116" s="80">
        <v>0</v>
      </c>
      <c r="BM116" s="80">
        <v>50</v>
      </c>
      <c r="BN116" s="80">
        <v>0</v>
      </c>
      <c r="BO116" s="80">
        <v>0</v>
      </c>
      <c r="BP116" s="80">
        <v>0</v>
      </c>
      <c r="BQ116" s="80">
        <v>0</v>
      </c>
      <c r="BR116" s="80">
        <v>0</v>
      </c>
      <c r="BS116" s="80">
        <v>0</v>
      </c>
      <c r="BT116" s="81">
        <f t="shared" si="30"/>
        <v>155.55555555555554</v>
      </c>
      <c r="BU116" s="89">
        <v>0</v>
      </c>
      <c r="BV116" s="82">
        <v>0</v>
      </c>
      <c r="BW116" s="82">
        <v>0</v>
      </c>
      <c r="BX116" s="82">
        <v>0</v>
      </c>
      <c r="BY116" s="1">
        <v>25</v>
      </c>
      <c r="BZ116" s="82">
        <v>0</v>
      </c>
      <c r="CA116" s="82">
        <v>0</v>
      </c>
      <c r="CB116" s="82">
        <v>0</v>
      </c>
      <c r="CC116" s="82">
        <v>0</v>
      </c>
      <c r="CD116" s="1">
        <v>25</v>
      </c>
      <c r="CE116" s="82">
        <v>0</v>
      </c>
      <c r="CF116" s="82">
        <v>0</v>
      </c>
      <c r="CG116" s="82">
        <v>0</v>
      </c>
      <c r="CH116" s="82">
        <v>0</v>
      </c>
      <c r="CI116" s="82">
        <v>0</v>
      </c>
      <c r="CJ116" s="82">
        <v>0</v>
      </c>
      <c r="CK116" s="82">
        <v>0</v>
      </c>
      <c r="CL116" s="1">
        <v>50</v>
      </c>
      <c r="CM116" s="82">
        <v>0</v>
      </c>
      <c r="CN116" s="82">
        <v>0</v>
      </c>
      <c r="CO116" s="82">
        <v>0</v>
      </c>
      <c r="CP116" s="81">
        <f t="shared" si="33"/>
        <v>155.89569160997735</v>
      </c>
      <c r="EK116" s="1"/>
    </row>
    <row r="117" spans="1:141" ht="16.5">
      <c r="A117" s="1">
        <v>114</v>
      </c>
      <c r="B117" s="1" t="s">
        <v>402</v>
      </c>
      <c r="C117" s="57" t="s">
        <v>403</v>
      </c>
      <c r="D117" s="99" t="s">
        <v>404</v>
      </c>
      <c r="E117" s="101" t="s">
        <v>405</v>
      </c>
      <c r="F117" s="59" t="s">
        <v>197</v>
      </c>
      <c r="G117" s="37">
        <v>73</v>
      </c>
      <c r="H117" s="60">
        <f t="shared" si="32"/>
        <v>0.73</v>
      </c>
      <c r="I117" s="37">
        <v>70</v>
      </c>
      <c r="J117" s="62">
        <f t="shared" si="31"/>
        <v>95.890410958904113</v>
      </c>
      <c r="K117" s="63" t="s">
        <v>329</v>
      </c>
      <c r="L117" s="64">
        <v>96</v>
      </c>
      <c r="M117" s="1">
        <v>94</v>
      </c>
      <c r="N117" s="1">
        <v>97</v>
      </c>
      <c r="O117" s="1">
        <v>95</v>
      </c>
      <c r="P117" s="1">
        <v>93</v>
      </c>
      <c r="Q117" s="65">
        <v>98</v>
      </c>
      <c r="R117" s="8">
        <v>10000</v>
      </c>
      <c r="S117" s="1">
        <v>25</v>
      </c>
      <c r="T117" s="1">
        <v>49</v>
      </c>
      <c r="X117" s="64">
        <v>20</v>
      </c>
      <c r="Y117" s="80">
        <v>20</v>
      </c>
      <c r="Z117" s="9">
        <v>60</v>
      </c>
      <c r="AQ117" s="79">
        <v>0</v>
      </c>
      <c r="AR117" s="80">
        <v>0</v>
      </c>
      <c r="AS117" s="80">
        <v>0</v>
      </c>
      <c r="AT117" s="80">
        <v>0</v>
      </c>
      <c r="AU117" s="80">
        <v>0</v>
      </c>
      <c r="AV117" s="80">
        <v>0</v>
      </c>
      <c r="AW117" s="80">
        <v>0</v>
      </c>
      <c r="AX117" s="80">
        <v>0</v>
      </c>
      <c r="AY117" s="80">
        <v>0</v>
      </c>
      <c r="AZ117" s="80">
        <v>0</v>
      </c>
      <c r="BA117" s="80">
        <v>0</v>
      </c>
      <c r="BB117" s="80">
        <v>0</v>
      </c>
      <c r="BC117" s="80">
        <v>0</v>
      </c>
      <c r="BD117" s="80">
        <v>0</v>
      </c>
      <c r="BE117" s="80">
        <v>0</v>
      </c>
      <c r="BF117" s="80">
        <v>0</v>
      </c>
      <c r="BG117" s="80">
        <v>0</v>
      </c>
      <c r="BH117" s="80">
        <v>0</v>
      </c>
      <c r="BI117" s="80">
        <v>0</v>
      </c>
      <c r="BJ117" s="80">
        <v>0</v>
      </c>
      <c r="BK117" s="80">
        <v>0</v>
      </c>
      <c r="BL117" s="80">
        <v>10</v>
      </c>
      <c r="BM117" s="80">
        <v>80</v>
      </c>
      <c r="BN117" s="80">
        <v>0</v>
      </c>
      <c r="BO117" s="80">
        <v>0</v>
      </c>
      <c r="BP117" s="80">
        <v>0</v>
      </c>
      <c r="BQ117" s="80">
        <v>10</v>
      </c>
      <c r="BR117" s="80">
        <v>0</v>
      </c>
      <c r="BS117" s="80">
        <v>0</v>
      </c>
      <c r="BT117" s="81">
        <f t="shared" si="30"/>
        <v>208.88888888888889</v>
      </c>
      <c r="BU117" s="89">
        <v>0</v>
      </c>
      <c r="BV117" s="82">
        <v>0</v>
      </c>
      <c r="BW117" s="82">
        <v>0</v>
      </c>
      <c r="BX117" s="1">
        <v>20</v>
      </c>
      <c r="BY117" s="1">
        <v>20</v>
      </c>
      <c r="BZ117" s="82">
        <v>0</v>
      </c>
      <c r="CA117" s="82">
        <v>0</v>
      </c>
      <c r="CB117" s="82">
        <v>0</v>
      </c>
      <c r="CC117" s="82">
        <v>0</v>
      </c>
      <c r="CD117" s="1">
        <v>20</v>
      </c>
      <c r="CE117" s="82">
        <v>0</v>
      </c>
      <c r="CF117" s="82">
        <v>0</v>
      </c>
      <c r="CG117" s="82">
        <v>0</v>
      </c>
      <c r="CH117" s="82">
        <v>0</v>
      </c>
      <c r="CI117" s="82">
        <v>0</v>
      </c>
      <c r="CJ117" s="82">
        <v>0</v>
      </c>
      <c r="CK117" s="1">
        <v>20</v>
      </c>
      <c r="CL117" s="1">
        <v>20</v>
      </c>
      <c r="CM117" s="82">
        <v>0</v>
      </c>
      <c r="CN117" s="82">
        <v>0</v>
      </c>
      <c r="CO117" s="82">
        <v>0</v>
      </c>
      <c r="CP117" s="81">
        <f t="shared" si="33"/>
        <v>72.562358276643991</v>
      </c>
      <c r="EK117" s="1"/>
    </row>
    <row r="118" spans="1:141">
      <c r="A118" s="1">
        <v>115</v>
      </c>
      <c r="B118" s="1" t="s">
        <v>406</v>
      </c>
      <c r="C118" s="57" t="s">
        <v>407</v>
      </c>
      <c r="D118" s="99" t="s">
        <v>264</v>
      </c>
      <c r="F118" s="59" t="s">
        <v>197</v>
      </c>
      <c r="G118" s="37">
        <v>36</v>
      </c>
      <c r="H118" s="60">
        <f t="shared" si="32"/>
        <v>0.36</v>
      </c>
      <c r="I118" s="37">
        <v>34</v>
      </c>
      <c r="J118" s="62">
        <f t="shared" si="31"/>
        <v>94.444444444444443</v>
      </c>
      <c r="K118" s="63" t="s">
        <v>329</v>
      </c>
      <c r="L118" s="64">
        <v>96</v>
      </c>
      <c r="M118" s="1">
        <v>94</v>
      </c>
      <c r="N118" s="1">
        <v>97</v>
      </c>
      <c r="O118" s="1">
        <v>96</v>
      </c>
      <c r="P118" s="1">
        <v>95</v>
      </c>
      <c r="Q118" s="65">
        <v>97</v>
      </c>
      <c r="R118" s="8">
        <v>5000</v>
      </c>
      <c r="S118" s="1">
        <v>25</v>
      </c>
      <c r="T118" s="1">
        <v>49</v>
      </c>
      <c r="X118" s="64">
        <v>0</v>
      </c>
      <c r="Y118" s="80">
        <v>50</v>
      </c>
      <c r="Z118" s="9">
        <v>50</v>
      </c>
      <c r="AQ118" s="79">
        <v>0</v>
      </c>
      <c r="AR118" s="80">
        <v>0</v>
      </c>
      <c r="AS118" s="80">
        <v>0</v>
      </c>
      <c r="AT118" s="80">
        <v>0</v>
      </c>
      <c r="AU118" s="80">
        <v>0</v>
      </c>
      <c r="AV118" s="80">
        <v>0</v>
      </c>
      <c r="AW118" s="80">
        <v>0</v>
      </c>
      <c r="AX118" s="80">
        <v>0</v>
      </c>
      <c r="AY118" s="80">
        <v>40</v>
      </c>
      <c r="AZ118" s="80">
        <v>0</v>
      </c>
      <c r="BA118" s="80">
        <v>0</v>
      </c>
      <c r="BB118" s="80">
        <v>0</v>
      </c>
      <c r="BC118" s="80">
        <v>0</v>
      </c>
      <c r="BD118" s="80">
        <v>0</v>
      </c>
      <c r="BE118" s="80">
        <v>0</v>
      </c>
      <c r="BF118" s="80">
        <v>0</v>
      </c>
      <c r="BG118" s="80">
        <v>0</v>
      </c>
      <c r="BH118" s="80">
        <v>0</v>
      </c>
      <c r="BI118" s="80">
        <v>30</v>
      </c>
      <c r="BJ118" s="80">
        <v>0</v>
      </c>
      <c r="BK118" s="80">
        <v>0</v>
      </c>
      <c r="BL118" s="80">
        <v>0</v>
      </c>
      <c r="BM118" s="80">
        <v>30</v>
      </c>
      <c r="BN118" s="80">
        <v>0</v>
      </c>
      <c r="BO118" s="80">
        <v>0</v>
      </c>
      <c r="BP118" s="80">
        <v>0</v>
      </c>
      <c r="BQ118" s="80">
        <v>0</v>
      </c>
      <c r="BR118" s="80">
        <v>0</v>
      </c>
      <c r="BS118" s="80">
        <v>0</v>
      </c>
      <c r="BT118" s="81">
        <f t="shared" si="30"/>
        <v>102.22222222222221</v>
      </c>
      <c r="BU118" s="89">
        <v>0</v>
      </c>
      <c r="BV118" s="82">
        <v>0</v>
      </c>
      <c r="BW118" s="82">
        <v>0</v>
      </c>
      <c r="BX118" s="82">
        <v>0</v>
      </c>
      <c r="BY118" s="82">
        <v>0</v>
      </c>
      <c r="BZ118" s="82">
        <v>0</v>
      </c>
      <c r="CA118" s="82">
        <v>0</v>
      </c>
      <c r="CB118" s="82">
        <v>0</v>
      </c>
      <c r="CC118" s="82">
        <v>0</v>
      </c>
      <c r="CD118" s="82">
        <v>0</v>
      </c>
      <c r="CE118" s="82">
        <v>0</v>
      </c>
      <c r="CF118" s="82">
        <v>0</v>
      </c>
      <c r="CG118" s="82">
        <v>0</v>
      </c>
      <c r="CH118" s="82">
        <v>0</v>
      </c>
      <c r="CI118" s="82">
        <v>0</v>
      </c>
      <c r="CJ118" s="82">
        <v>0</v>
      </c>
      <c r="CK118" s="1">
        <v>70</v>
      </c>
      <c r="CL118" s="1">
        <v>30</v>
      </c>
      <c r="CM118" s="82">
        <v>0</v>
      </c>
      <c r="CN118" s="82">
        <v>0</v>
      </c>
      <c r="CO118" s="82">
        <v>0</v>
      </c>
      <c r="CP118" s="81">
        <f t="shared" si="33"/>
        <v>253.51473922902497</v>
      </c>
      <c r="EK118" s="1"/>
    </row>
    <row r="119" spans="1:141">
      <c r="A119" s="1">
        <v>116</v>
      </c>
      <c r="B119" s="1" t="s">
        <v>408</v>
      </c>
      <c r="C119" s="57" t="s">
        <v>409</v>
      </c>
      <c r="D119" s="99" t="s">
        <v>410</v>
      </c>
      <c r="F119" s="59" t="s">
        <v>197</v>
      </c>
      <c r="G119" s="37">
        <v>85</v>
      </c>
      <c r="H119" s="60">
        <f t="shared" si="32"/>
        <v>0.85</v>
      </c>
      <c r="I119" s="37">
        <v>78</v>
      </c>
      <c r="J119" s="62">
        <f t="shared" si="31"/>
        <v>91.764705882352942</v>
      </c>
      <c r="K119" s="63" t="s">
        <v>329</v>
      </c>
      <c r="L119" s="64">
        <v>96</v>
      </c>
      <c r="M119" s="1">
        <v>93</v>
      </c>
      <c r="N119" s="1">
        <v>98</v>
      </c>
      <c r="O119" s="1">
        <v>94</v>
      </c>
      <c r="P119" s="1">
        <v>95</v>
      </c>
      <c r="Q119" s="65">
        <v>98</v>
      </c>
      <c r="R119" s="8">
        <v>5000</v>
      </c>
      <c r="S119" s="1">
        <v>25</v>
      </c>
      <c r="T119" s="1">
        <v>49</v>
      </c>
      <c r="X119" s="64">
        <v>0</v>
      </c>
      <c r="Y119" s="80">
        <v>20</v>
      </c>
      <c r="Z119" s="9">
        <v>80</v>
      </c>
      <c r="AQ119" s="79">
        <v>0</v>
      </c>
      <c r="AR119" s="80">
        <v>0</v>
      </c>
      <c r="AS119" s="80">
        <v>0</v>
      </c>
      <c r="AT119" s="80">
        <v>0</v>
      </c>
      <c r="AU119" s="80">
        <v>0</v>
      </c>
      <c r="AV119" s="80">
        <v>0</v>
      </c>
      <c r="AW119" s="80">
        <v>0</v>
      </c>
      <c r="AX119" s="80">
        <v>0</v>
      </c>
      <c r="AY119" s="80">
        <v>40</v>
      </c>
      <c r="AZ119" s="80">
        <v>0</v>
      </c>
      <c r="BA119" s="80">
        <v>0</v>
      </c>
      <c r="BB119" s="80">
        <v>0</v>
      </c>
      <c r="BC119" s="80">
        <v>0</v>
      </c>
      <c r="BD119" s="80">
        <v>0</v>
      </c>
      <c r="BE119" s="80">
        <v>0</v>
      </c>
      <c r="BF119" s="80">
        <v>0</v>
      </c>
      <c r="BG119" s="80">
        <v>0</v>
      </c>
      <c r="BH119" s="80">
        <v>0</v>
      </c>
      <c r="BI119" s="80">
        <v>10</v>
      </c>
      <c r="BJ119" s="80">
        <v>0</v>
      </c>
      <c r="BK119" s="80">
        <v>0</v>
      </c>
      <c r="BL119" s="80">
        <v>1</v>
      </c>
      <c r="BM119" s="80">
        <v>40</v>
      </c>
      <c r="BN119" s="80">
        <v>0</v>
      </c>
      <c r="BO119" s="80">
        <v>9</v>
      </c>
      <c r="BP119" s="80">
        <v>0</v>
      </c>
      <c r="BQ119" s="80">
        <v>0</v>
      </c>
      <c r="BR119" s="80">
        <v>0</v>
      </c>
      <c r="BS119" s="80">
        <v>0</v>
      </c>
      <c r="BT119" s="81">
        <f t="shared" si="30"/>
        <v>101.62222222222222</v>
      </c>
      <c r="BU119" s="89">
        <v>0</v>
      </c>
      <c r="BV119" s="82">
        <v>0</v>
      </c>
      <c r="BW119" s="82">
        <v>0</v>
      </c>
      <c r="BX119" s="82">
        <v>0</v>
      </c>
      <c r="BY119" s="1">
        <v>25</v>
      </c>
      <c r="BZ119" s="82">
        <v>0</v>
      </c>
      <c r="CA119" s="82">
        <v>0</v>
      </c>
      <c r="CB119" s="82">
        <v>0</v>
      </c>
      <c r="CC119" s="82">
        <v>0</v>
      </c>
      <c r="CD119" s="1">
        <v>25</v>
      </c>
      <c r="CE119" s="82">
        <v>0</v>
      </c>
      <c r="CF119" s="82">
        <v>0</v>
      </c>
      <c r="CG119" s="82">
        <v>0</v>
      </c>
      <c r="CH119" s="82">
        <v>0</v>
      </c>
      <c r="CI119" s="82">
        <v>0</v>
      </c>
      <c r="CJ119" s="82">
        <v>0</v>
      </c>
      <c r="CK119" s="1">
        <v>30</v>
      </c>
      <c r="CL119" s="1">
        <v>20</v>
      </c>
      <c r="CM119" s="82">
        <v>0</v>
      </c>
      <c r="CN119" s="82">
        <v>0</v>
      </c>
      <c r="CO119" s="82">
        <v>0</v>
      </c>
      <c r="CP119" s="81">
        <f t="shared" si="33"/>
        <v>98.752834467120181</v>
      </c>
      <c r="EK119" s="1"/>
    </row>
    <row r="120" spans="1:141">
      <c r="A120" s="1">
        <v>117</v>
      </c>
      <c r="B120" s="1" t="s">
        <v>411</v>
      </c>
      <c r="C120" s="57" t="s">
        <v>412</v>
      </c>
      <c r="D120" s="99" t="s">
        <v>413</v>
      </c>
      <c r="F120" s="59" t="s">
        <v>197</v>
      </c>
      <c r="G120" s="37">
        <v>120</v>
      </c>
      <c r="H120" s="60">
        <f t="shared" si="32"/>
        <v>1.2</v>
      </c>
      <c r="I120" s="37">
        <v>102</v>
      </c>
      <c r="J120" s="62">
        <f t="shared" si="31"/>
        <v>85</v>
      </c>
      <c r="K120" s="63" t="s">
        <v>329</v>
      </c>
      <c r="L120" s="64">
        <v>96</v>
      </c>
      <c r="M120" s="1">
        <v>92</v>
      </c>
      <c r="N120" s="1">
        <v>97</v>
      </c>
      <c r="O120" s="1">
        <v>95</v>
      </c>
      <c r="P120" s="1">
        <v>95</v>
      </c>
      <c r="Q120" s="65">
        <v>97</v>
      </c>
      <c r="R120" s="8">
        <v>10000</v>
      </c>
      <c r="S120" s="1">
        <v>25</v>
      </c>
      <c r="T120" s="1">
        <v>49</v>
      </c>
      <c r="U120" s="1">
        <v>20</v>
      </c>
      <c r="V120" s="1">
        <v>8.5</v>
      </c>
      <c r="W120" s="9">
        <v>8.5</v>
      </c>
      <c r="X120" s="64">
        <v>0</v>
      </c>
      <c r="Y120" s="80">
        <v>10</v>
      </c>
      <c r="Z120" s="9">
        <v>90</v>
      </c>
      <c r="AC120" s="67">
        <v>8</v>
      </c>
      <c r="AQ120" s="79">
        <v>0</v>
      </c>
      <c r="AR120" s="80">
        <v>0</v>
      </c>
      <c r="AS120" s="80">
        <v>0</v>
      </c>
      <c r="AT120" s="80">
        <v>0</v>
      </c>
      <c r="AU120" s="80">
        <v>0</v>
      </c>
      <c r="AV120" s="80">
        <v>0</v>
      </c>
      <c r="AW120" s="80">
        <v>0</v>
      </c>
      <c r="AX120" s="80">
        <v>0</v>
      </c>
      <c r="AY120" s="80">
        <v>0</v>
      </c>
      <c r="AZ120" s="80">
        <v>0</v>
      </c>
      <c r="BA120" s="80">
        <v>0</v>
      </c>
      <c r="BB120" s="80">
        <v>0</v>
      </c>
      <c r="BC120" s="80">
        <v>0</v>
      </c>
      <c r="BD120" s="80">
        <v>0</v>
      </c>
      <c r="BE120" s="80">
        <v>0</v>
      </c>
      <c r="BF120" s="80">
        <v>0</v>
      </c>
      <c r="BG120" s="80">
        <v>0</v>
      </c>
      <c r="BH120" s="80">
        <v>0</v>
      </c>
      <c r="BI120" s="80">
        <v>0</v>
      </c>
      <c r="BJ120" s="80">
        <v>0</v>
      </c>
      <c r="BK120" s="80">
        <v>0</v>
      </c>
      <c r="BL120" s="80">
        <v>0</v>
      </c>
      <c r="BM120" s="80">
        <v>75</v>
      </c>
      <c r="BN120" s="80">
        <v>0</v>
      </c>
      <c r="BO120" s="80">
        <v>0</v>
      </c>
      <c r="BP120" s="80">
        <v>0</v>
      </c>
      <c r="BQ120" s="80">
        <v>25</v>
      </c>
      <c r="BR120" s="80">
        <v>0</v>
      </c>
      <c r="BS120" s="80">
        <v>0</v>
      </c>
      <c r="BT120" s="81">
        <f t="shared" si="30"/>
        <v>197.22222222222223</v>
      </c>
      <c r="BU120" s="89">
        <v>0</v>
      </c>
      <c r="BV120" s="82">
        <v>0</v>
      </c>
      <c r="BW120" s="80">
        <v>25</v>
      </c>
      <c r="BX120" s="82">
        <v>0</v>
      </c>
      <c r="BY120" s="1">
        <v>25</v>
      </c>
      <c r="BZ120" s="82">
        <v>0</v>
      </c>
      <c r="CA120" s="82">
        <v>0</v>
      </c>
      <c r="CB120" s="82">
        <v>0</v>
      </c>
      <c r="CC120" s="80">
        <v>25</v>
      </c>
      <c r="CD120" s="1">
        <v>25</v>
      </c>
      <c r="CE120" s="82">
        <v>0</v>
      </c>
      <c r="CF120" s="82">
        <v>0</v>
      </c>
      <c r="CG120" s="82">
        <v>0</v>
      </c>
      <c r="CH120" s="82">
        <v>0</v>
      </c>
      <c r="CI120" s="82">
        <v>0</v>
      </c>
      <c r="CJ120" s="82">
        <v>0</v>
      </c>
      <c r="CK120" s="82">
        <v>0</v>
      </c>
      <c r="CL120" s="82">
        <v>0</v>
      </c>
      <c r="CM120" s="82">
        <v>0</v>
      </c>
      <c r="CN120" s="82">
        <v>0</v>
      </c>
      <c r="CO120" s="82">
        <v>0</v>
      </c>
      <c r="CP120" s="81">
        <f t="shared" si="33"/>
        <v>96.371882086167801</v>
      </c>
      <c r="EK120" s="1"/>
    </row>
    <row r="121" spans="1:141">
      <c r="A121" s="1">
        <v>118</v>
      </c>
      <c r="B121" s="1" t="s">
        <v>414</v>
      </c>
      <c r="C121" s="57" t="s">
        <v>415</v>
      </c>
      <c r="D121" s="99" t="s">
        <v>152</v>
      </c>
      <c r="F121" s="59" t="s">
        <v>197</v>
      </c>
      <c r="G121" s="37">
        <v>166</v>
      </c>
      <c r="H121" s="60">
        <f t="shared" si="32"/>
        <v>1.66</v>
      </c>
      <c r="I121" s="37">
        <v>159</v>
      </c>
      <c r="J121" s="62">
        <f t="shared" si="31"/>
        <v>95.783132530120483</v>
      </c>
      <c r="K121" s="63" t="s">
        <v>329</v>
      </c>
      <c r="L121" s="64">
        <v>95</v>
      </c>
      <c r="M121" s="1">
        <v>91</v>
      </c>
      <c r="N121" s="1">
        <v>98</v>
      </c>
      <c r="O121" s="1">
        <v>95</v>
      </c>
      <c r="P121" s="1">
        <v>96</v>
      </c>
      <c r="Q121" s="65">
        <v>97</v>
      </c>
      <c r="R121" s="8">
        <v>10000</v>
      </c>
      <c r="S121" s="1">
        <v>25</v>
      </c>
      <c r="T121" s="1">
        <v>49</v>
      </c>
      <c r="U121" s="1">
        <v>19.399999999999999</v>
      </c>
      <c r="V121" s="1">
        <v>7.7</v>
      </c>
      <c r="W121" s="9">
        <v>9.4</v>
      </c>
      <c r="X121" s="64">
        <v>0</v>
      </c>
      <c r="Y121" s="80">
        <v>60</v>
      </c>
      <c r="Z121" s="9">
        <v>40</v>
      </c>
      <c r="AC121" s="67">
        <v>12</v>
      </c>
      <c r="AQ121" s="79">
        <v>0</v>
      </c>
      <c r="AR121" s="80">
        <v>0</v>
      </c>
      <c r="AS121" s="80">
        <v>0</v>
      </c>
      <c r="AT121" s="80">
        <v>0</v>
      </c>
      <c r="AU121" s="80">
        <v>0</v>
      </c>
      <c r="AV121" s="80">
        <v>0</v>
      </c>
      <c r="AW121" s="80">
        <v>0</v>
      </c>
      <c r="AX121" s="80">
        <v>0</v>
      </c>
      <c r="AY121" s="80">
        <v>25</v>
      </c>
      <c r="AZ121" s="80">
        <v>0</v>
      </c>
      <c r="BA121" s="80">
        <v>0</v>
      </c>
      <c r="BB121" s="80">
        <v>0</v>
      </c>
      <c r="BC121" s="80">
        <v>0</v>
      </c>
      <c r="BD121" s="80">
        <v>0</v>
      </c>
      <c r="BE121" s="80">
        <v>0</v>
      </c>
      <c r="BF121" s="80">
        <v>0</v>
      </c>
      <c r="BG121" s="80">
        <v>25</v>
      </c>
      <c r="BH121" s="80">
        <v>0</v>
      </c>
      <c r="BI121" s="80">
        <v>0</v>
      </c>
      <c r="BJ121" s="80">
        <v>0</v>
      </c>
      <c r="BK121" s="80">
        <v>0</v>
      </c>
      <c r="BL121" s="80">
        <v>0</v>
      </c>
      <c r="BM121" s="80">
        <v>50</v>
      </c>
      <c r="BN121" s="80">
        <v>0</v>
      </c>
      <c r="BO121" s="80">
        <v>0</v>
      </c>
      <c r="BP121" s="80">
        <v>0</v>
      </c>
      <c r="BQ121" s="80">
        <v>0</v>
      </c>
      <c r="BR121" s="80">
        <v>0</v>
      </c>
      <c r="BS121" s="80">
        <v>0</v>
      </c>
      <c r="BT121" s="81">
        <f t="shared" si="30"/>
        <v>113.88888888888889</v>
      </c>
      <c r="BU121" s="79">
        <v>20</v>
      </c>
      <c r="BV121" s="82">
        <v>0</v>
      </c>
      <c r="BW121" s="82">
        <v>0</v>
      </c>
      <c r="BX121" s="80">
        <v>20</v>
      </c>
      <c r="BY121" s="1">
        <v>20</v>
      </c>
      <c r="BZ121" s="82">
        <v>0</v>
      </c>
      <c r="CA121" s="80">
        <v>20</v>
      </c>
      <c r="CB121" s="82">
        <v>0</v>
      </c>
      <c r="CC121" s="82">
        <v>0</v>
      </c>
      <c r="CD121" s="1">
        <v>20</v>
      </c>
      <c r="CE121" s="82">
        <v>0</v>
      </c>
      <c r="CF121" s="82">
        <v>0</v>
      </c>
      <c r="CG121" s="82">
        <v>0</v>
      </c>
      <c r="CH121" s="82">
        <v>0</v>
      </c>
      <c r="CI121" s="82">
        <v>0</v>
      </c>
      <c r="CJ121" s="82">
        <v>0</v>
      </c>
      <c r="CK121" s="82">
        <v>0</v>
      </c>
      <c r="CL121" s="82">
        <v>0</v>
      </c>
      <c r="CM121" s="82">
        <v>0</v>
      </c>
      <c r="CN121" s="82">
        <v>0</v>
      </c>
      <c r="CO121" s="82">
        <v>0</v>
      </c>
      <c r="CP121" s="81">
        <f t="shared" si="33"/>
        <v>72.562358276643991</v>
      </c>
      <c r="EK121" s="1"/>
    </row>
    <row r="122" spans="1:141">
      <c r="A122" s="1">
        <v>119</v>
      </c>
      <c r="B122" s="1" t="s">
        <v>416</v>
      </c>
      <c r="C122" s="57" t="s">
        <v>417</v>
      </c>
      <c r="D122" s="86" t="s">
        <v>418</v>
      </c>
      <c r="E122" s="87"/>
      <c r="F122" s="59" t="s">
        <v>197</v>
      </c>
      <c r="G122" s="88">
        <v>153</v>
      </c>
      <c r="H122" s="60">
        <f t="shared" si="32"/>
        <v>1.53</v>
      </c>
      <c r="I122" s="37">
        <v>132</v>
      </c>
      <c r="J122" s="62">
        <f t="shared" si="31"/>
        <v>86.274509803921575</v>
      </c>
      <c r="K122" s="63" t="s">
        <v>329</v>
      </c>
      <c r="L122" s="64">
        <v>95</v>
      </c>
      <c r="M122" s="1">
        <v>93</v>
      </c>
      <c r="N122" s="1">
        <v>97</v>
      </c>
      <c r="O122" s="1">
        <v>96</v>
      </c>
      <c r="P122" s="1">
        <v>94</v>
      </c>
      <c r="Q122" s="65">
        <v>98</v>
      </c>
      <c r="R122" s="8">
        <v>5000</v>
      </c>
      <c r="S122" s="1">
        <v>50</v>
      </c>
      <c r="T122" s="1">
        <v>99</v>
      </c>
      <c r="X122" s="64">
        <v>10</v>
      </c>
      <c r="Y122" s="1">
        <v>40</v>
      </c>
      <c r="Z122" s="9">
        <v>50</v>
      </c>
      <c r="AQ122" s="79">
        <v>0</v>
      </c>
      <c r="AR122" s="80">
        <v>0</v>
      </c>
      <c r="AS122" s="80">
        <v>0</v>
      </c>
      <c r="AT122" s="80">
        <v>0</v>
      </c>
      <c r="AU122" s="80">
        <v>0</v>
      </c>
      <c r="AV122" s="80">
        <v>0</v>
      </c>
      <c r="AW122" s="80">
        <v>0</v>
      </c>
      <c r="AX122" s="80">
        <v>0</v>
      </c>
      <c r="AY122" s="80">
        <v>30</v>
      </c>
      <c r="AZ122" s="80">
        <v>0</v>
      </c>
      <c r="BA122" s="80">
        <v>0</v>
      </c>
      <c r="BB122" s="80">
        <v>0</v>
      </c>
      <c r="BC122" s="80">
        <v>0</v>
      </c>
      <c r="BD122" s="80">
        <v>0</v>
      </c>
      <c r="BE122" s="80">
        <v>0</v>
      </c>
      <c r="BF122" s="80">
        <v>0</v>
      </c>
      <c r="BG122" s="80">
        <v>0</v>
      </c>
      <c r="BH122" s="80">
        <v>0</v>
      </c>
      <c r="BI122" s="80">
        <v>0</v>
      </c>
      <c r="BJ122" s="80">
        <v>0</v>
      </c>
      <c r="BK122" s="80">
        <v>0</v>
      </c>
      <c r="BL122" s="80">
        <v>0</v>
      </c>
      <c r="BM122" s="80">
        <v>0</v>
      </c>
      <c r="BN122" s="80">
        <v>0</v>
      </c>
      <c r="BO122" s="80">
        <v>0</v>
      </c>
      <c r="BP122" s="80">
        <v>0</v>
      </c>
      <c r="BQ122" s="80">
        <v>0</v>
      </c>
      <c r="BR122" s="80">
        <v>0</v>
      </c>
      <c r="BS122" s="80">
        <v>70</v>
      </c>
      <c r="BT122" s="81">
        <f t="shared" si="30"/>
        <v>182.22222222222223</v>
      </c>
      <c r="BU122" s="89">
        <v>0</v>
      </c>
      <c r="BV122" s="82">
        <v>0</v>
      </c>
      <c r="BW122" s="1">
        <v>10</v>
      </c>
      <c r="BX122" s="1">
        <v>10</v>
      </c>
      <c r="BY122" s="82">
        <v>0</v>
      </c>
      <c r="BZ122" s="1">
        <v>10</v>
      </c>
      <c r="CA122" s="82">
        <v>0</v>
      </c>
      <c r="CB122" s="82">
        <v>0</v>
      </c>
      <c r="CC122" s="82">
        <v>0</v>
      </c>
      <c r="CD122" s="1">
        <v>10</v>
      </c>
      <c r="CE122" s="82">
        <v>0</v>
      </c>
      <c r="CF122" s="82">
        <v>0</v>
      </c>
      <c r="CG122" s="82">
        <v>0</v>
      </c>
      <c r="CH122" s="82">
        <v>0</v>
      </c>
      <c r="CI122" s="82">
        <v>0</v>
      </c>
      <c r="CJ122" s="1">
        <v>10</v>
      </c>
      <c r="CK122" s="82">
        <v>0</v>
      </c>
      <c r="CL122" s="82">
        <v>0</v>
      </c>
      <c r="CM122" s="82">
        <v>0</v>
      </c>
      <c r="CN122" s="1">
        <v>50</v>
      </c>
      <c r="CO122" s="82">
        <v>0</v>
      </c>
      <c r="CP122" s="81">
        <f t="shared" si="33"/>
        <v>120.18140589569161</v>
      </c>
      <c r="EK122" s="1"/>
    </row>
    <row r="123" spans="1:141">
      <c r="A123" s="1">
        <v>120</v>
      </c>
      <c r="B123" s="1" t="s">
        <v>419</v>
      </c>
      <c r="C123" s="57" t="s">
        <v>420</v>
      </c>
      <c r="D123" s="99" t="s">
        <v>264</v>
      </c>
      <c r="F123" s="59" t="s">
        <v>197</v>
      </c>
      <c r="G123" s="37">
        <v>64</v>
      </c>
      <c r="H123" s="60">
        <f t="shared" si="32"/>
        <v>0.64</v>
      </c>
      <c r="I123" s="37">
        <v>60</v>
      </c>
      <c r="J123" s="62">
        <f t="shared" si="31"/>
        <v>93.75</v>
      </c>
      <c r="K123" s="63" t="s">
        <v>329</v>
      </c>
      <c r="L123" s="64">
        <v>95</v>
      </c>
      <c r="M123" s="1">
        <v>90</v>
      </c>
      <c r="N123" s="1">
        <v>97</v>
      </c>
      <c r="O123" s="1">
        <v>94</v>
      </c>
      <c r="P123" s="1">
        <v>96</v>
      </c>
      <c r="Q123" s="65">
        <v>98</v>
      </c>
      <c r="R123" s="8">
        <v>50000</v>
      </c>
      <c r="S123" s="1">
        <v>25</v>
      </c>
      <c r="T123" s="1">
        <v>49</v>
      </c>
      <c r="U123" s="1" t="s">
        <v>209</v>
      </c>
      <c r="V123" s="1" t="s">
        <v>267</v>
      </c>
      <c r="W123" s="9" t="s">
        <v>421</v>
      </c>
      <c r="X123" s="64">
        <v>10</v>
      </c>
      <c r="Y123" s="80">
        <v>40</v>
      </c>
      <c r="Z123" s="9">
        <v>50</v>
      </c>
      <c r="AN123" s="76">
        <v>14</v>
      </c>
      <c r="AQ123" s="79">
        <v>0</v>
      </c>
      <c r="AR123" s="80">
        <v>0</v>
      </c>
      <c r="AS123" s="80">
        <v>0</v>
      </c>
      <c r="AT123" s="80">
        <v>0</v>
      </c>
      <c r="AU123" s="80">
        <v>0</v>
      </c>
      <c r="AV123" s="80">
        <v>0</v>
      </c>
      <c r="AW123" s="80">
        <v>0</v>
      </c>
      <c r="AX123" s="80">
        <v>0</v>
      </c>
      <c r="AY123" s="80">
        <v>50</v>
      </c>
      <c r="AZ123" s="80">
        <v>0</v>
      </c>
      <c r="BA123" s="80">
        <v>0</v>
      </c>
      <c r="BB123" s="80">
        <v>0</v>
      </c>
      <c r="BC123" s="80">
        <v>0</v>
      </c>
      <c r="BD123" s="80">
        <v>0</v>
      </c>
      <c r="BE123" s="80">
        <v>0</v>
      </c>
      <c r="BF123" s="80">
        <v>0</v>
      </c>
      <c r="BG123" s="80">
        <v>0</v>
      </c>
      <c r="BH123" s="80">
        <v>10</v>
      </c>
      <c r="BI123" s="80">
        <v>0</v>
      </c>
      <c r="BJ123" s="80">
        <v>0</v>
      </c>
      <c r="BK123" s="80">
        <v>0</v>
      </c>
      <c r="BL123" s="80">
        <v>0</v>
      </c>
      <c r="BM123" s="80">
        <v>20</v>
      </c>
      <c r="BN123" s="80">
        <v>0</v>
      </c>
      <c r="BO123" s="80">
        <v>0</v>
      </c>
      <c r="BP123" s="80">
        <v>0</v>
      </c>
      <c r="BQ123" s="80">
        <v>20</v>
      </c>
      <c r="BR123" s="80">
        <v>0</v>
      </c>
      <c r="BS123" s="80">
        <v>0</v>
      </c>
      <c r="BT123" s="81">
        <f t="shared" si="30"/>
        <v>102.22222222222221</v>
      </c>
      <c r="BU123" s="89">
        <v>0</v>
      </c>
      <c r="BV123" s="82">
        <v>0</v>
      </c>
      <c r="BW123" s="1">
        <v>20</v>
      </c>
      <c r="BX123" s="80">
        <v>10</v>
      </c>
      <c r="BY123" s="82">
        <v>0</v>
      </c>
      <c r="BZ123" s="80">
        <v>10</v>
      </c>
      <c r="CA123" s="82">
        <v>0</v>
      </c>
      <c r="CB123" s="82">
        <v>0</v>
      </c>
      <c r="CC123" s="82">
        <v>0</v>
      </c>
      <c r="CD123" s="1">
        <v>40</v>
      </c>
      <c r="CE123" s="80">
        <v>10</v>
      </c>
      <c r="CF123" s="82">
        <v>0</v>
      </c>
      <c r="CG123" s="82">
        <v>0</v>
      </c>
      <c r="CH123" s="82">
        <v>0</v>
      </c>
      <c r="CI123" s="82">
        <v>0</v>
      </c>
      <c r="CJ123" s="82">
        <v>0</v>
      </c>
      <c r="CK123" s="82">
        <v>0</v>
      </c>
      <c r="CL123" s="82">
        <v>0</v>
      </c>
      <c r="CM123" s="82">
        <v>0</v>
      </c>
      <c r="CN123" s="80">
        <v>10</v>
      </c>
      <c r="CO123" s="82">
        <v>0</v>
      </c>
      <c r="CP123" s="81">
        <f t="shared" si="33"/>
        <v>91.609977324263042</v>
      </c>
      <c r="EK123" s="1"/>
    </row>
    <row r="124" spans="1:141">
      <c r="A124" s="1">
        <v>121</v>
      </c>
      <c r="B124" s="1" t="s">
        <v>422</v>
      </c>
      <c r="C124" s="57" t="s">
        <v>423</v>
      </c>
      <c r="D124" s="99" t="s">
        <v>157</v>
      </c>
      <c r="F124" s="59" t="s">
        <v>197</v>
      </c>
      <c r="G124" s="37">
        <v>114</v>
      </c>
      <c r="H124" s="60">
        <f t="shared" si="32"/>
        <v>1.1399999999999999</v>
      </c>
      <c r="I124" s="37">
        <v>108</v>
      </c>
      <c r="J124" s="62">
        <f t="shared" si="31"/>
        <v>94.736842105263165</v>
      </c>
      <c r="K124" s="63" t="s">
        <v>329</v>
      </c>
      <c r="L124" s="64">
        <v>95</v>
      </c>
      <c r="M124" s="1">
        <v>92</v>
      </c>
      <c r="N124" s="1">
        <v>96</v>
      </c>
      <c r="O124" s="1">
        <v>94</v>
      </c>
      <c r="P124" s="1">
        <v>95</v>
      </c>
      <c r="Q124" s="65">
        <v>97</v>
      </c>
      <c r="R124" s="8">
        <v>25000</v>
      </c>
      <c r="S124" s="1">
        <v>25</v>
      </c>
      <c r="T124" s="1">
        <v>49</v>
      </c>
      <c r="X124" s="64">
        <v>0</v>
      </c>
      <c r="Y124" s="80">
        <v>50</v>
      </c>
      <c r="Z124" s="9">
        <v>50</v>
      </c>
      <c r="AQ124" s="79">
        <v>0</v>
      </c>
      <c r="AR124" s="80">
        <v>0</v>
      </c>
      <c r="AS124" s="80">
        <v>0</v>
      </c>
      <c r="AT124" s="80">
        <v>0</v>
      </c>
      <c r="AU124" s="80">
        <v>0</v>
      </c>
      <c r="AV124" s="80">
        <v>0</v>
      </c>
      <c r="AW124" s="80">
        <v>0</v>
      </c>
      <c r="AX124" s="80">
        <v>0</v>
      </c>
      <c r="AY124" s="80">
        <v>0</v>
      </c>
      <c r="AZ124" s="80">
        <v>0</v>
      </c>
      <c r="BA124" s="80">
        <v>0</v>
      </c>
      <c r="BB124" s="80">
        <v>0</v>
      </c>
      <c r="BC124" s="80">
        <v>0</v>
      </c>
      <c r="BD124" s="80">
        <v>0</v>
      </c>
      <c r="BE124" s="80">
        <v>0</v>
      </c>
      <c r="BF124" s="80">
        <v>0</v>
      </c>
      <c r="BG124" s="80">
        <v>0</v>
      </c>
      <c r="BH124" s="80">
        <v>0</v>
      </c>
      <c r="BI124" s="80">
        <v>0</v>
      </c>
      <c r="BJ124" s="80">
        <v>0</v>
      </c>
      <c r="BK124" s="80">
        <v>0</v>
      </c>
      <c r="BL124" s="80">
        <v>10</v>
      </c>
      <c r="BM124" s="80">
        <v>60</v>
      </c>
      <c r="BN124" s="80">
        <v>0</v>
      </c>
      <c r="BO124" s="80">
        <v>0</v>
      </c>
      <c r="BP124" s="80">
        <v>0</v>
      </c>
      <c r="BQ124" s="80">
        <v>30</v>
      </c>
      <c r="BR124" s="80">
        <v>0</v>
      </c>
      <c r="BS124" s="80">
        <v>0</v>
      </c>
      <c r="BT124" s="81">
        <f t="shared" si="30"/>
        <v>142.22222222222223</v>
      </c>
      <c r="BU124" s="89">
        <v>0</v>
      </c>
      <c r="BV124" s="82">
        <v>0</v>
      </c>
      <c r="BW124" s="82">
        <v>0</v>
      </c>
      <c r="BX124" s="82">
        <v>0</v>
      </c>
      <c r="BY124" s="82">
        <v>0</v>
      </c>
      <c r="BZ124" s="80">
        <v>20</v>
      </c>
      <c r="CA124" s="82">
        <v>0</v>
      </c>
      <c r="CB124" s="82">
        <v>0</v>
      </c>
      <c r="CC124" s="82">
        <v>0</v>
      </c>
      <c r="CD124" s="1">
        <v>40</v>
      </c>
      <c r="CE124" s="82">
        <v>0</v>
      </c>
      <c r="CF124" s="82">
        <v>0</v>
      </c>
      <c r="CG124" s="82">
        <v>0</v>
      </c>
      <c r="CH124" s="82">
        <v>0</v>
      </c>
      <c r="CI124" s="82">
        <v>0</v>
      </c>
      <c r="CJ124" s="82">
        <v>0</v>
      </c>
      <c r="CK124" s="82">
        <v>0</v>
      </c>
      <c r="CL124" s="80">
        <v>40</v>
      </c>
      <c r="CM124" s="82">
        <v>0</v>
      </c>
      <c r="CN124" s="82">
        <v>0</v>
      </c>
      <c r="CO124" s="82">
        <v>0</v>
      </c>
      <c r="CP124" s="81">
        <f t="shared" si="33"/>
        <v>148.75283446712018</v>
      </c>
      <c r="EK124" s="1"/>
    </row>
    <row r="125" spans="1:141">
      <c r="A125" s="1">
        <v>122</v>
      </c>
      <c r="B125" s="1" t="s">
        <v>424</v>
      </c>
      <c r="C125" s="57" t="s">
        <v>425</v>
      </c>
      <c r="D125" s="99" t="s">
        <v>404</v>
      </c>
      <c r="F125" s="59" t="s">
        <v>197</v>
      </c>
      <c r="G125" s="37">
        <v>121</v>
      </c>
      <c r="H125" s="60">
        <f t="shared" si="32"/>
        <v>1.21</v>
      </c>
      <c r="I125" s="37">
        <v>113</v>
      </c>
      <c r="J125" s="62">
        <f t="shared" si="31"/>
        <v>93.388429752066116</v>
      </c>
      <c r="K125" s="63" t="s">
        <v>329</v>
      </c>
      <c r="L125" s="64">
        <v>95</v>
      </c>
      <c r="M125" s="1">
        <v>95</v>
      </c>
      <c r="N125" s="1">
        <v>97</v>
      </c>
      <c r="O125" s="1">
        <v>91</v>
      </c>
      <c r="P125" s="1">
        <v>94</v>
      </c>
      <c r="Q125" s="65">
        <v>98</v>
      </c>
      <c r="X125" s="64">
        <v>0</v>
      </c>
      <c r="Y125" s="80">
        <v>0</v>
      </c>
      <c r="Z125" s="9">
        <v>100</v>
      </c>
      <c r="AQ125" s="79">
        <v>0</v>
      </c>
      <c r="AR125" s="80">
        <v>0</v>
      </c>
      <c r="AS125" s="80">
        <v>0</v>
      </c>
      <c r="AT125" s="80">
        <v>0</v>
      </c>
      <c r="AU125" s="80">
        <v>0</v>
      </c>
      <c r="AV125" s="80">
        <v>0</v>
      </c>
      <c r="AW125" s="80">
        <v>0</v>
      </c>
      <c r="AX125" s="80">
        <v>0</v>
      </c>
      <c r="AY125" s="80">
        <v>35</v>
      </c>
      <c r="AZ125" s="80">
        <v>0</v>
      </c>
      <c r="BA125" s="80">
        <v>0</v>
      </c>
      <c r="BB125" s="80">
        <v>10</v>
      </c>
      <c r="BC125" s="80">
        <v>0</v>
      </c>
      <c r="BD125" s="80">
        <v>0</v>
      </c>
      <c r="BE125" s="80">
        <v>0</v>
      </c>
      <c r="BF125" s="80">
        <v>0</v>
      </c>
      <c r="BG125" s="80">
        <v>0</v>
      </c>
      <c r="BH125" s="80">
        <v>0</v>
      </c>
      <c r="BI125" s="80">
        <v>0</v>
      </c>
      <c r="BJ125" s="80">
        <v>0</v>
      </c>
      <c r="BK125" s="80">
        <v>0</v>
      </c>
      <c r="BL125" s="80">
        <v>0</v>
      </c>
      <c r="BM125" s="80">
        <v>45</v>
      </c>
      <c r="BN125" s="80">
        <v>0</v>
      </c>
      <c r="BO125" s="80">
        <v>0</v>
      </c>
      <c r="BP125" s="80">
        <v>0</v>
      </c>
      <c r="BQ125" s="80">
        <v>10</v>
      </c>
      <c r="BR125" s="80">
        <v>0</v>
      </c>
      <c r="BS125" s="80">
        <v>0</v>
      </c>
      <c r="BT125" s="81">
        <f t="shared" si="30"/>
        <v>103.88888888888889</v>
      </c>
      <c r="BW125" s="1"/>
      <c r="EK125" s="1"/>
    </row>
    <row r="126" spans="1:141">
      <c r="A126" s="1">
        <v>123</v>
      </c>
      <c r="B126" s="1" t="s">
        <v>426</v>
      </c>
      <c r="C126" s="57" t="s">
        <v>427</v>
      </c>
      <c r="D126" s="99" t="s">
        <v>157</v>
      </c>
      <c r="F126" s="59" t="s">
        <v>197</v>
      </c>
      <c r="G126" s="37">
        <v>86</v>
      </c>
      <c r="H126" s="60">
        <f t="shared" si="32"/>
        <v>0.86</v>
      </c>
      <c r="I126" s="37">
        <v>83</v>
      </c>
      <c r="J126" s="62">
        <f t="shared" si="31"/>
        <v>96.511627906976742</v>
      </c>
      <c r="K126" s="63" t="s">
        <v>329</v>
      </c>
      <c r="L126" s="64">
        <v>95</v>
      </c>
      <c r="M126" s="1">
        <v>92</v>
      </c>
      <c r="N126" s="1">
        <v>98</v>
      </c>
      <c r="O126" s="1">
        <v>91</v>
      </c>
      <c r="P126" s="1">
        <v>95</v>
      </c>
      <c r="Q126" s="65">
        <v>98</v>
      </c>
      <c r="R126" s="8">
        <v>50000</v>
      </c>
      <c r="S126" s="1">
        <v>50</v>
      </c>
      <c r="T126" s="1">
        <v>99</v>
      </c>
      <c r="U126" s="1">
        <v>19.5</v>
      </c>
      <c r="V126" s="1">
        <v>8.6</v>
      </c>
      <c r="W126" s="9">
        <v>9.1999999999999993</v>
      </c>
      <c r="X126" s="64">
        <v>15</v>
      </c>
      <c r="Y126" s="80">
        <v>75</v>
      </c>
      <c r="Z126" s="9">
        <v>10</v>
      </c>
      <c r="AB126" s="126">
        <v>13</v>
      </c>
      <c r="AC126" s="67">
        <v>5</v>
      </c>
      <c r="AQ126" s="79">
        <v>0</v>
      </c>
      <c r="AR126" s="80">
        <v>0</v>
      </c>
      <c r="AS126" s="80">
        <v>0</v>
      </c>
      <c r="AT126" s="80">
        <v>0</v>
      </c>
      <c r="AU126" s="80">
        <v>0</v>
      </c>
      <c r="AV126" s="80">
        <v>0</v>
      </c>
      <c r="AW126" s="80">
        <v>0</v>
      </c>
      <c r="AX126" s="80">
        <v>0</v>
      </c>
      <c r="AY126" s="80">
        <v>40</v>
      </c>
      <c r="AZ126" s="80">
        <v>0</v>
      </c>
      <c r="BA126" s="80">
        <v>0</v>
      </c>
      <c r="BB126" s="80">
        <v>0</v>
      </c>
      <c r="BC126" s="80">
        <v>0</v>
      </c>
      <c r="BD126" s="80">
        <v>0</v>
      </c>
      <c r="BE126" s="80">
        <v>0</v>
      </c>
      <c r="BF126" s="80">
        <v>0</v>
      </c>
      <c r="BG126" s="80">
        <v>0</v>
      </c>
      <c r="BH126" s="80">
        <v>0</v>
      </c>
      <c r="BI126" s="80">
        <v>0</v>
      </c>
      <c r="BJ126" s="80">
        <v>0</v>
      </c>
      <c r="BK126" s="80">
        <v>0</v>
      </c>
      <c r="BL126" s="80">
        <v>0</v>
      </c>
      <c r="BM126" s="80">
        <v>60</v>
      </c>
      <c r="BN126" s="80">
        <v>0</v>
      </c>
      <c r="BO126" s="80">
        <v>0</v>
      </c>
      <c r="BP126" s="80">
        <v>0</v>
      </c>
      <c r="BQ126" s="80">
        <v>0</v>
      </c>
      <c r="BR126" s="80">
        <v>0</v>
      </c>
      <c r="BS126" s="80">
        <v>0</v>
      </c>
      <c r="BT126" s="81">
        <f t="shared" si="30"/>
        <v>162.22222222222223</v>
      </c>
      <c r="BU126" s="89">
        <v>0</v>
      </c>
      <c r="BV126" s="82">
        <v>0</v>
      </c>
      <c r="BW126" s="82">
        <v>0</v>
      </c>
      <c r="BX126" s="82">
        <v>0</v>
      </c>
      <c r="BY126" s="82">
        <v>0</v>
      </c>
      <c r="BZ126" s="82">
        <v>0</v>
      </c>
      <c r="CA126" s="82">
        <v>0</v>
      </c>
      <c r="CB126" s="82">
        <v>0</v>
      </c>
      <c r="CC126" s="82">
        <v>0</v>
      </c>
      <c r="CD126" s="1">
        <v>80</v>
      </c>
      <c r="CE126" s="1">
        <v>10</v>
      </c>
      <c r="CF126" s="82">
        <v>0</v>
      </c>
      <c r="CG126" s="82">
        <v>0</v>
      </c>
      <c r="CH126" s="82">
        <v>0</v>
      </c>
      <c r="CI126" s="82">
        <v>0</v>
      </c>
      <c r="CJ126" s="80">
        <v>10</v>
      </c>
      <c r="CK126" s="82">
        <v>0</v>
      </c>
      <c r="CL126" s="82">
        <v>0</v>
      </c>
      <c r="CM126" s="82">
        <v>0</v>
      </c>
      <c r="CN126" s="82">
        <v>0</v>
      </c>
      <c r="CO126" s="82">
        <v>0</v>
      </c>
      <c r="CP126" s="81">
        <f>(BU126*BU126+BV126*BV126+BW126*BW126+BX126*BX126+BY126*BY126+BZ126*BZ126+CA126*CA126+CB126*CB126+CC126*CC126+CD126*CD126+CE126*CE126+CF126*CF126+CG126*CG126+CH126*CH126+CI126*CI126+CJ126*CJ126+CK126*CK126+CL126*CL126+CM126*CM126+CN126*CN126+CO126*CO126)/21-10000/(21*21)</f>
        <v>291.60997732426301</v>
      </c>
      <c r="EK126" s="1"/>
    </row>
    <row r="127" spans="1:141">
      <c r="A127" s="1">
        <v>124</v>
      </c>
      <c r="B127" s="1" t="s">
        <v>428</v>
      </c>
      <c r="C127" s="57" t="s">
        <v>429</v>
      </c>
      <c r="D127" s="99" t="s">
        <v>365</v>
      </c>
      <c r="F127" s="59" t="s">
        <v>197</v>
      </c>
      <c r="G127" s="37">
        <v>110</v>
      </c>
      <c r="H127" s="60">
        <f t="shared" si="32"/>
        <v>1.1000000000000001</v>
      </c>
      <c r="I127" s="37">
        <v>106</v>
      </c>
      <c r="J127" s="62">
        <f t="shared" si="31"/>
        <v>96.36363636363636</v>
      </c>
      <c r="K127" s="63" t="s">
        <v>329</v>
      </c>
      <c r="L127" s="64">
        <v>95</v>
      </c>
      <c r="M127" s="1">
        <v>91</v>
      </c>
      <c r="N127" s="1">
        <v>98</v>
      </c>
      <c r="O127" s="1">
        <v>92</v>
      </c>
      <c r="P127" s="1">
        <v>95</v>
      </c>
      <c r="Q127" s="65">
        <v>98</v>
      </c>
      <c r="R127" s="8">
        <v>25000</v>
      </c>
      <c r="S127" s="1">
        <v>25</v>
      </c>
      <c r="T127" s="1">
        <v>49</v>
      </c>
      <c r="X127" s="64">
        <v>0</v>
      </c>
      <c r="Y127" s="80">
        <v>30</v>
      </c>
      <c r="Z127" s="9">
        <v>70</v>
      </c>
      <c r="AQ127" s="79">
        <v>0</v>
      </c>
      <c r="AR127" s="80">
        <v>0</v>
      </c>
      <c r="AS127" s="80">
        <v>0</v>
      </c>
      <c r="AT127" s="80">
        <v>0</v>
      </c>
      <c r="AU127" s="80">
        <v>0</v>
      </c>
      <c r="AV127" s="80">
        <v>0</v>
      </c>
      <c r="AW127" s="80">
        <v>0</v>
      </c>
      <c r="AX127" s="80">
        <v>0</v>
      </c>
      <c r="AY127" s="80">
        <v>0</v>
      </c>
      <c r="AZ127" s="80">
        <v>0</v>
      </c>
      <c r="BA127" s="80">
        <v>0</v>
      </c>
      <c r="BB127" s="80">
        <v>0</v>
      </c>
      <c r="BC127" s="80">
        <v>0</v>
      </c>
      <c r="BD127" s="80">
        <v>0</v>
      </c>
      <c r="BE127" s="80">
        <v>0</v>
      </c>
      <c r="BF127" s="80">
        <v>0</v>
      </c>
      <c r="BG127" s="80">
        <v>0</v>
      </c>
      <c r="BH127" s="80">
        <v>0</v>
      </c>
      <c r="BI127" s="80">
        <v>0</v>
      </c>
      <c r="BJ127" s="80">
        <v>0</v>
      </c>
      <c r="BK127" s="80">
        <v>0</v>
      </c>
      <c r="BL127" s="80">
        <v>0</v>
      </c>
      <c r="BM127" s="80">
        <v>100</v>
      </c>
      <c r="BN127" s="80">
        <v>0</v>
      </c>
      <c r="BO127" s="80">
        <v>0</v>
      </c>
      <c r="BP127" s="80">
        <v>0</v>
      </c>
      <c r="BQ127" s="80">
        <v>0</v>
      </c>
      <c r="BR127" s="80">
        <v>0</v>
      </c>
      <c r="BS127" s="80">
        <v>0</v>
      </c>
      <c r="BT127" s="81">
        <f t="shared" si="30"/>
        <v>322.22222222222223</v>
      </c>
      <c r="BU127" s="89">
        <v>0</v>
      </c>
      <c r="BV127" s="82">
        <v>0</v>
      </c>
      <c r="BW127" s="1">
        <v>20</v>
      </c>
      <c r="BX127" s="82">
        <v>0</v>
      </c>
      <c r="BY127" s="82">
        <v>0</v>
      </c>
      <c r="BZ127" s="82">
        <v>0</v>
      </c>
      <c r="CA127" s="80">
        <v>40</v>
      </c>
      <c r="CB127" s="82">
        <v>0</v>
      </c>
      <c r="CC127" s="82">
        <v>0</v>
      </c>
      <c r="CD127" s="82">
        <v>0</v>
      </c>
      <c r="CE127" s="82">
        <v>0</v>
      </c>
      <c r="CF127" s="82">
        <v>0</v>
      </c>
      <c r="CG127" s="82">
        <v>0</v>
      </c>
      <c r="CH127" s="82">
        <v>0</v>
      </c>
      <c r="CI127" s="82">
        <v>0</v>
      </c>
      <c r="CJ127" s="82">
        <v>0</v>
      </c>
      <c r="CK127" s="82">
        <v>0</v>
      </c>
      <c r="CL127" s="82">
        <v>0</v>
      </c>
      <c r="CM127" s="82">
        <v>0</v>
      </c>
      <c r="CN127" s="1">
        <v>40</v>
      </c>
      <c r="CO127" s="82">
        <v>0</v>
      </c>
      <c r="CP127" s="81">
        <f>(BU127*BU127+BV127*BV127+BW127*BW127+BX127*BX127+BY127*BY127+BZ127*BZ127+CA127*CA127+CB127*CB127+CC127*CC127+CD127*CD127+CE127*CE127+CF127*CF127+CG127*CG127+CH127*CH127+CI127*CI127+CJ127*CJ127+CK127*CK127+CL127*CL127+CM127*CM127+CN127*CN127+CO127*CO127)/21-10000/(21*21)</f>
        <v>148.75283446712018</v>
      </c>
      <c r="EK127" s="1"/>
    </row>
    <row r="128" spans="1:141" ht="16.5">
      <c r="A128" s="1">
        <v>125</v>
      </c>
      <c r="B128" s="1" t="s">
        <v>430</v>
      </c>
      <c r="E128" s="101" t="s">
        <v>176</v>
      </c>
      <c r="F128" s="59" t="s">
        <v>197</v>
      </c>
      <c r="G128" s="37">
        <v>78</v>
      </c>
      <c r="H128" s="60">
        <f t="shared" si="32"/>
        <v>0.78</v>
      </c>
      <c r="I128" s="37">
        <v>60</v>
      </c>
      <c r="J128" s="62">
        <f t="shared" si="31"/>
        <v>76.92307692307692</v>
      </c>
      <c r="K128" s="63" t="s">
        <v>329</v>
      </c>
      <c r="L128" s="64">
        <v>95</v>
      </c>
      <c r="M128" s="1">
        <v>91</v>
      </c>
      <c r="N128" s="1">
        <v>97</v>
      </c>
      <c r="O128" s="1">
        <v>93</v>
      </c>
      <c r="P128" s="1">
        <v>97</v>
      </c>
      <c r="Q128" s="65">
        <v>95</v>
      </c>
      <c r="BT128" s="81">
        <f t="shared" si="30"/>
        <v>-11.111111111111111</v>
      </c>
      <c r="BW128" s="1"/>
      <c r="EK128" s="1"/>
    </row>
    <row r="129" spans="1:141" ht="16.5">
      <c r="A129" s="1">
        <v>126</v>
      </c>
      <c r="B129" s="1" t="s">
        <v>431</v>
      </c>
      <c r="C129" s="57" t="s">
        <v>432</v>
      </c>
      <c r="D129" s="99" t="s">
        <v>220</v>
      </c>
      <c r="E129" s="101" t="s">
        <v>433</v>
      </c>
      <c r="F129" s="59" t="s">
        <v>197</v>
      </c>
      <c r="G129" s="37">
        <v>66</v>
      </c>
      <c r="H129" s="60">
        <f t="shared" si="32"/>
        <v>0.66</v>
      </c>
      <c r="I129" s="37">
        <v>66</v>
      </c>
      <c r="J129" s="62">
        <f t="shared" si="31"/>
        <v>100</v>
      </c>
      <c r="K129" s="63" t="s">
        <v>329</v>
      </c>
      <c r="L129" s="64">
        <v>95</v>
      </c>
      <c r="M129" s="1">
        <v>90</v>
      </c>
      <c r="N129" s="1">
        <v>97</v>
      </c>
      <c r="O129" s="1">
        <v>94</v>
      </c>
      <c r="P129" s="1">
        <v>95</v>
      </c>
      <c r="Q129" s="65">
        <v>97</v>
      </c>
      <c r="R129" s="8">
        <v>25000</v>
      </c>
      <c r="S129" s="1">
        <v>50</v>
      </c>
      <c r="T129" s="1">
        <v>99</v>
      </c>
      <c r="X129" s="64">
        <v>0</v>
      </c>
      <c r="Y129" s="80">
        <v>80</v>
      </c>
      <c r="Z129" s="9">
        <v>20</v>
      </c>
      <c r="AQ129" s="79">
        <v>0</v>
      </c>
      <c r="AR129" s="80">
        <v>0</v>
      </c>
      <c r="AS129" s="80">
        <v>0</v>
      </c>
      <c r="AT129" s="80">
        <v>0</v>
      </c>
      <c r="AU129" s="80">
        <v>0</v>
      </c>
      <c r="AV129" s="80">
        <v>0</v>
      </c>
      <c r="AW129" s="80">
        <v>0</v>
      </c>
      <c r="AX129" s="80">
        <v>0</v>
      </c>
      <c r="AY129" s="80">
        <v>0</v>
      </c>
      <c r="AZ129" s="80">
        <v>0</v>
      </c>
      <c r="BA129" s="80">
        <v>0</v>
      </c>
      <c r="BB129" s="80">
        <v>0</v>
      </c>
      <c r="BC129" s="80">
        <v>0</v>
      </c>
      <c r="BD129" s="80">
        <v>0</v>
      </c>
      <c r="BE129" s="80">
        <v>0</v>
      </c>
      <c r="BF129" s="80">
        <v>5</v>
      </c>
      <c r="BG129" s="80">
        <v>0</v>
      </c>
      <c r="BH129" s="80">
        <v>0</v>
      </c>
      <c r="BI129" s="80">
        <v>0</v>
      </c>
      <c r="BJ129" s="80">
        <v>20</v>
      </c>
      <c r="BK129" s="80">
        <v>0</v>
      </c>
      <c r="BL129" s="80">
        <v>0</v>
      </c>
      <c r="BM129" s="80">
        <v>30</v>
      </c>
      <c r="BN129" s="80">
        <v>0</v>
      </c>
      <c r="BO129" s="80">
        <v>0</v>
      </c>
      <c r="BP129" s="80">
        <v>0</v>
      </c>
      <c r="BQ129" s="80">
        <v>45</v>
      </c>
      <c r="BR129" s="80">
        <v>0</v>
      </c>
      <c r="BS129" s="80">
        <v>0</v>
      </c>
      <c r="BT129" s="81">
        <f t="shared" si="30"/>
        <v>100.55555555555556</v>
      </c>
      <c r="BU129" s="89">
        <v>0</v>
      </c>
      <c r="BV129" s="82">
        <v>0</v>
      </c>
      <c r="BW129" s="80">
        <v>20</v>
      </c>
      <c r="BX129" s="82">
        <v>0</v>
      </c>
      <c r="BY129" s="80">
        <v>15</v>
      </c>
      <c r="BZ129" s="80">
        <v>10</v>
      </c>
      <c r="CA129" s="82">
        <v>0</v>
      </c>
      <c r="CB129" s="82">
        <v>0</v>
      </c>
      <c r="CC129" s="80">
        <v>10</v>
      </c>
      <c r="CD129" s="80">
        <v>10</v>
      </c>
      <c r="CE129" s="82">
        <v>0</v>
      </c>
      <c r="CF129" s="82">
        <v>0</v>
      </c>
      <c r="CG129" s="82">
        <v>0</v>
      </c>
      <c r="CH129" s="82">
        <v>0</v>
      </c>
      <c r="CI129" s="80">
        <v>15</v>
      </c>
      <c r="CJ129" s="82">
        <v>0</v>
      </c>
      <c r="CK129" s="82">
        <v>0</v>
      </c>
      <c r="CL129" s="82">
        <v>0</v>
      </c>
      <c r="CM129" s="82">
        <v>0</v>
      </c>
      <c r="CN129" s="82">
        <v>0</v>
      </c>
      <c r="CO129" s="80">
        <v>20</v>
      </c>
      <c r="CP129" s="81">
        <f>(BU129*BU129+BV129*BV129+BW129*BW129+BX129*BX129+BY129*BY129+BZ129*BZ129+CA129*CA129+CB129*CB129+CC129*CC129+CD129*CD129+CE129*CE129+CF129*CF129+CG129*CG129+CH129*CH129+CI129*CI129+CJ129*CJ129+CK129*CK129+CL129*CL129+CM129*CM129+CN129*CN129+CO129*CO129)/21-10000/(21*21)</f>
        <v>51.13378684807256</v>
      </c>
      <c r="EK129" s="1"/>
    </row>
    <row r="130" spans="1:141" ht="16.5">
      <c r="A130" s="1">
        <v>127</v>
      </c>
      <c r="B130" s="1" t="s">
        <v>434</v>
      </c>
      <c r="C130" s="57" t="s">
        <v>435</v>
      </c>
      <c r="D130" s="99" t="s">
        <v>152</v>
      </c>
      <c r="E130" s="101" t="s">
        <v>270</v>
      </c>
      <c r="F130" s="59" t="s">
        <v>197</v>
      </c>
      <c r="G130" s="37">
        <v>108</v>
      </c>
      <c r="H130" s="60">
        <f t="shared" si="32"/>
        <v>1.08</v>
      </c>
      <c r="I130" s="37">
        <v>104</v>
      </c>
      <c r="J130" s="62">
        <f t="shared" si="31"/>
        <v>96.296296296296291</v>
      </c>
      <c r="K130" s="63" t="s">
        <v>329</v>
      </c>
      <c r="L130" s="64">
        <v>95</v>
      </c>
      <c r="M130" s="1">
        <v>92</v>
      </c>
      <c r="N130" s="1">
        <v>97</v>
      </c>
      <c r="O130" s="1">
        <v>92</v>
      </c>
      <c r="P130" s="1">
        <v>96</v>
      </c>
      <c r="Q130" s="65">
        <v>96</v>
      </c>
      <c r="R130" s="8">
        <v>100000</v>
      </c>
      <c r="S130" s="1">
        <v>25</v>
      </c>
      <c r="T130" s="1">
        <v>49</v>
      </c>
      <c r="U130" s="1" t="s">
        <v>436</v>
      </c>
      <c r="V130" s="1" t="s">
        <v>268</v>
      </c>
      <c r="W130" s="9" t="s">
        <v>257</v>
      </c>
      <c r="X130" s="64">
        <v>20</v>
      </c>
      <c r="Y130" s="80">
        <v>40</v>
      </c>
      <c r="Z130" s="9">
        <v>40</v>
      </c>
      <c r="AJ130" s="31">
        <v>7</v>
      </c>
      <c r="AQ130" s="79">
        <v>0</v>
      </c>
      <c r="AR130" s="80">
        <v>0</v>
      </c>
      <c r="AS130" s="80">
        <v>0</v>
      </c>
      <c r="AT130" s="80">
        <v>0</v>
      </c>
      <c r="AU130" s="80">
        <v>0</v>
      </c>
      <c r="AV130" s="80">
        <v>0</v>
      </c>
      <c r="AW130" s="80">
        <v>0</v>
      </c>
      <c r="AX130" s="80">
        <v>0</v>
      </c>
      <c r="AY130" s="80">
        <v>0</v>
      </c>
      <c r="AZ130" s="80">
        <v>0</v>
      </c>
      <c r="BA130" s="80">
        <v>0</v>
      </c>
      <c r="BB130" s="80">
        <v>0</v>
      </c>
      <c r="BC130" s="80">
        <v>0</v>
      </c>
      <c r="BD130" s="80">
        <v>0</v>
      </c>
      <c r="BE130" s="80">
        <v>0</v>
      </c>
      <c r="BF130" s="80">
        <v>0</v>
      </c>
      <c r="BG130" s="80">
        <v>0</v>
      </c>
      <c r="BH130" s="80">
        <v>0</v>
      </c>
      <c r="BI130" s="80">
        <v>0</v>
      </c>
      <c r="BJ130" s="80">
        <v>0</v>
      </c>
      <c r="BK130" s="80">
        <v>0</v>
      </c>
      <c r="BL130" s="80">
        <v>0</v>
      </c>
      <c r="BM130" s="80">
        <v>25</v>
      </c>
      <c r="BN130" s="80">
        <v>0</v>
      </c>
      <c r="BO130" s="80">
        <v>50</v>
      </c>
      <c r="BP130" s="80">
        <v>0</v>
      </c>
      <c r="BQ130" s="80">
        <v>25</v>
      </c>
      <c r="BR130" s="80">
        <v>0</v>
      </c>
      <c r="BS130" s="80">
        <v>0</v>
      </c>
      <c r="BT130" s="81">
        <f t="shared" si="30"/>
        <v>113.88888888888889</v>
      </c>
      <c r="BW130" s="1"/>
      <c r="EK130" s="1"/>
    </row>
    <row r="131" spans="1:141">
      <c r="A131" s="1">
        <v>128</v>
      </c>
      <c r="B131" s="1" t="s">
        <v>437</v>
      </c>
      <c r="C131" s="57" t="s">
        <v>438</v>
      </c>
      <c r="D131" s="99" t="s">
        <v>279</v>
      </c>
      <c r="F131" s="59" t="s">
        <v>197</v>
      </c>
      <c r="G131" s="37">
        <v>87</v>
      </c>
      <c r="H131" s="60">
        <f t="shared" si="32"/>
        <v>0.87</v>
      </c>
      <c r="I131" s="37">
        <v>74</v>
      </c>
      <c r="J131" s="62">
        <f t="shared" si="31"/>
        <v>85.05747126436782</v>
      </c>
      <c r="K131" s="63" t="s">
        <v>329</v>
      </c>
      <c r="L131" s="64">
        <v>95</v>
      </c>
      <c r="M131" s="1">
        <v>92</v>
      </c>
      <c r="N131" s="1">
        <v>98</v>
      </c>
      <c r="O131" s="1">
        <v>93</v>
      </c>
      <c r="P131" s="1">
        <v>94</v>
      </c>
      <c r="Q131" s="65">
        <v>96</v>
      </c>
      <c r="R131" s="8">
        <v>25000</v>
      </c>
      <c r="S131" s="1">
        <v>25</v>
      </c>
      <c r="T131" s="1">
        <v>49</v>
      </c>
      <c r="X131" s="64">
        <v>0</v>
      </c>
      <c r="Y131" s="80">
        <v>50</v>
      </c>
      <c r="Z131" s="9">
        <v>50</v>
      </c>
      <c r="AQ131" s="79">
        <v>0</v>
      </c>
      <c r="AR131" s="80">
        <v>0</v>
      </c>
      <c r="AS131" s="80">
        <v>0</v>
      </c>
      <c r="AT131" s="80">
        <v>0</v>
      </c>
      <c r="AU131" s="80">
        <v>0</v>
      </c>
      <c r="AV131" s="80">
        <v>0</v>
      </c>
      <c r="AW131" s="80">
        <v>0</v>
      </c>
      <c r="AX131" s="80">
        <v>0</v>
      </c>
      <c r="AY131" s="80">
        <v>20</v>
      </c>
      <c r="AZ131" s="80">
        <v>0</v>
      </c>
      <c r="BA131" s="80">
        <v>20</v>
      </c>
      <c r="BB131" s="80">
        <v>0</v>
      </c>
      <c r="BC131" s="80">
        <v>0</v>
      </c>
      <c r="BD131" s="80">
        <v>5</v>
      </c>
      <c r="BE131" s="80">
        <v>0</v>
      </c>
      <c r="BF131" s="80">
        <v>0</v>
      </c>
      <c r="BG131" s="80">
        <v>0</v>
      </c>
      <c r="BH131" s="80">
        <v>0</v>
      </c>
      <c r="BI131" s="80">
        <v>0</v>
      </c>
      <c r="BJ131" s="80">
        <v>0</v>
      </c>
      <c r="BK131" s="80">
        <v>0</v>
      </c>
      <c r="BL131" s="80">
        <v>0</v>
      </c>
      <c r="BM131" s="80">
        <v>35</v>
      </c>
      <c r="BN131" s="80">
        <v>0</v>
      </c>
      <c r="BO131" s="80">
        <v>0</v>
      </c>
      <c r="BP131" s="80">
        <v>0</v>
      </c>
      <c r="BQ131" s="80">
        <v>20</v>
      </c>
      <c r="BR131" s="80">
        <v>0</v>
      </c>
      <c r="BS131" s="80">
        <v>0</v>
      </c>
      <c r="BT131" s="81">
        <f t="shared" si="30"/>
        <v>70.555555555555557</v>
      </c>
      <c r="BU131" s="89">
        <v>0</v>
      </c>
      <c r="BV131" s="82">
        <v>0</v>
      </c>
      <c r="BW131" s="82">
        <v>0</v>
      </c>
      <c r="BX131" s="82">
        <v>0</v>
      </c>
      <c r="BY131" s="1">
        <v>20</v>
      </c>
      <c r="BZ131" s="82">
        <v>0</v>
      </c>
      <c r="CA131" s="1">
        <v>20</v>
      </c>
      <c r="CB131" s="82">
        <v>0</v>
      </c>
      <c r="CC131" s="82">
        <v>0</v>
      </c>
      <c r="CD131" s="1">
        <v>20</v>
      </c>
      <c r="CE131" s="82">
        <v>0</v>
      </c>
      <c r="CF131" s="82">
        <v>0</v>
      </c>
      <c r="CG131" s="82">
        <v>0</v>
      </c>
      <c r="CH131" s="80">
        <v>20</v>
      </c>
      <c r="CI131" s="82">
        <v>0</v>
      </c>
      <c r="CJ131" s="82">
        <v>0</v>
      </c>
      <c r="CK131" s="82">
        <v>0</v>
      </c>
      <c r="CL131" s="82">
        <v>0</v>
      </c>
      <c r="CM131" s="82">
        <v>0</v>
      </c>
      <c r="CN131" s="1">
        <v>20</v>
      </c>
      <c r="CO131" s="82">
        <v>0</v>
      </c>
      <c r="CP131" s="81">
        <f>(BU131*BU131+BV131*BV131+BW131*BW131+BX131*BX131+BY131*BY131+BZ131*BZ131+CA131*CA131+CB131*CB131+CC131*CC131+CD131*CD131+CE131*CE131+CF131*CF131+CG131*CG131+CH131*CH131+CI131*CI131+CJ131*CJ131+CK131*CK131+CL131*CL131+CM131*CM131+CN131*CN131+CO131*CO131)/21-10000/(21*21)</f>
        <v>72.562358276643991</v>
      </c>
      <c r="EK131" s="1"/>
    </row>
    <row r="132" spans="1:141">
      <c r="A132" s="1">
        <v>129</v>
      </c>
      <c r="B132" s="1" t="s">
        <v>439</v>
      </c>
      <c r="C132" s="57" t="s">
        <v>440</v>
      </c>
      <c r="D132" s="99" t="s">
        <v>157</v>
      </c>
      <c r="F132" s="59" t="s">
        <v>197</v>
      </c>
      <c r="G132" s="37">
        <v>75</v>
      </c>
      <c r="H132" s="60">
        <f t="shared" si="32"/>
        <v>0.75</v>
      </c>
      <c r="I132" s="37">
        <v>75</v>
      </c>
      <c r="J132" s="62">
        <f t="shared" si="31"/>
        <v>100</v>
      </c>
      <c r="K132" s="63" t="s">
        <v>329</v>
      </c>
      <c r="L132" s="64">
        <v>94</v>
      </c>
      <c r="M132" s="1">
        <v>89</v>
      </c>
      <c r="N132" s="1">
        <v>97</v>
      </c>
      <c r="O132" s="1">
        <v>92</v>
      </c>
      <c r="P132" s="1">
        <v>96</v>
      </c>
      <c r="Q132" s="65">
        <v>98</v>
      </c>
      <c r="R132" s="8">
        <v>50000</v>
      </c>
      <c r="S132" s="1">
        <v>50</v>
      </c>
      <c r="T132" s="1">
        <v>99</v>
      </c>
      <c r="X132" s="64">
        <v>20</v>
      </c>
      <c r="Y132" s="1">
        <v>50</v>
      </c>
      <c r="Z132" s="9">
        <v>30</v>
      </c>
      <c r="AQ132" s="79"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  <c r="AX132" s="80">
        <v>0</v>
      </c>
      <c r="AY132" s="80">
        <v>50</v>
      </c>
      <c r="AZ132" s="80">
        <v>0</v>
      </c>
      <c r="BA132" s="80">
        <v>0</v>
      </c>
      <c r="BB132" s="80">
        <v>0</v>
      </c>
      <c r="BC132" s="80">
        <v>0</v>
      </c>
      <c r="BD132" s="80">
        <v>0</v>
      </c>
      <c r="BE132" s="80">
        <v>0</v>
      </c>
      <c r="BF132" s="80">
        <v>0</v>
      </c>
      <c r="BG132" s="80">
        <v>0</v>
      </c>
      <c r="BH132" s="80">
        <v>0</v>
      </c>
      <c r="BI132" s="80">
        <v>0</v>
      </c>
      <c r="BJ132" s="80">
        <v>0</v>
      </c>
      <c r="BK132" s="80">
        <v>0</v>
      </c>
      <c r="BL132" s="80">
        <v>5</v>
      </c>
      <c r="BM132" s="80">
        <v>40</v>
      </c>
      <c r="BN132" s="80">
        <v>0</v>
      </c>
      <c r="BO132" s="80">
        <v>5</v>
      </c>
      <c r="BP132" s="80">
        <v>0</v>
      </c>
      <c r="BQ132" s="80">
        <v>0</v>
      </c>
      <c r="BR132" s="80">
        <v>0</v>
      </c>
      <c r="BS132" s="80">
        <v>0</v>
      </c>
      <c r="BT132" s="81">
        <f t="shared" ref="BT132:BT195" si="34">(AQ132*AQ132+AR132*AR132+AS132*AS132+AT132*AT132+AU132*AU132+AV132*AV132+AW132*AW132+AY132*AY132+AZ132*AZ132+BA132*BA132+BB132*BB132+BC132*BC132+BD132*BD132+BE132*BE132+BF132*BF132+BG132*BG132+BH132*BH132+BI132*BI132+BJ132*BJ132+BK132*BK132+BL132*BL132+BM132*BM132+BN132*BN132+BO132*BO132+BP132*BP132+BQ132*BQ132+BR132*BR132+BS132*BS132)/30-100/9</f>
        <v>127.22222222222223</v>
      </c>
      <c r="BU132" s="89">
        <v>0</v>
      </c>
      <c r="BV132" s="82">
        <v>0</v>
      </c>
      <c r="BW132" s="82">
        <v>0</v>
      </c>
      <c r="BX132" s="82">
        <v>0</v>
      </c>
      <c r="BY132" s="82">
        <v>50</v>
      </c>
      <c r="BZ132" s="82">
        <v>0</v>
      </c>
      <c r="CA132" s="82">
        <v>0</v>
      </c>
      <c r="CB132" s="82">
        <v>0</v>
      </c>
      <c r="CC132" s="82">
        <v>0</v>
      </c>
      <c r="CD132" s="82">
        <v>30</v>
      </c>
      <c r="CE132" s="82">
        <v>0</v>
      </c>
      <c r="CF132" s="82">
        <v>0</v>
      </c>
      <c r="CG132" s="82">
        <v>0</v>
      </c>
      <c r="CH132" s="82">
        <v>20</v>
      </c>
      <c r="CI132" s="82">
        <v>0</v>
      </c>
      <c r="CJ132" s="82">
        <v>0</v>
      </c>
      <c r="CK132" s="82">
        <v>0</v>
      </c>
      <c r="CL132" s="82">
        <v>0</v>
      </c>
      <c r="CM132" s="82">
        <v>0</v>
      </c>
      <c r="CN132" s="82">
        <v>0</v>
      </c>
      <c r="CO132" s="82">
        <v>0</v>
      </c>
      <c r="CP132" s="81">
        <f>(BU132*BU132+BV132*BV132+BW132*BW132+BX132*BX132+BY132*BY132+BZ132*BZ132+CA132*CA132+CB132*CB132+CC132*CC132+CD132*CD132+CF133*CF133+CF132*CF132+CG132*CG132+CH132*CH132+CI132*CI132+CJ132*CJ132+CK132*CK132+CL132*CL132+CM132*CM132+CN132*CN132+CO132*CO132)/21-10000/(21*21)</f>
        <v>158.27664399092973</v>
      </c>
      <c r="EK132" s="1"/>
    </row>
    <row r="133" spans="1:141">
      <c r="A133" s="1">
        <v>130</v>
      </c>
      <c r="B133" s="1" t="s">
        <v>441</v>
      </c>
      <c r="C133" s="57" t="s">
        <v>442</v>
      </c>
      <c r="D133" s="86" t="s">
        <v>264</v>
      </c>
      <c r="E133" s="87"/>
      <c r="F133" s="59" t="s">
        <v>197</v>
      </c>
      <c r="G133" s="88">
        <v>131</v>
      </c>
      <c r="H133" s="60">
        <f t="shared" si="32"/>
        <v>1.31</v>
      </c>
      <c r="I133" s="37">
        <v>125</v>
      </c>
      <c r="J133" s="62">
        <f t="shared" ref="J133:J210" si="35">I133*100/G133</f>
        <v>95.419847328244273</v>
      </c>
      <c r="K133" s="63" t="s">
        <v>329</v>
      </c>
      <c r="L133" s="64">
        <v>94</v>
      </c>
      <c r="M133" s="1">
        <v>89</v>
      </c>
      <c r="N133" s="1">
        <v>97</v>
      </c>
      <c r="O133" s="1">
        <v>93</v>
      </c>
      <c r="P133" s="1">
        <v>95</v>
      </c>
      <c r="Q133" s="65">
        <v>97</v>
      </c>
      <c r="R133" s="8">
        <v>50000</v>
      </c>
      <c r="S133" s="1">
        <v>50</v>
      </c>
      <c r="T133" s="1">
        <v>99</v>
      </c>
      <c r="X133" s="64">
        <v>20</v>
      </c>
      <c r="Y133" s="1">
        <v>70</v>
      </c>
      <c r="Z133" s="9">
        <v>10</v>
      </c>
      <c r="AQ133" s="79">
        <v>0</v>
      </c>
      <c r="AR133" s="80">
        <v>0</v>
      </c>
      <c r="AS133" s="80">
        <v>0</v>
      </c>
      <c r="AT133" s="80">
        <v>0</v>
      </c>
      <c r="AU133" s="80">
        <v>0</v>
      </c>
      <c r="AV133" s="80">
        <v>0</v>
      </c>
      <c r="AW133" s="80">
        <v>0</v>
      </c>
      <c r="AX133" s="80">
        <v>0</v>
      </c>
      <c r="AY133" s="80">
        <v>0</v>
      </c>
      <c r="AZ133" s="80">
        <v>0</v>
      </c>
      <c r="BA133" s="80">
        <v>0</v>
      </c>
      <c r="BB133" s="80">
        <v>0</v>
      </c>
      <c r="BC133" s="80">
        <v>0</v>
      </c>
      <c r="BD133" s="80">
        <v>0</v>
      </c>
      <c r="BE133" s="80">
        <v>0</v>
      </c>
      <c r="BF133" s="80">
        <v>0</v>
      </c>
      <c r="BG133" s="80">
        <v>0</v>
      </c>
      <c r="BH133" s="80">
        <v>0</v>
      </c>
      <c r="BI133" s="80">
        <v>0</v>
      </c>
      <c r="BJ133" s="80">
        <v>0</v>
      </c>
      <c r="BK133" s="80">
        <v>0</v>
      </c>
      <c r="BL133" s="80">
        <v>10</v>
      </c>
      <c r="BM133" s="80">
        <v>50</v>
      </c>
      <c r="BN133" s="80">
        <v>0</v>
      </c>
      <c r="BO133" s="80">
        <v>0</v>
      </c>
      <c r="BP133" s="80">
        <v>0</v>
      </c>
      <c r="BQ133" s="80">
        <v>40</v>
      </c>
      <c r="BR133" s="80">
        <v>0</v>
      </c>
      <c r="BS133" s="80">
        <v>0</v>
      </c>
      <c r="BT133" s="81">
        <f t="shared" si="34"/>
        <v>128.88888888888889</v>
      </c>
      <c r="BU133" s="89">
        <v>0</v>
      </c>
      <c r="BV133" s="82">
        <v>0</v>
      </c>
      <c r="BW133" s="82">
        <v>10</v>
      </c>
      <c r="BX133" s="82">
        <v>0</v>
      </c>
      <c r="BY133" s="82">
        <v>20</v>
      </c>
      <c r="BZ133" s="82">
        <v>0</v>
      </c>
      <c r="CA133" s="82">
        <v>0</v>
      </c>
      <c r="CB133" s="82">
        <v>0</v>
      </c>
      <c r="CC133" s="82">
        <v>0</v>
      </c>
      <c r="CD133" s="82">
        <v>50</v>
      </c>
      <c r="CE133" s="82">
        <v>0</v>
      </c>
      <c r="CF133" s="82">
        <v>0</v>
      </c>
      <c r="CG133" s="82">
        <v>0</v>
      </c>
      <c r="CH133" s="82">
        <v>0</v>
      </c>
      <c r="CI133" s="82">
        <v>0</v>
      </c>
      <c r="CJ133" s="82">
        <v>0</v>
      </c>
      <c r="CK133" s="82">
        <v>0</v>
      </c>
      <c r="CL133" s="82">
        <v>20</v>
      </c>
      <c r="CM133" s="82">
        <v>0</v>
      </c>
      <c r="CN133" s="82">
        <v>0</v>
      </c>
      <c r="CO133" s="82">
        <v>0</v>
      </c>
      <c r="CP133" s="81">
        <f>(BU133*BU133+BV133*BV133+BW133*BW133+BX133*BX133+BY133*BY133+BZ133*BZ133+CA133*CA133+CB133*CB133+CC133*CC133+CD133*CD133+CF134*CF134+CF133*CF133+CG133*CG133+CH133*CH133+CI133*CI133+CJ133*CJ133+CK133*CK133+CL133*CL133+CM133*CM133+CN133*CN133+CO133*CO133)/21-10000/(21*21)</f>
        <v>139.22902494331066</v>
      </c>
      <c r="EK133" s="1"/>
    </row>
    <row r="134" spans="1:141">
      <c r="A134" s="1">
        <v>131</v>
      </c>
      <c r="B134" s="1" t="s">
        <v>443</v>
      </c>
      <c r="C134" s="57" t="s">
        <v>444</v>
      </c>
      <c r="D134" s="99" t="s">
        <v>445</v>
      </c>
      <c r="F134" s="59" t="s">
        <v>197</v>
      </c>
      <c r="G134" s="37">
        <v>77</v>
      </c>
      <c r="H134" s="60">
        <f t="shared" si="32"/>
        <v>0.77</v>
      </c>
      <c r="I134" s="37">
        <v>73</v>
      </c>
      <c r="J134" s="62">
        <f t="shared" si="35"/>
        <v>94.805194805194802</v>
      </c>
      <c r="K134" s="63" t="s">
        <v>329</v>
      </c>
      <c r="L134" s="64">
        <v>94</v>
      </c>
      <c r="M134" s="1">
        <v>92</v>
      </c>
      <c r="N134" s="1">
        <v>98</v>
      </c>
      <c r="O134" s="1">
        <v>91</v>
      </c>
      <c r="P134" s="1">
        <v>94</v>
      </c>
      <c r="Q134" s="65">
        <v>97</v>
      </c>
      <c r="R134" s="8">
        <v>5000</v>
      </c>
      <c r="S134" s="1">
        <v>25</v>
      </c>
      <c r="T134" s="1">
        <v>49</v>
      </c>
      <c r="X134" s="64">
        <v>0</v>
      </c>
      <c r="Y134" s="80">
        <v>20</v>
      </c>
      <c r="Z134" s="9">
        <v>80</v>
      </c>
      <c r="AQ134" s="79">
        <v>0</v>
      </c>
      <c r="AR134" s="80">
        <v>0</v>
      </c>
      <c r="AS134" s="80">
        <v>0</v>
      </c>
      <c r="AT134" s="80">
        <v>0</v>
      </c>
      <c r="AU134" s="80">
        <v>0</v>
      </c>
      <c r="AV134" s="80">
        <v>0</v>
      </c>
      <c r="AW134" s="80">
        <v>0</v>
      </c>
      <c r="AX134" s="80">
        <v>0</v>
      </c>
      <c r="AY134" s="80">
        <v>40</v>
      </c>
      <c r="AZ134" s="80">
        <v>0</v>
      </c>
      <c r="BA134" s="80">
        <v>0</v>
      </c>
      <c r="BB134" s="80">
        <v>0</v>
      </c>
      <c r="BC134" s="80">
        <v>0</v>
      </c>
      <c r="BD134" s="80">
        <v>0</v>
      </c>
      <c r="BE134" s="80">
        <v>0</v>
      </c>
      <c r="BF134" s="80">
        <v>0</v>
      </c>
      <c r="BG134" s="80">
        <v>0</v>
      </c>
      <c r="BH134" s="80">
        <v>0</v>
      </c>
      <c r="BI134" s="80">
        <v>20</v>
      </c>
      <c r="BJ134" s="80">
        <v>0</v>
      </c>
      <c r="BK134" s="80">
        <v>0</v>
      </c>
      <c r="BL134" s="80">
        <v>0</v>
      </c>
      <c r="BM134" s="80">
        <v>20</v>
      </c>
      <c r="BN134" s="80">
        <v>0</v>
      </c>
      <c r="BO134" s="80">
        <v>0</v>
      </c>
      <c r="BP134" s="80">
        <v>0</v>
      </c>
      <c r="BQ134" s="80">
        <v>20</v>
      </c>
      <c r="BR134" s="80">
        <v>0</v>
      </c>
      <c r="BS134" s="80">
        <v>0</v>
      </c>
      <c r="BT134" s="81">
        <f t="shared" si="34"/>
        <v>82.222222222222214</v>
      </c>
      <c r="BU134" s="89">
        <v>0</v>
      </c>
      <c r="BV134" s="82">
        <v>0</v>
      </c>
      <c r="BW134" s="82">
        <v>0</v>
      </c>
      <c r="BX134" s="82">
        <v>0</v>
      </c>
      <c r="BY134" s="82">
        <v>15</v>
      </c>
      <c r="BZ134" s="82">
        <v>20</v>
      </c>
      <c r="CA134" s="82">
        <v>40</v>
      </c>
      <c r="CB134" s="82">
        <v>0</v>
      </c>
      <c r="CC134" s="82">
        <v>0</v>
      </c>
      <c r="CD134" s="82">
        <v>0</v>
      </c>
      <c r="CE134" s="82">
        <v>0</v>
      </c>
      <c r="CF134" s="82">
        <v>0</v>
      </c>
      <c r="CG134" s="82">
        <v>15</v>
      </c>
      <c r="CH134" s="82">
        <v>0</v>
      </c>
      <c r="CI134" s="82">
        <v>0</v>
      </c>
      <c r="CJ134" s="82">
        <v>0</v>
      </c>
      <c r="CK134" s="82">
        <v>0</v>
      </c>
      <c r="CL134" s="82">
        <v>10</v>
      </c>
      <c r="CM134" s="82">
        <v>0</v>
      </c>
      <c r="CN134" s="82">
        <v>0</v>
      </c>
      <c r="CO134" s="82">
        <v>0</v>
      </c>
      <c r="CP134" s="81">
        <f>(BU134*BU134+BV134*BV134+BW134*BW134+BX134*BX134+BY134*BY134+BZ134*BZ134+CA134*CA134+CB134*CB134+CC134*CC134+CD134*CD134+CE134*CE134+CF134*CF134+CG134*CG134+CH134*CH134+CI134*CI134+CJ134*CJ134+CK134*CK134+CL134*CL134+CM134*CM134+CN134*CN134+CO134*CO134)/21-10000/(21*21)</f>
        <v>98.752834467120181</v>
      </c>
      <c r="EK134" s="1"/>
    </row>
    <row r="135" spans="1:141" ht="16.5">
      <c r="A135" s="1">
        <v>132</v>
      </c>
      <c r="B135" s="1" t="s">
        <v>446</v>
      </c>
      <c r="C135" s="57" t="s">
        <v>447</v>
      </c>
      <c r="D135" s="99" t="s">
        <v>448</v>
      </c>
      <c r="E135" s="101" t="s">
        <v>449</v>
      </c>
      <c r="F135" s="59" t="s">
        <v>197</v>
      </c>
      <c r="G135" s="37">
        <v>82</v>
      </c>
      <c r="H135" s="60">
        <f t="shared" si="32"/>
        <v>0.82</v>
      </c>
      <c r="I135" s="37">
        <v>77</v>
      </c>
      <c r="J135" s="62">
        <f t="shared" si="35"/>
        <v>93.902439024390247</v>
      </c>
      <c r="K135" s="63" t="s">
        <v>329</v>
      </c>
      <c r="L135" s="64">
        <v>94</v>
      </c>
      <c r="M135" s="1">
        <v>91</v>
      </c>
      <c r="N135" s="1">
        <v>98</v>
      </c>
      <c r="O135" s="1">
        <v>92</v>
      </c>
      <c r="P135" s="1">
        <v>94</v>
      </c>
      <c r="Q135" s="65">
        <v>96</v>
      </c>
      <c r="R135" s="8">
        <v>10000</v>
      </c>
      <c r="S135" s="1">
        <v>50</v>
      </c>
      <c r="T135" s="1">
        <v>99</v>
      </c>
      <c r="X135" s="64">
        <v>0</v>
      </c>
      <c r="Y135" s="80">
        <v>40</v>
      </c>
      <c r="Z135" s="9">
        <v>60</v>
      </c>
      <c r="AQ135" s="79">
        <v>0</v>
      </c>
      <c r="AR135" s="80">
        <v>0</v>
      </c>
      <c r="AS135" s="80">
        <v>0</v>
      </c>
      <c r="AT135" s="80">
        <v>0</v>
      </c>
      <c r="AU135" s="80">
        <v>0</v>
      </c>
      <c r="AV135" s="80">
        <v>0</v>
      </c>
      <c r="AW135" s="80">
        <v>0</v>
      </c>
      <c r="AX135" s="80">
        <v>0</v>
      </c>
      <c r="AY135" s="80">
        <v>0</v>
      </c>
      <c r="AZ135" s="80">
        <v>0</v>
      </c>
      <c r="BA135" s="80">
        <v>0</v>
      </c>
      <c r="BB135" s="80">
        <v>0</v>
      </c>
      <c r="BC135" s="80">
        <v>0</v>
      </c>
      <c r="BD135" s="80">
        <v>0</v>
      </c>
      <c r="BE135" s="80">
        <v>0</v>
      </c>
      <c r="BF135" s="80">
        <v>0</v>
      </c>
      <c r="BG135" s="80">
        <v>0</v>
      </c>
      <c r="BH135" s="80">
        <v>0</v>
      </c>
      <c r="BI135" s="80">
        <v>0</v>
      </c>
      <c r="BJ135" s="80">
        <v>0</v>
      </c>
      <c r="BK135" s="80">
        <v>0</v>
      </c>
      <c r="BL135" s="80">
        <v>0</v>
      </c>
      <c r="BM135" s="80">
        <v>70</v>
      </c>
      <c r="BN135" s="80">
        <v>0</v>
      </c>
      <c r="BO135" s="80">
        <v>0</v>
      </c>
      <c r="BP135" s="80">
        <v>0</v>
      </c>
      <c r="BQ135" s="80">
        <v>30</v>
      </c>
      <c r="BR135" s="80">
        <v>0</v>
      </c>
      <c r="BS135" s="80">
        <v>0</v>
      </c>
      <c r="BT135" s="81">
        <f t="shared" si="34"/>
        <v>182.22222222222223</v>
      </c>
      <c r="BU135" s="89">
        <v>0</v>
      </c>
      <c r="BV135" s="82">
        <v>0</v>
      </c>
      <c r="BW135" s="82">
        <v>20</v>
      </c>
      <c r="BX135" s="82">
        <v>0</v>
      </c>
      <c r="BY135" s="82">
        <v>0</v>
      </c>
      <c r="BZ135" s="82">
        <v>0</v>
      </c>
      <c r="CA135" s="82">
        <v>40</v>
      </c>
      <c r="CB135" s="82">
        <v>0</v>
      </c>
      <c r="CC135" s="82">
        <v>0</v>
      </c>
      <c r="CD135" s="82">
        <v>0</v>
      </c>
      <c r="CE135" s="82">
        <v>0</v>
      </c>
      <c r="CF135" s="82">
        <v>0</v>
      </c>
      <c r="CG135" s="82">
        <v>0</v>
      </c>
      <c r="CH135" s="82">
        <v>0</v>
      </c>
      <c r="CI135" s="82">
        <v>0</v>
      </c>
      <c r="CJ135" s="82">
        <v>0</v>
      </c>
      <c r="CK135" s="82">
        <v>20</v>
      </c>
      <c r="CL135" s="82">
        <v>20</v>
      </c>
      <c r="CM135" s="82">
        <v>0</v>
      </c>
      <c r="CN135" s="82">
        <v>0</v>
      </c>
      <c r="CO135" s="82">
        <v>0</v>
      </c>
      <c r="CP135" s="81">
        <f>(BU135*BU135+BV135*BV135+BW135*BW135+BX135*BX135+BY135*BY135+BZ135*BZ135+CA135*CA135+CB135*CB135+CC135*CC135+CD135*CD135+CE135*CE135+CF135*CF135+CG135*CG135+CH135*CH135+CI135*CI135+CJ135*CJ135+CK135*CK135+CL135*CL135+CM135*CM135+CN135*CN135+CO135*CO135)/21-10000/(21*21)</f>
        <v>110.65759637188209</v>
      </c>
      <c r="EK135" s="1"/>
    </row>
    <row r="136" spans="1:141">
      <c r="A136" s="1">
        <v>133</v>
      </c>
      <c r="B136" s="1" t="s">
        <v>450</v>
      </c>
      <c r="C136" s="57" t="s">
        <v>451</v>
      </c>
      <c r="D136" s="99" t="s">
        <v>220</v>
      </c>
      <c r="F136" s="59" t="s">
        <v>197</v>
      </c>
      <c r="G136" s="37">
        <v>146</v>
      </c>
      <c r="H136" s="60">
        <f t="shared" ref="H136:H199" si="36">G136/100</f>
        <v>1.46</v>
      </c>
      <c r="I136" s="37">
        <v>107</v>
      </c>
      <c r="J136" s="62">
        <f t="shared" si="35"/>
        <v>73.287671232876718</v>
      </c>
      <c r="K136" s="63" t="s">
        <v>329</v>
      </c>
      <c r="L136" s="64">
        <v>94</v>
      </c>
      <c r="M136" s="1">
        <v>92</v>
      </c>
      <c r="N136" s="1">
        <v>94</v>
      </c>
      <c r="O136" s="1">
        <v>95</v>
      </c>
      <c r="P136" s="1">
        <v>95</v>
      </c>
      <c r="Q136" s="65">
        <v>95</v>
      </c>
      <c r="R136" s="8">
        <v>10000</v>
      </c>
      <c r="S136" s="1">
        <v>25</v>
      </c>
      <c r="T136" s="1">
        <v>49</v>
      </c>
      <c r="U136" s="1">
        <v>18.399999999999999</v>
      </c>
      <c r="V136" s="1">
        <v>8.5</v>
      </c>
      <c r="W136" s="9">
        <v>9.6999999999999993</v>
      </c>
      <c r="X136" s="64">
        <v>20</v>
      </c>
      <c r="Y136" s="80">
        <v>50</v>
      </c>
      <c r="Z136" s="9">
        <v>30</v>
      </c>
      <c r="AA136" s="208">
        <v>11</v>
      </c>
      <c r="AC136" s="67">
        <v>11</v>
      </c>
      <c r="AQ136" s="79">
        <v>0</v>
      </c>
      <c r="AR136" s="80">
        <v>0</v>
      </c>
      <c r="AS136" s="80">
        <v>0</v>
      </c>
      <c r="AT136" s="80">
        <v>0</v>
      </c>
      <c r="AU136" s="80">
        <v>0</v>
      </c>
      <c r="AV136" s="80">
        <v>0</v>
      </c>
      <c r="AW136" s="80">
        <v>0</v>
      </c>
      <c r="AX136" s="80">
        <v>0</v>
      </c>
      <c r="AY136" s="80">
        <v>10</v>
      </c>
      <c r="AZ136" s="80">
        <v>0</v>
      </c>
      <c r="BA136" s="80">
        <v>0</v>
      </c>
      <c r="BB136" s="80">
        <v>0</v>
      </c>
      <c r="BC136" s="80">
        <v>0</v>
      </c>
      <c r="BD136" s="80">
        <v>0</v>
      </c>
      <c r="BE136" s="80">
        <v>0</v>
      </c>
      <c r="BF136" s="80">
        <v>0</v>
      </c>
      <c r="BG136" s="80">
        <v>0</v>
      </c>
      <c r="BH136" s="80">
        <v>0</v>
      </c>
      <c r="BI136" s="80">
        <v>0</v>
      </c>
      <c r="BJ136" s="80">
        <v>0</v>
      </c>
      <c r="BK136" s="80">
        <v>0</v>
      </c>
      <c r="BL136" s="80">
        <v>0</v>
      </c>
      <c r="BM136" s="80">
        <v>45</v>
      </c>
      <c r="BN136" s="80">
        <v>0</v>
      </c>
      <c r="BO136" s="80">
        <v>0</v>
      </c>
      <c r="BP136" s="80">
        <v>0</v>
      </c>
      <c r="BQ136" s="80">
        <v>45</v>
      </c>
      <c r="BR136" s="80">
        <v>0</v>
      </c>
      <c r="BS136" s="80">
        <v>0</v>
      </c>
      <c r="BT136" s="81">
        <f t="shared" si="34"/>
        <v>127.22222222222223</v>
      </c>
      <c r="BU136" s="89">
        <v>0</v>
      </c>
      <c r="BV136" s="82">
        <v>0</v>
      </c>
      <c r="BW136" s="82">
        <v>0</v>
      </c>
      <c r="BX136" s="82">
        <v>0</v>
      </c>
      <c r="BY136" s="82">
        <v>20</v>
      </c>
      <c r="BZ136" s="82">
        <v>0</v>
      </c>
      <c r="CA136" s="82">
        <v>0</v>
      </c>
      <c r="CB136" s="82">
        <v>0</v>
      </c>
      <c r="CC136" s="82">
        <v>0</v>
      </c>
      <c r="CD136" s="82">
        <v>40</v>
      </c>
      <c r="CE136" s="82">
        <v>0</v>
      </c>
      <c r="CF136" s="82">
        <v>0</v>
      </c>
      <c r="CG136" s="82">
        <v>0</v>
      </c>
      <c r="CH136" s="82">
        <v>0</v>
      </c>
      <c r="CI136" s="82">
        <v>0</v>
      </c>
      <c r="CJ136" s="82">
        <v>40</v>
      </c>
      <c r="CK136" s="82">
        <v>0</v>
      </c>
      <c r="CL136" s="82">
        <v>0</v>
      </c>
      <c r="CM136" s="82">
        <v>0</v>
      </c>
      <c r="CN136" s="82">
        <v>0</v>
      </c>
      <c r="CO136" s="82">
        <v>0</v>
      </c>
      <c r="CP136" s="81">
        <f>(BU136*BU136+BV136*BV136+BW136*BW136+BX136*BX136+BY136*BY136+BZ136*BZ136+CA136*CA136+CB136*CB136+CC136*CC136+CD136*CD136+CE136*CE136+CF136*CF136+CG136*CG136+CH136*CH136+CI136*CI136+CJ136*CJ136+CK136*CK136+CL136*CL136+CM136*CM136+CN136*CN136+CO136*CO136)/21-10000/(21*21)</f>
        <v>148.75283446712018</v>
      </c>
      <c r="EK136" s="1"/>
    </row>
    <row r="137" spans="1:141">
      <c r="A137" s="1">
        <v>134</v>
      </c>
      <c r="B137" s="1" t="s">
        <v>452</v>
      </c>
      <c r="C137" s="57" t="s">
        <v>453</v>
      </c>
      <c r="D137" s="99" t="s">
        <v>279</v>
      </c>
      <c r="F137" s="59" t="s">
        <v>197</v>
      </c>
      <c r="G137" s="37">
        <v>125</v>
      </c>
      <c r="H137" s="60">
        <f t="shared" si="36"/>
        <v>1.25</v>
      </c>
      <c r="I137" s="37">
        <v>122</v>
      </c>
      <c r="J137" s="62">
        <f t="shared" si="35"/>
        <v>97.6</v>
      </c>
      <c r="K137" s="63" t="s">
        <v>329</v>
      </c>
      <c r="L137" s="64">
        <v>94</v>
      </c>
      <c r="M137" s="1">
        <v>90</v>
      </c>
      <c r="N137" s="1">
        <v>96</v>
      </c>
      <c r="O137" s="1">
        <v>95</v>
      </c>
      <c r="P137" s="1">
        <v>93</v>
      </c>
      <c r="Q137" s="65">
        <v>96</v>
      </c>
      <c r="S137" s="1">
        <v>50</v>
      </c>
      <c r="T137" s="1">
        <v>99</v>
      </c>
      <c r="AQ137" s="79">
        <v>0</v>
      </c>
      <c r="AR137" s="80">
        <v>0</v>
      </c>
      <c r="AS137" s="80">
        <v>0</v>
      </c>
      <c r="AT137" s="80">
        <v>0</v>
      </c>
      <c r="AU137" s="80">
        <v>0</v>
      </c>
      <c r="AV137" s="80">
        <v>0</v>
      </c>
      <c r="AW137" s="80">
        <v>5</v>
      </c>
      <c r="AX137" s="80">
        <v>0</v>
      </c>
      <c r="AY137" s="80">
        <v>10</v>
      </c>
      <c r="AZ137" s="80">
        <v>0</v>
      </c>
      <c r="BA137" s="80">
        <v>0</v>
      </c>
      <c r="BB137" s="80">
        <v>0</v>
      </c>
      <c r="BC137" s="80">
        <v>5</v>
      </c>
      <c r="BD137" s="80">
        <v>0</v>
      </c>
      <c r="BE137" s="80">
        <v>0</v>
      </c>
      <c r="BF137" s="80">
        <v>0</v>
      </c>
      <c r="BG137" s="80">
        <v>0</v>
      </c>
      <c r="BH137" s="80">
        <v>0</v>
      </c>
      <c r="BI137" s="80">
        <v>10</v>
      </c>
      <c r="BJ137" s="80">
        <v>5</v>
      </c>
      <c r="BK137" s="80">
        <v>0</v>
      </c>
      <c r="BL137" s="80">
        <v>10</v>
      </c>
      <c r="BM137" s="80">
        <v>10</v>
      </c>
      <c r="BN137" s="80">
        <v>0</v>
      </c>
      <c r="BO137" s="80">
        <v>0</v>
      </c>
      <c r="BP137" s="80">
        <v>0</v>
      </c>
      <c r="BQ137" s="80">
        <v>45</v>
      </c>
      <c r="BR137" s="80">
        <v>0</v>
      </c>
      <c r="BS137" s="80">
        <v>0</v>
      </c>
      <c r="BT137" s="81">
        <f t="shared" si="34"/>
        <v>72.222222222222214</v>
      </c>
      <c r="BU137" s="89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EK137" s="1"/>
    </row>
    <row r="138" spans="1:141">
      <c r="A138" s="1">
        <v>135</v>
      </c>
      <c r="B138" s="1" t="s">
        <v>454</v>
      </c>
      <c r="C138" s="57" t="s">
        <v>455</v>
      </c>
      <c r="D138" s="99" t="s">
        <v>157</v>
      </c>
      <c r="F138" s="59" t="s">
        <v>197</v>
      </c>
      <c r="G138" s="37">
        <v>184</v>
      </c>
      <c r="H138" s="60">
        <f t="shared" si="36"/>
        <v>1.84</v>
      </c>
      <c r="I138" s="37">
        <v>178</v>
      </c>
      <c r="J138" s="62">
        <f t="shared" si="35"/>
        <v>96.739130434782609</v>
      </c>
      <c r="K138" s="63" t="s">
        <v>329</v>
      </c>
      <c r="L138" s="64">
        <v>94</v>
      </c>
      <c r="M138" s="1">
        <v>92</v>
      </c>
      <c r="N138" s="1">
        <v>97</v>
      </c>
      <c r="O138" s="1">
        <v>90</v>
      </c>
      <c r="P138" s="1">
        <v>95</v>
      </c>
      <c r="Q138" s="65">
        <v>96</v>
      </c>
      <c r="R138" s="8">
        <v>10000</v>
      </c>
      <c r="S138" s="1">
        <v>25</v>
      </c>
      <c r="T138" s="1">
        <v>49</v>
      </c>
      <c r="U138" s="1" t="s">
        <v>456</v>
      </c>
      <c r="V138" s="1" t="s">
        <v>267</v>
      </c>
      <c r="W138" s="9" t="s">
        <v>142</v>
      </c>
      <c r="X138" s="64">
        <v>10</v>
      </c>
      <c r="Y138" s="80">
        <v>60</v>
      </c>
      <c r="Z138" s="9">
        <v>30</v>
      </c>
      <c r="AJ138" s="31">
        <v>14</v>
      </c>
      <c r="AQ138" s="79">
        <v>0</v>
      </c>
      <c r="AR138" s="80">
        <v>0</v>
      </c>
      <c r="AS138" s="80">
        <v>0</v>
      </c>
      <c r="AT138" s="80">
        <v>0</v>
      </c>
      <c r="AU138" s="80">
        <v>0</v>
      </c>
      <c r="AV138" s="80">
        <v>0</v>
      </c>
      <c r="AW138" s="80">
        <v>0</v>
      </c>
      <c r="AX138" s="80">
        <v>0</v>
      </c>
      <c r="AY138" s="80">
        <v>15</v>
      </c>
      <c r="AZ138" s="80">
        <v>0</v>
      </c>
      <c r="BA138" s="80">
        <v>0</v>
      </c>
      <c r="BB138" s="80">
        <v>0</v>
      </c>
      <c r="BC138" s="80">
        <v>0</v>
      </c>
      <c r="BD138" s="80">
        <v>0</v>
      </c>
      <c r="BE138" s="80">
        <v>0</v>
      </c>
      <c r="BF138" s="80">
        <v>0</v>
      </c>
      <c r="BG138" s="80">
        <v>10</v>
      </c>
      <c r="BH138" s="80">
        <v>0</v>
      </c>
      <c r="BI138" s="80">
        <v>0</v>
      </c>
      <c r="BJ138" s="80">
        <v>10</v>
      </c>
      <c r="BK138" s="80">
        <v>0</v>
      </c>
      <c r="BL138" s="80">
        <v>0</v>
      </c>
      <c r="BM138" s="80">
        <v>0</v>
      </c>
      <c r="BN138" s="80">
        <v>0</v>
      </c>
      <c r="BO138" s="80">
        <v>50</v>
      </c>
      <c r="BP138" s="80">
        <v>5</v>
      </c>
      <c r="BQ138" s="80">
        <v>0</v>
      </c>
      <c r="BR138" s="80">
        <v>0</v>
      </c>
      <c r="BS138" s="80">
        <v>10</v>
      </c>
      <c r="BT138" s="81">
        <f t="shared" si="34"/>
        <v>90.555555555555557</v>
      </c>
      <c r="BU138" s="89">
        <v>20</v>
      </c>
      <c r="BV138" s="82">
        <v>0</v>
      </c>
      <c r="BW138" s="82">
        <v>10</v>
      </c>
      <c r="BX138" s="82">
        <v>30</v>
      </c>
      <c r="BY138" s="82">
        <v>0</v>
      </c>
      <c r="BZ138" s="82">
        <v>0</v>
      </c>
      <c r="CA138" s="82">
        <v>0</v>
      </c>
      <c r="CB138" s="82">
        <v>0</v>
      </c>
      <c r="CC138" s="82">
        <v>0</v>
      </c>
      <c r="CD138" s="82">
        <v>20</v>
      </c>
      <c r="CE138" s="82">
        <v>0</v>
      </c>
      <c r="CF138" s="82">
        <v>0</v>
      </c>
      <c r="CG138" s="82">
        <v>10</v>
      </c>
      <c r="CH138" s="82">
        <v>0</v>
      </c>
      <c r="CI138" s="82">
        <v>0</v>
      </c>
      <c r="CJ138" s="82">
        <v>0</v>
      </c>
      <c r="CK138" s="82">
        <v>10</v>
      </c>
      <c r="CL138" s="82">
        <v>0</v>
      </c>
      <c r="CM138" s="82">
        <v>0</v>
      </c>
      <c r="CN138" s="82">
        <v>0</v>
      </c>
      <c r="CO138" s="82">
        <v>0</v>
      </c>
      <c r="CP138" s="81">
        <f>(BU138*BU138+BV138*BV138+BW138*BW138+BX138*BX138+BY138*BY138+BZ138*BZ138+CA138*CA138+CB138*CB138+CC138*CC138+CD138*CD138+CE138*CE138+CF138*CF138+CG138*CG138+CH138*CH138+CI138*CI138+CJ138*CJ138+CK138*CK138+CL138*CL138+CM138*CM138+CN138*CN138+CO138*CO138)/21-10000/(21*21)</f>
        <v>72.562358276643991</v>
      </c>
      <c r="EK138" s="1"/>
    </row>
    <row r="139" spans="1:141">
      <c r="A139" s="1">
        <v>136</v>
      </c>
      <c r="B139" s="1" t="s">
        <v>457</v>
      </c>
      <c r="H139" s="60">
        <f t="shared" si="36"/>
        <v>0</v>
      </c>
      <c r="J139" s="62"/>
      <c r="K139" s="63" t="s">
        <v>329</v>
      </c>
      <c r="L139" s="64">
        <v>94</v>
      </c>
      <c r="M139" s="1">
        <v>90</v>
      </c>
      <c r="N139" s="1">
        <v>94</v>
      </c>
      <c r="O139" s="1">
        <v>95</v>
      </c>
      <c r="P139" s="1">
        <v>95</v>
      </c>
      <c r="Q139" s="65">
        <v>95</v>
      </c>
      <c r="BT139" s="81">
        <f t="shared" si="34"/>
        <v>-11.111111111111111</v>
      </c>
      <c r="BU139" s="89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EK139" s="1"/>
    </row>
    <row r="140" spans="1:141" ht="16.5">
      <c r="A140" s="1">
        <v>137</v>
      </c>
      <c r="B140" s="1" t="s">
        <v>458</v>
      </c>
      <c r="E140" s="101" t="s">
        <v>459</v>
      </c>
      <c r="F140" s="59" t="s">
        <v>197</v>
      </c>
      <c r="G140" s="37">
        <v>78</v>
      </c>
      <c r="H140" s="60">
        <f t="shared" si="36"/>
        <v>0.78</v>
      </c>
      <c r="I140" s="37">
        <v>70</v>
      </c>
      <c r="J140" s="62">
        <f t="shared" si="35"/>
        <v>89.743589743589737</v>
      </c>
      <c r="K140" s="63" t="s">
        <v>329</v>
      </c>
      <c r="L140" s="64">
        <v>94</v>
      </c>
      <c r="M140" s="1">
        <v>90</v>
      </c>
      <c r="N140" s="1">
        <v>97</v>
      </c>
      <c r="O140" s="1">
        <v>91</v>
      </c>
      <c r="P140" s="1">
        <v>95</v>
      </c>
      <c r="Q140" s="65">
        <v>96</v>
      </c>
      <c r="BT140" s="81">
        <f t="shared" si="34"/>
        <v>-11.111111111111111</v>
      </c>
      <c r="BU140" s="89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EK140" s="1"/>
    </row>
    <row r="141" spans="1:141">
      <c r="A141" s="1">
        <v>138</v>
      </c>
      <c r="B141" s="1" t="s">
        <v>460</v>
      </c>
      <c r="E141" s="2" t="s">
        <v>139</v>
      </c>
      <c r="F141" s="59" t="s">
        <v>120</v>
      </c>
      <c r="G141" s="37">
        <v>381</v>
      </c>
      <c r="H141" s="60">
        <f t="shared" si="36"/>
        <v>3.81</v>
      </c>
      <c r="I141" s="37">
        <v>96</v>
      </c>
      <c r="J141" s="62">
        <f t="shared" si="35"/>
        <v>25.196850393700789</v>
      </c>
      <c r="K141" s="63" t="s">
        <v>329</v>
      </c>
      <c r="L141" s="64">
        <v>94</v>
      </c>
      <c r="M141" s="1">
        <v>90</v>
      </c>
      <c r="N141" s="1">
        <v>95</v>
      </c>
      <c r="O141" s="1">
        <v>93</v>
      </c>
      <c r="P141" s="1">
        <v>94</v>
      </c>
      <c r="Q141" s="65">
        <v>96</v>
      </c>
      <c r="BT141" s="81">
        <f t="shared" si="34"/>
        <v>-11.111111111111111</v>
      </c>
      <c r="BU141" s="89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EK141" s="1"/>
    </row>
    <row r="142" spans="1:141">
      <c r="A142" s="1">
        <v>139</v>
      </c>
      <c r="B142" s="1" t="s">
        <v>461</v>
      </c>
      <c r="H142" s="60">
        <f t="shared" si="36"/>
        <v>0</v>
      </c>
      <c r="J142" s="62"/>
      <c r="K142" s="63" t="s">
        <v>329</v>
      </c>
      <c r="L142" s="64">
        <v>94</v>
      </c>
      <c r="M142" s="1">
        <v>90</v>
      </c>
      <c r="N142" s="1">
        <v>98</v>
      </c>
      <c r="O142" s="1">
        <v>91</v>
      </c>
      <c r="P142" s="1">
        <v>94</v>
      </c>
      <c r="Q142" s="65">
        <v>96</v>
      </c>
      <c r="BT142" s="81">
        <f t="shared" si="34"/>
        <v>-11.111111111111111</v>
      </c>
      <c r="BU142" s="89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EK142" s="1"/>
    </row>
    <row r="143" spans="1:141">
      <c r="A143" s="1">
        <v>140</v>
      </c>
      <c r="B143" s="1" t="s">
        <v>462</v>
      </c>
      <c r="C143" s="57" t="s">
        <v>463</v>
      </c>
      <c r="D143" s="99" t="s">
        <v>157</v>
      </c>
      <c r="E143" s="2" t="s">
        <v>459</v>
      </c>
      <c r="F143" s="125" t="s">
        <v>166</v>
      </c>
      <c r="G143" s="37">
        <v>38</v>
      </c>
      <c r="H143" s="60">
        <f t="shared" si="36"/>
        <v>0.38</v>
      </c>
      <c r="I143" s="37">
        <v>35</v>
      </c>
      <c r="J143" s="62">
        <f t="shared" si="35"/>
        <v>92.10526315789474</v>
      </c>
      <c r="K143" s="63" t="s">
        <v>329</v>
      </c>
      <c r="L143" s="64">
        <v>94</v>
      </c>
      <c r="M143" s="1">
        <v>89</v>
      </c>
      <c r="N143" s="1">
        <v>97</v>
      </c>
      <c r="O143" s="1">
        <v>92</v>
      </c>
      <c r="P143" s="1">
        <v>95</v>
      </c>
      <c r="Q143" s="65">
        <v>94</v>
      </c>
      <c r="R143" s="8">
        <v>25000</v>
      </c>
      <c r="S143" s="1">
        <v>25</v>
      </c>
      <c r="T143" s="1">
        <v>49</v>
      </c>
      <c r="X143" s="64">
        <v>5</v>
      </c>
      <c r="Y143" s="82">
        <v>30</v>
      </c>
      <c r="Z143" s="9">
        <v>65</v>
      </c>
      <c r="AQ143" s="79">
        <v>0</v>
      </c>
      <c r="AR143" s="80">
        <v>0</v>
      </c>
      <c r="AS143" s="80">
        <v>0</v>
      </c>
      <c r="AT143" s="80">
        <v>0</v>
      </c>
      <c r="AU143" s="80">
        <v>0</v>
      </c>
      <c r="AV143" s="80">
        <v>0</v>
      </c>
      <c r="AW143" s="80">
        <v>0</v>
      </c>
      <c r="AX143" s="80">
        <v>0</v>
      </c>
      <c r="AY143" s="80">
        <v>40</v>
      </c>
      <c r="AZ143" s="80">
        <v>0</v>
      </c>
      <c r="BA143" s="80">
        <v>0</v>
      </c>
      <c r="BB143" s="80">
        <v>0</v>
      </c>
      <c r="BC143" s="80">
        <v>0</v>
      </c>
      <c r="BD143" s="80">
        <v>0</v>
      </c>
      <c r="BE143" s="80">
        <v>0</v>
      </c>
      <c r="BF143" s="80">
        <v>0</v>
      </c>
      <c r="BG143" s="80">
        <v>0</v>
      </c>
      <c r="BH143" s="80">
        <v>0</v>
      </c>
      <c r="BI143" s="80">
        <v>0</v>
      </c>
      <c r="BJ143" s="80">
        <v>0</v>
      </c>
      <c r="BK143" s="80">
        <v>0</v>
      </c>
      <c r="BL143" s="80">
        <v>0</v>
      </c>
      <c r="BM143" s="80">
        <v>20</v>
      </c>
      <c r="BN143" s="80">
        <v>0</v>
      </c>
      <c r="BO143" s="80">
        <v>20</v>
      </c>
      <c r="BP143" s="80">
        <v>0</v>
      </c>
      <c r="BQ143" s="80">
        <v>20</v>
      </c>
      <c r="BR143" s="80">
        <v>0</v>
      </c>
      <c r="BS143" s="80">
        <v>0</v>
      </c>
      <c r="BT143" s="81">
        <f t="shared" si="34"/>
        <v>82.222222222222214</v>
      </c>
      <c r="BU143" s="89">
        <v>0</v>
      </c>
      <c r="BV143" s="82">
        <v>0</v>
      </c>
      <c r="BW143" s="82">
        <v>15</v>
      </c>
      <c r="BX143" s="82">
        <v>0</v>
      </c>
      <c r="BY143" s="82">
        <v>0</v>
      </c>
      <c r="BZ143" s="82">
        <v>0</v>
      </c>
      <c r="CA143" s="82">
        <v>20</v>
      </c>
      <c r="CB143" s="82">
        <v>0</v>
      </c>
      <c r="CC143" s="82">
        <v>0</v>
      </c>
      <c r="CD143" s="82">
        <v>0</v>
      </c>
      <c r="CE143" s="82">
        <v>15</v>
      </c>
      <c r="CF143" s="82">
        <v>0</v>
      </c>
      <c r="CG143" s="82">
        <v>0</v>
      </c>
      <c r="CH143" s="82">
        <v>0</v>
      </c>
      <c r="CI143" s="82">
        <v>0</v>
      </c>
      <c r="CJ143" s="82">
        <v>0</v>
      </c>
      <c r="CK143" s="82">
        <v>20</v>
      </c>
      <c r="CL143" s="82">
        <v>30</v>
      </c>
      <c r="CM143" s="82">
        <v>0</v>
      </c>
      <c r="CN143" s="82">
        <v>0</v>
      </c>
      <c r="CO143" s="82">
        <v>0</v>
      </c>
      <c r="CP143" s="81">
        <f t="shared" ref="CP143:CP148" si="37">(BU143*BU143+BV143*BV143+BW143*BW143+BX143*BX143+BY143*BY143+BZ143*BZ143+CA143*CA143+CB143*CB143+CC143*CC143+CD143*CD143+CE143*CE143+CF143*CF143+CG143*CG143+CH143*CH143+CI143*CI143+CJ143*CJ143+CK143*CK143+CL143*CL143+CM143*CM143+CN143*CN143+CO143*CO143)/21-10000/(21*21)</f>
        <v>79.70521541950113</v>
      </c>
      <c r="EK143" s="1"/>
    </row>
    <row r="144" spans="1:141">
      <c r="A144" s="1">
        <v>141</v>
      </c>
      <c r="B144" s="1" t="s">
        <v>464</v>
      </c>
      <c r="C144" s="1" t="s">
        <v>465</v>
      </c>
      <c r="D144" s="99" t="s">
        <v>152</v>
      </c>
      <c r="F144" s="59" t="s">
        <v>197</v>
      </c>
      <c r="G144" s="37">
        <v>122</v>
      </c>
      <c r="H144" s="60">
        <f t="shared" si="36"/>
        <v>1.22</v>
      </c>
      <c r="I144" s="37">
        <v>119</v>
      </c>
      <c r="J144" s="62">
        <f t="shared" si="35"/>
        <v>97.540983606557376</v>
      </c>
      <c r="K144" s="63" t="s">
        <v>329</v>
      </c>
      <c r="L144" s="64">
        <v>93</v>
      </c>
      <c r="M144" s="1">
        <v>88</v>
      </c>
      <c r="N144" s="1">
        <v>97</v>
      </c>
      <c r="O144" s="1">
        <v>92</v>
      </c>
      <c r="P144" s="1">
        <v>93</v>
      </c>
      <c r="Q144" s="65">
        <v>97</v>
      </c>
      <c r="R144" s="8">
        <v>50000</v>
      </c>
      <c r="S144" s="1">
        <v>50</v>
      </c>
      <c r="T144" s="1">
        <v>99</v>
      </c>
      <c r="X144" s="64">
        <v>20</v>
      </c>
      <c r="Y144" s="82">
        <v>50</v>
      </c>
      <c r="Z144" s="9">
        <v>30</v>
      </c>
      <c r="AQ144" s="79">
        <v>0</v>
      </c>
      <c r="AR144" s="80">
        <v>0</v>
      </c>
      <c r="AS144" s="80">
        <v>0</v>
      </c>
      <c r="AT144" s="80">
        <v>0</v>
      </c>
      <c r="AU144" s="80">
        <v>0</v>
      </c>
      <c r="AV144" s="80">
        <v>0</v>
      </c>
      <c r="AW144" s="80">
        <v>0</v>
      </c>
      <c r="AX144" s="80">
        <v>0</v>
      </c>
      <c r="AY144" s="80">
        <v>40</v>
      </c>
      <c r="AZ144" s="80">
        <v>0</v>
      </c>
      <c r="BA144" s="80">
        <v>0</v>
      </c>
      <c r="BB144" s="80">
        <v>0</v>
      </c>
      <c r="BC144" s="80">
        <v>0</v>
      </c>
      <c r="BD144" s="80">
        <v>0</v>
      </c>
      <c r="BE144" s="80">
        <v>0</v>
      </c>
      <c r="BF144" s="80">
        <v>0</v>
      </c>
      <c r="BG144" s="80">
        <v>0</v>
      </c>
      <c r="BH144" s="80">
        <v>0</v>
      </c>
      <c r="BI144" s="80">
        <v>0</v>
      </c>
      <c r="BJ144" s="80">
        <v>0</v>
      </c>
      <c r="BK144" s="80">
        <v>0</v>
      </c>
      <c r="BL144" s="80">
        <v>0</v>
      </c>
      <c r="BM144" s="80">
        <v>40</v>
      </c>
      <c r="BN144" s="80">
        <v>0</v>
      </c>
      <c r="BO144" s="80">
        <v>0</v>
      </c>
      <c r="BP144" s="80">
        <v>0</v>
      </c>
      <c r="BQ144" s="80">
        <v>20</v>
      </c>
      <c r="BR144" s="80">
        <v>0</v>
      </c>
      <c r="BS144" s="80">
        <v>0</v>
      </c>
      <c r="BT144" s="81">
        <f t="shared" si="34"/>
        <v>108.88888888888889</v>
      </c>
      <c r="BU144" s="89">
        <v>0</v>
      </c>
      <c r="BV144" s="82">
        <v>0</v>
      </c>
      <c r="BW144" s="82">
        <v>25</v>
      </c>
      <c r="BX144" s="82">
        <v>0</v>
      </c>
      <c r="BY144" s="82">
        <v>20</v>
      </c>
      <c r="BZ144" s="82">
        <v>0</v>
      </c>
      <c r="CA144" s="82">
        <v>0</v>
      </c>
      <c r="CB144" s="82">
        <v>0</v>
      </c>
      <c r="CC144" s="82">
        <v>0</v>
      </c>
      <c r="CD144" s="82">
        <v>20</v>
      </c>
      <c r="CE144" s="82">
        <v>15</v>
      </c>
      <c r="CF144" s="82">
        <v>0</v>
      </c>
      <c r="CG144" s="82">
        <v>0</v>
      </c>
      <c r="CH144" s="82">
        <v>0</v>
      </c>
      <c r="CI144" s="82">
        <v>0</v>
      </c>
      <c r="CJ144" s="82">
        <v>0</v>
      </c>
      <c r="CK144" s="82">
        <v>0</v>
      </c>
      <c r="CL144" s="82">
        <v>10</v>
      </c>
      <c r="CM144" s="82">
        <v>0</v>
      </c>
      <c r="CN144" s="82">
        <v>10</v>
      </c>
      <c r="CO144" s="82">
        <v>0</v>
      </c>
      <c r="CP144" s="81">
        <f t="shared" si="37"/>
        <v>65.419501133786852</v>
      </c>
      <c r="EK144" s="1"/>
    </row>
    <row r="145" spans="1:141">
      <c r="A145" s="1">
        <v>142</v>
      </c>
      <c r="B145" s="1" t="s">
        <v>466</v>
      </c>
      <c r="C145" s="57" t="s">
        <v>467</v>
      </c>
      <c r="D145" s="99" t="s">
        <v>279</v>
      </c>
      <c r="E145" s="123" t="s">
        <v>157</v>
      </c>
      <c r="F145" s="59" t="s">
        <v>197</v>
      </c>
      <c r="G145" s="37">
        <v>152</v>
      </c>
      <c r="H145" s="60">
        <f t="shared" si="36"/>
        <v>1.52</v>
      </c>
      <c r="I145" s="37">
        <v>135</v>
      </c>
      <c r="J145" s="62">
        <f t="shared" si="35"/>
        <v>88.815789473684205</v>
      </c>
      <c r="K145" s="63" t="s">
        <v>329</v>
      </c>
      <c r="L145" s="64">
        <v>93</v>
      </c>
      <c r="M145" s="1">
        <v>91</v>
      </c>
      <c r="N145" s="1">
        <v>97</v>
      </c>
      <c r="O145" s="1">
        <v>91</v>
      </c>
      <c r="P145" s="1">
        <v>94</v>
      </c>
      <c r="Q145" s="65">
        <v>95</v>
      </c>
      <c r="R145" s="8">
        <v>5000</v>
      </c>
      <c r="S145" s="1">
        <v>25</v>
      </c>
      <c r="T145" s="1">
        <v>49</v>
      </c>
      <c r="X145" s="64">
        <v>11</v>
      </c>
      <c r="Y145" s="82">
        <v>59</v>
      </c>
      <c r="Z145" s="9">
        <v>30</v>
      </c>
      <c r="AQ145" s="79">
        <v>0</v>
      </c>
      <c r="AR145" s="80">
        <v>0</v>
      </c>
      <c r="AS145" s="80">
        <v>0</v>
      </c>
      <c r="AT145" s="80">
        <v>0</v>
      </c>
      <c r="AU145" s="80">
        <v>0</v>
      </c>
      <c r="AV145" s="80">
        <v>0</v>
      </c>
      <c r="AW145" s="80">
        <v>0</v>
      </c>
      <c r="AX145" s="80">
        <v>0</v>
      </c>
      <c r="AY145" s="80">
        <v>50</v>
      </c>
      <c r="AZ145" s="80">
        <v>0</v>
      </c>
      <c r="BA145" s="80">
        <v>15</v>
      </c>
      <c r="BB145" s="80">
        <v>0</v>
      </c>
      <c r="BC145" s="80">
        <v>0</v>
      </c>
      <c r="BD145" s="80">
        <v>0</v>
      </c>
      <c r="BE145" s="80">
        <v>0</v>
      </c>
      <c r="BF145" s="80">
        <v>0</v>
      </c>
      <c r="BG145" s="80">
        <v>0</v>
      </c>
      <c r="BH145" s="80">
        <v>0</v>
      </c>
      <c r="BI145" s="80">
        <v>10</v>
      </c>
      <c r="BJ145" s="80">
        <v>0</v>
      </c>
      <c r="BK145" s="80">
        <v>0</v>
      </c>
      <c r="BL145" s="80">
        <v>0</v>
      </c>
      <c r="BM145" s="80">
        <v>0</v>
      </c>
      <c r="BN145" s="80">
        <v>0</v>
      </c>
      <c r="BO145" s="80">
        <v>0</v>
      </c>
      <c r="BP145" s="80">
        <v>0</v>
      </c>
      <c r="BQ145" s="80">
        <v>25</v>
      </c>
      <c r="BR145" s="80">
        <v>0</v>
      </c>
      <c r="BS145" s="80">
        <v>0</v>
      </c>
      <c r="BT145" s="81">
        <f t="shared" si="34"/>
        <v>103.88888888888889</v>
      </c>
      <c r="BU145" s="89">
        <v>0</v>
      </c>
      <c r="BV145" s="82">
        <v>0</v>
      </c>
      <c r="BW145" s="82">
        <v>20</v>
      </c>
      <c r="BX145" s="82">
        <v>25</v>
      </c>
      <c r="BY145" s="82">
        <v>0</v>
      </c>
      <c r="BZ145" s="82">
        <v>25</v>
      </c>
      <c r="CA145" s="82">
        <v>0</v>
      </c>
      <c r="CB145" s="82">
        <v>0</v>
      </c>
      <c r="CC145" s="82">
        <v>0</v>
      </c>
      <c r="CD145" s="82">
        <v>0</v>
      </c>
      <c r="CE145" s="82">
        <v>0</v>
      </c>
      <c r="CF145" s="82">
        <v>0</v>
      </c>
      <c r="CG145" s="82">
        <v>0</v>
      </c>
      <c r="CH145" s="82">
        <v>10</v>
      </c>
      <c r="CI145" s="82">
        <v>0</v>
      </c>
      <c r="CJ145" s="82">
        <v>0</v>
      </c>
      <c r="CK145" s="82">
        <v>10</v>
      </c>
      <c r="CL145" s="82">
        <v>0</v>
      </c>
      <c r="CM145" s="82">
        <v>10</v>
      </c>
      <c r="CN145" s="82">
        <v>0</v>
      </c>
      <c r="CO145" s="82">
        <v>0</v>
      </c>
      <c r="CP145" s="81">
        <f t="shared" si="37"/>
        <v>70.181405895691611</v>
      </c>
      <c r="EK145" s="1"/>
    </row>
    <row r="146" spans="1:141">
      <c r="A146" s="1">
        <v>143</v>
      </c>
      <c r="B146" s="1" t="s">
        <v>468</v>
      </c>
      <c r="C146" s="57" t="s">
        <v>469</v>
      </c>
      <c r="D146" s="99" t="s">
        <v>470</v>
      </c>
      <c r="F146" s="59" t="s">
        <v>197</v>
      </c>
      <c r="G146" s="37">
        <v>109</v>
      </c>
      <c r="H146" s="60">
        <f t="shared" si="36"/>
        <v>1.0900000000000001</v>
      </c>
      <c r="I146" s="37">
        <v>88</v>
      </c>
      <c r="J146" s="62">
        <f t="shared" si="35"/>
        <v>80.733944954128447</v>
      </c>
      <c r="K146" s="63" t="s">
        <v>329</v>
      </c>
      <c r="L146" s="64">
        <v>93</v>
      </c>
      <c r="M146" s="1">
        <v>91</v>
      </c>
      <c r="N146" s="1">
        <v>94</v>
      </c>
      <c r="O146" s="1">
        <v>92</v>
      </c>
      <c r="P146" s="1">
        <v>94</v>
      </c>
      <c r="Q146" s="65">
        <v>96</v>
      </c>
      <c r="R146" s="8">
        <v>10000</v>
      </c>
      <c r="S146" s="1">
        <v>25</v>
      </c>
      <c r="T146" s="1">
        <v>49</v>
      </c>
      <c r="X146" s="64">
        <v>10</v>
      </c>
      <c r="Y146" s="82">
        <v>45</v>
      </c>
      <c r="Z146" s="9">
        <v>45</v>
      </c>
      <c r="AQ146" s="79">
        <v>0</v>
      </c>
      <c r="AR146" s="80">
        <v>0</v>
      </c>
      <c r="AS146" s="80">
        <v>0</v>
      </c>
      <c r="AT146" s="80">
        <v>0</v>
      </c>
      <c r="AU146" s="80">
        <v>0</v>
      </c>
      <c r="AV146" s="80">
        <v>0</v>
      </c>
      <c r="AW146" s="80">
        <v>0</v>
      </c>
      <c r="AX146" s="80">
        <v>0</v>
      </c>
      <c r="AY146" s="80">
        <v>50</v>
      </c>
      <c r="AZ146" s="80">
        <v>0</v>
      </c>
      <c r="BA146" s="80">
        <v>0</v>
      </c>
      <c r="BB146" s="80">
        <v>10</v>
      </c>
      <c r="BC146" s="80">
        <v>0</v>
      </c>
      <c r="BD146" s="80">
        <v>0</v>
      </c>
      <c r="BE146" s="80">
        <v>0</v>
      </c>
      <c r="BF146" s="80">
        <v>0</v>
      </c>
      <c r="BG146" s="80">
        <v>0</v>
      </c>
      <c r="BH146" s="80">
        <v>0</v>
      </c>
      <c r="BI146" s="80">
        <v>0</v>
      </c>
      <c r="BJ146" s="80">
        <v>0</v>
      </c>
      <c r="BK146" s="80">
        <v>0</v>
      </c>
      <c r="BL146" s="80">
        <v>0</v>
      </c>
      <c r="BM146" s="80">
        <v>0</v>
      </c>
      <c r="BN146" s="80">
        <v>0</v>
      </c>
      <c r="BO146" s="80">
        <v>0</v>
      </c>
      <c r="BP146" s="80">
        <v>0</v>
      </c>
      <c r="BQ146" s="80">
        <v>40</v>
      </c>
      <c r="BR146" s="80">
        <v>0</v>
      </c>
      <c r="BS146" s="80">
        <v>0</v>
      </c>
      <c r="BT146" s="81">
        <f t="shared" si="34"/>
        <v>128.88888888888889</v>
      </c>
      <c r="BU146" s="89">
        <v>0</v>
      </c>
      <c r="BV146" s="82">
        <v>0</v>
      </c>
      <c r="BW146" s="82">
        <v>10</v>
      </c>
      <c r="BX146" s="82">
        <v>0</v>
      </c>
      <c r="BY146" s="82">
        <v>45</v>
      </c>
      <c r="BZ146" s="82">
        <v>0</v>
      </c>
      <c r="CA146" s="82">
        <v>0</v>
      </c>
      <c r="CB146" s="82">
        <v>0</v>
      </c>
      <c r="CC146" s="82">
        <v>0</v>
      </c>
      <c r="CD146" s="82">
        <v>0</v>
      </c>
      <c r="CE146" s="82">
        <v>0</v>
      </c>
      <c r="CF146" s="82">
        <v>0</v>
      </c>
      <c r="CG146" s="82">
        <v>0</v>
      </c>
      <c r="CH146" s="82">
        <v>0</v>
      </c>
      <c r="CI146" s="82">
        <v>0</v>
      </c>
      <c r="CJ146" s="82">
        <v>0</v>
      </c>
      <c r="CK146" s="82">
        <v>0</v>
      </c>
      <c r="CL146" s="82">
        <v>0</v>
      </c>
      <c r="CM146" s="82">
        <v>0</v>
      </c>
      <c r="CN146" s="82">
        <v>45</v>
      </c>
      <c r="CO146" s="82">
        <v>0</v>
      </c>
      <c r="CP146" s="81">
        <f t="shared" si="37"/>
        <v>174.94331065759638</v>
      </c>
      <c r="EK146" s="1"/>
    </row>
    <row r="147" spans="1:141" ht="16.5">
      <c r="A147" s="1">
        <v>144</v>
      </c>
      <c r="B147" s="1" t="s">
        <v>471</v>
      </c>
      <c r="C147" s="57" t="s">
        <v>472</v>
      </c>
      <c r="D147" s="99" t="s">
        <v>473</v>
      </c>
      <c r="E147" s="101" t="s">
        <v>474</v>
      </c>
      <c r="F147" s="84" t="s">
        <v>197</v>
      </c>
      <c r="G147" s="37">
        <v>163</v>
      </c>
      <c r="H147" s="60">
        <f t="shared" si="36"/>
        <v>1.63</v>
      </c>
      <c r="I147" s="37">
        <v>132</v>
      </c>
      <c r="J147" s="62">
        <f t="shared" si="35"/>
        <v>80.981595092024534</v>
      </c>
      <c r="K147" s="63" t="s">
        <v>329</v>
      </c>
      <c r="L147" s="64">
        <v>93</v>
      </c>
      <c r="M147" s="1">
        <v>88</v>
      </c>
      <c r="N147" s="1">
        <v>97</v>
      </c>
      <c r="O147" s="1">
        <v>92</v>
      </c>
      <c r="P147" s="1">
        <v>94</v>
      </c>
      <c r="Q147" s="65">
        <v>95</v>
      </c>
      <c r="R147" s="8">
        <v>25000</v>
      </c>
      <c r="S147" s="1">
        <v>50</v>
      </c>
      <c r="T147" s="1">
        <v>99</v>
      </c>
      <c r="X147" s="64">
        <v>50</v>
      </c>
      <c r="Y147" s="82">
        <v>50</v>
      </c>
      <c r="Z147" s="9">
        <v>0</v>
      </c>
      <c r="AQ147" s="79">
        <v>0</v>
      </c>
      <c r="AR147" s="80">
        <v>0</v>
      </c>
      <c r="AS147" s="80">
        <v>0</v>
      </c>
      <c r="AT147" s="80">
        <v>0</v>
      </c>
      <c r="AU147" s="80">
        <v>0</v>
      </c>
      <c r="AV147" s="80">
        <v>0</v>
      </c>
      <c r="AW147" s="80">
        <v>0</v>
      </c>
      <c r="AX147" s="80">
        <v>0</v>
      </c>
      <c r="AY147" s="80">
        <v>0</v>
      </c>
      <c r="AZ147" s="80">
        <v>0</v>
      </c>
      <c r="BA147" s="80">
        <v>0</v>
      </c>
      <c r="BB147" s="80">
        <v>0</v>
      </c>
      <c r="BC147" s="80">
        <v>0</v>
      </c>
      <c r="BD147" s="80">
        <v>0</v>
      </c>
      <c r="BE147" s="80">
        <v>0</v>
      </c>
      <c r="BF147" s="80">
        <v>0</v>
      </c>
      <c r="BG147" s="80">
        <v>0</v>
      </c>
      <c r="BH147" s="80">
        <v>0</v>
      </c>
      <c r="BI147" s="80">
        <v>0</v>
      </c>
      <c r="BJ147" s="80">
        <v>0</v>
      </c>
      <c r="BK147" s="80">
        <v>25</v>
      </c>
      <c r="BL147" s="80">
        <v>0</v>
      </c>
      <c r="BM147" s="80">
        <v>0</v>
      </c>
      <c r="BN147" s="80">
        <v>0</v>
      </c>
      <c r="BO147" s="80">
        <v>0</v>
      </c>
      <c r="BP147" s="80">
        <v>0</v>
      </c>
      <c r="BQ147" s="80">
        <v>75</v>
      </c>
      <c r="BR147" s="80">
        <v>0</v>
      </c>
      <c r="BS147" s="80">
        <v>0</v>
      </c>
      <c r="BT147" s="81">
        <f t="shared" si="34"/>
        <v>197.22222222222223</v>
      </c>
      <c r="BU147" s="89">
        <v>0</v>
      </c>
      <c r="BV147" s="82">
        <v>0</v>
      </c>
      <c r="BW147" s="82">
        <v>0</v>
      </c>
      <c r="BX147" s="82">
        <v>0</v>
      </c>
      <c r="BY147" s="82">
        <v>0</v>
      </c>
      <c r="BZ147" s="82">
        <v>0</v>
      </c>
      <c r="CA147" s="82">
        <v>0</v>
      </c>
      <c r="CB147" s="82">
        <v>0</v>
      </c>
      <c r="CC147" s="82">
        <v>0</v>
      </c>
      <c r="CD147" s="82">
        <v>0</v>
      </c>
      <c r="CE147" s="82">
        <v>0</v>
      </c>
      <c r="CF147" s="82">
        <v>0</v>
      </c>
      <c r="CG147" s="82">
        <v>0</v>
      </c>
      <c r="CH147" s="82">
        <v>0</v>
      </c>
      <c r="CI147" s="82">
        <v>0</v>
      </c>
      <c r="CJ147" s="82">
        <v>0</v>
      </c>
      <c r="CK147" s="82">
        <v>0</v>
      </c>
      <c r="CL147" s="82">
        <v>0</v>
      </c>
      <c r="CM147" s="82">
        <v>100</v>
      </c>
      <c r="CN147" s="82">
        <v>0</v>
      </c>
      <c r="CO147" s="82">
        <v>0</v>
      </c>
      <c r="CP147" s="81">
        <f t="shared" si="37"/>
        <v>453.51473922902494</v>
      </c>
      <c r="EK147" s="1"/>
    </row>
    <row r="148" spans="1:141" ht="16.5">
      <c r="A148" s="1">
        <v>145</v>
      </c>
      <c r="B148" s="1" t="s">
        <v>475</v>
      </c>
      <c r="C148" s="57" t="s">
        <v>476</v>
      </c>
      <c r="D148" s="99" t="s">
        <v>152</v>
      </c>
      <c r="E148" s="101" t="s">
        <v>477</v>
      </c>
      <c r="F148" s="84" t="s">
        <v>197</v>
      </c>
      <c r="G148" s="37">
        <v>80</v>
      </c>
      <c r="H148" s="60">
        <f t="shared" si="36"/>
        <v>0.8</v>
      </c>
      <c r="I148" s="37">
        <v>74</v>
      </c>
      <c r="J148" s="62">
        <f t="shared" si="35"/>
        <v>92.5</v>
      </c>
      <c r="K148" s="63" t="s">
        <v>329</v>
      </c>
      <c r="L148" s="64">
        <v>93</v>
      </c>
      <c r="M148" s="1">
        <v>88</v>
      </c>
      <c r="N148" s="1">
        <v>98</v>
      </c>
      <c r="O148" s="1">
        <v>91</v>
      </c>
      <c r="P148" s="1">
        <v>94</v>
      </c>
      <c r="Q148" s="65">
        <v>96</v>
      </c>
      <c r="R148" s="8">
        <v>50000</v>
      </c>
      <c r="S148" s="1">
        <v>25</v>
      </c>
      <c r="T148" s="1">
        <v>49</v>
      </c>
      <c r="X148" s="64">
        <v>60</v>
      </c>
      <c r="Y148" s="82">
        <v>40</v>
      </c>
      <c r="Z148" s="9">
        <v>0</v>
      </c>
      <c r="AQ148" s="79">
        <v>0</v>
      </c>
      <c r="AR148" s="80">
        <v>0</v>
      </c>
      <c r="AS148" s="80">
        <v>0</v>
      </c>
      <c r="AT148" s="80">
        <v>0</v>
      </c>
      <c r="AU148" s="80">
        <v>0</v>
      </c>
      <c r="AV148" s="80">
        <v>0</v>
      </c>
      <c r="AW148" s="80">
        <v>0</v>
      </c>
      <c r="AX148" s="80">
        <v>0</v>
      </c>
      <c r="AY148" s="80">
        <v>30</v>
      </c>
      <c r="AZ148" s="80">
        <v>0</v>
      </c>
      <c r="BA148" s="80">
        <v>0</v>
      </c>
      <c r="BB148" s="80">
        <v>0</v>
      </c>
      <c r="BC148" s="80">
        <v>0</v>
      </c>
      <c r="BD148" s="80">
        <v>0</v>
      </c>
      <c r="BE148" s="80">
        <v>0</v>
      </c>
      <c r="BF148" s="80">
        <v>0</v>
      </c>
      <c r="BG148" s="80">
        <v>0</v>
      </c>
      <c r="BH148" s="80">
        <v>0</v>
      </c>
      <c r="BI148" s="80">
        <v>40</v>
      </c>
      <c r="BJ148" s="80">
        <v>0</v>
      </c>
      <c r="BK148" s="80">
        <v>0</v>
      </c>
      <c r="BL148" s="80">
        <v>0</v>
      </c>
      <c r="BM148" s="80">
        <v>30</v>
      </c>
      <c r="BN148" s="80">
        <v>0</v>
      </c>
      <c r="BO148" s="80">
        <v>0</v>
      </c>
      <c r="BP148" s="80">
        <v>0</v>
      </c>
      <c r="BQ148" s="80">
        <v>0</v>
      </c>
      <c r="BR148" s="80">
        <v>0</v>
      </c>
      <c r="BS148" s="80">
        <v>0</v>
      </c>
      <c r="BT148" s="81">
        <f t="shared" si="34"/>
        <v>102.22222222222221</v>
      </c>
      <c r="BU148" s="89">
        <v>10</v>
      </c>
      <c r="BV148" s="82">
        <v>0</v>
      </c>
      <c r="BW148" s="82">
        <v>10</v>
      </c>
      <c r="BX148" s="82">
        <v>0</v>
      </c>
      <c r="BY148" s="82">
        <v>0</v>
      </c>
      <c r="BZ148" s="82">
        <v>20</v>
      </c>
      <c r="CA148" s="82">
        <v>0</v>
      </c>
      <c r="CB148" s="82">
        <v>0</v>
      </c>
      <c r="CC148" s="82">
        <v>0</v>
      </c>
      <c r="CD148" s="82">
        <v>0</v>
      </c>
      <c r="CE148" s="82">
        <v>10</v>
      </c>
      <c r="CF148" s="82">
        <v>0</v>
      </c>
      <c r="CG148" s="82">
        <v>0</v>
      </c>
      <c r="CH148" s="82">
        <v>0</v>
      </c>
      <c r="CI148" s="82">
        <v>0</v>
      </c>
      <c r="CJ148" s="82">
        <v>10</v>
      </c>
      <c r="CK148" s="82">
        <v>40</v>
      </c>
      <c r="CL148" s="82">
        <v>0</v>
      </c>
      <c r="CM148" s="82">
        <v>0</v>
      </c>
      <c r="CN148" s="82">
        <v>0</v>
      </c>
      <c r="CO148" s="82">
        <v>0</v>
      </c>
      <c r="CP148" s="81">
        <f t="shared" si="37"/>
        <v>91.609977324263042</v>
      </c>
      <c r="EK148" s="1"/>
    </row>
    <row r="149" spans="1:141" ht="16.5">
      <c r="A149" s="1">
        <v>146</v>
      </c>
      <c r="B149" s="1" t="s">
        <v>478</v>
      </c>
      <c r="E149" s="101" t="s">
        <v>479</v>
      </c>
      <c r="F149" s="84" t="s">
        <v>197</v>
      </c>
      <c r="G149" s="37">
        <v>70</v>
      </c>
      <c r="H149" s="60">
        <f t="shared" si="36"/>
        <v>0.7</v>
      </c>
      <c r="I149" s="37">
        <v>63</v>
      </c>
      <c r="J149" s="62">
        <f t="shared" si="35"/>
        <v>90</v>
      </c>
      <c r="K149" s="63" t="s">
        <v>329</v>
      </c>
      <c r="L149" s="64">
        <v>93</v>
      </c>
      <c r="M149" s="1">
        <v>94</v>
      </c>
      <c r="N149" s="1">
        <v>96</v>
      </c>
      <c r="O149" s="1">
        <v>89</v>
      </c>
      <c r="P149" s="1">
        <v>91</v>
      </c>
      <c r="Q149" s="65">
        <v>96</v>
      </c>
      <c r="BT149" s="81">
        <f t="shared" si="34"/>
        <v>-11.111111111111111</v>
      </c>
      <c r="BU149" s="89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EK149" s="1"/>
    </row>
    <row r="150" spans="1:141">
      <c r="A150" s="1">
        <v>147</v>
      </c>
      <c r="B150" s="1" t="s">
        <v>480</v>
      </c>
      <c r="C150" s="57" t="s">
        <v>481</v>
      </c>
      <c r="D150" s="99" t="s">
        <v>404</v>
      </c>
      <c r="F150" s="84" t="s">
        <v>197</v>
      </c>
      <c r="G150" s="37">
        <v>58</v>
      </c>
      <c r="H150" s="60">
        <f t="shared" si="36"/>
        <v>0.57999999999999996</v>
      </c>
      <c r="I150" s="37">
        <v>55</v>
      </c>
      <c r="J150" s="62">
        <f t="shared" si="35"/>
        <v>94.827586206896555</v>
      </c>
      <c r="K150" s="63" t="s">
        <v>329</v>
      </c>
      <c r="L150" s="64">
        <v>93</v>
      </c>
      <c r="M150" s="1">
        <v>90</v>
      </c>
      <c r="N150" s="1">
        <v>97</v>
      </c>
      <c r="O150" s="1">
        <v>90</v>
      </c>
      <c r="P150" s="1">
        <v>94</v>
      </c>
      <c r="Q150" s="65">
        <v>94</v>
      </c>
      <c r="R150" s="8">
        <v>25000</v>
      </c>
      <c r="S150" s="1">
        <v>25</v>
      </c>
      <c r="T150" s="1">
        <v>49</v>
      </c>
      <c r="X150" s="64">
        <v>0</v>
      </c>
      <c r="Y150" s="82">
        <v>70</v>
      </c>
      <c r="Z150" s="9">
        <v>30</v>
      </c>
      <c r="AQ150" s="79">
        <v>0</v>
      </c>
      <c r="AR150" s="80">
        <v>0</v>
      </c>
      <c r="AS150" s="80">
        <v>0</v>
      </c>
      <c r="AT150" s="80">
        <v>0</v>
      </c>
      <c r="AU150" s="80">
        <v>0</v>
      </c>
      <c r="AV150" s="80">
        <v>0</v>
      </c>
      <c r="AW150" s="80">
        <v>0</v>
      </c>
      <c r="AX150" s="80">
        <v>0</v>
      </c>
      <c r="AY150" s="80">
        <v>40</v>
      </c>
      <c r="AZ150" s="80">
        <v>0</v>
      </c>
      <c r="BA150" s="80">
        <v>10</v>
      </c>
      <c r="BB150" s="80">
        <v>0</v>
      </c>
      <c r="BC150" s="80">
        <v>0</v>
      </c>
      <c r="BD150" s="80">
        <v>0</v>
      </c>
      <c r="BE150" s="80">
        <v>0</v>
      </c>
      <c r="BF150" s="80">
        <v>0</v>
      </c>
      <c r="BG150" s="80">
        <v>0</v>
      </c>
      <c r="BH150" s="80">
        <v>0</v>
      </c>
      <c r="BI150" s="80">
        <v>0</v>
      </c>
      <c r="BJ150" s="80">
        <v>0</v>
      </c>
      <c r="BK150" s="80">
        <v>0</v>
      </c>
      <c r="BL150" s="80">
        <v>0</v>
      </c>
      <c r="BM150" s="80">
        <v>50</v>
      </c>
      <c r="BN150" s="80">
        <v>0</v>
      </c>
      <c r="BO150" s="80">
        <v>0</v>
      </c>
      <c r="BP150" s="80">
        <v>0</v>
      </c>
      <c r="BQ150" s="80">
        <v>0</v>
      </c>
      <c r="BR150" s="80">
        <v>0</v>
      </c>
      <c r="BS150" s="80">
        <v>0</v>
      </c>
      <c r="BT150" s="81">
        <f t="shared" si="34"/>
        <v>128.88888888888889</v>
      </c>
      <c r="BU150" s="89">
        <v>0</v>
      </c>
      <c r="BV150" s="82">
        <v>0</v>
      </c>
      <c r="BW150" s="82">
        <v>30</v>
      </c>
      <c r="BX150" s="82">
        <v>0</v>
      </c>
      <c r="BY150" s="82">
        <v>15</v>
      </c>
      <c r="BZ150" s="82">
        <v>0</v>
      </c>
      <c r="CA150" s="82">
        <v>0</v>
      </c>
      <c r="CB150" s="82">
        <v>0</v>
      </c>
      <c r="CC150" s="82">
        <v>0</v>
      </c>
      <c r="CD150" s="82">
        <v>0</v>
      </c>
      <c r="CE150" s="82">
        <v>40</v>
      </c>
      <c r="CF150" s="82">
        <v>0</v>
      </c>
      <c r="CG150" s="82">
        <v>0</v>
      </c>
      <c r="CH150" s="82">
        <v>0</v>
      </c>
      <c r="CI150" s="82">
        <v>0</v>
      </c>
      <c r="CJ150" s="82">
        <v>0</v>
      </c>
      <c r="CK150" s="82">
        <v>0</v>
      </c>
      <c r="CL150" s="82">
        <v>15</v>
      </c>
      <c r="CM150" s="82">
        <v>0</v>
      </c>
      <c r="CN150" s="82">
        <v>0</v>
      </c>
      <c r="CO150" s="82">
        <v>0</v>
      </c>
      <c r="CP150" s="81">
        <f t="shared" ref="CP150:CP155" si="38">(BU150*BU150+BV150*BV150+BW150*BW150+BX150*BX150+BY150*BY150+BZ150*BZ150+CA150*CA150+CB150*CB150+CC150*CC150+CD150*CD150+CE150*CE150+CF150*CF150+CG150*CG150+CH150*CH150+CI150*CI150+CJ150*CJ150+CK150*CK150+CL150*CL150+CM150*CM150+CN150*CN150+CO150*CO150)/21-10000/(21*21)</f>
        <v>117.80045351473923</v>
      </c>
      <c r="EK150" s="1"/>
    </row>
    <row r="151" spans="1:141" ht="16.5">
      <c r="A151" s="1">
        <v>148</v>
      </c>
      <c r="B151" s="1" t="s">
        <v>482</v>
      </c>
      <c r="C151" s="57" t="s">
        <v>483</v>
      </c>
      <c r="D151" s="99" t="s">
        <v>413</v>
      </c>
      <c r="E151" s="101" t="s">
        <v>484</v>
      </c>
      <c r="F151" s="84" t="s">
        <v>197</v>
      </c>
      <c r="G151" s="37">
        <v>111</v>
      </c>
      <c r="H151" s="60">
        <f t="shared" si="36"/>
        <v>1.1100000000000001</v>
      </c>
      <c r="I151" s="37">
        <v>106</v>
      </c>
      <c r="J151" s="62">
        <f t="shared" si="35"/>
        <v>95.49549549549549</v>
      </c>
      <c r="K151" s="63" t="s">
        <v>329</v>
      </c>
      <c r="L151" s="64">
        <v>93</v>
      </c>
      <c r="M151" s="1">
        <v>90</v>
      </c>
      <c r="N151" s="1">
        <v>97</v>
      </c>
      <c r="O151" s="1">
        <v>90</v>
      </c>
      <c r="P151" s="1">
        <v>91</v>
      </c>
      <c r="Q151" s="65">
        <v>96</v>
      </c>
      <c r="R151" s="8">
        <v>1000</v>
      </c>
      <c r="S151" s="1">
        <v>25</v>
      </c>
      <c r="T151" s="1">
        <v>49</v>
      </c>
      <c r="X151" s="64">
        <v>24</v>
      </c>
      <c r="Y151" s="82">
        <v>11</v>
      </c>
      <c r="Z151" s="9">
        <v>65</v>
      </c>
      <c r="AQ151" s="79">
        <v>0</v>
      </c>
      <c r="AR151" s="80">
        <v>0</v>
      </c>
      <c r="AS151" s="80">
        <v>0</v>
      </c>
      <c r="AT151" s="80">
        <v>0</v>
      </c>
      <c r="AU151" s="80">
        <v>0</v>
      </c>
      <c r="AV151" s="80">
        <v>0</v>
      </c>
      <c r="AW151" s="80">
        <v>0</v>
      </c>
      <c r="AX151" s="80">
        <v>0</v>
      </c>
      <c r="AY151" s="80">
        <v>10</v>
      </c>
      <c r="AZ151" s="80">
        <v>0</v>
      </c>
      <c r="BA151" s="80">
        <v>0</v>
      </c>
      <c r="BB151" s="80">
        <v>0</v>
      </c>
      <c r="BC151" s="80">
        <v>10</v>
      </c>
      <c r="BD151" s="80">
        <v>0</v>
      </c>
      <c r="BE151" s="80">
        <v>0</v>
      </c>
      <c r="BF151" s="80">
        <v>0</v>
      </c>
      <c r="BG151" s="80">
        <v>20</v>
      </c>
      <c r="BH151" s="80">
        <v>0</v>
      </c>
      <c r="BI151" s="80">
        <v>0</v>
      </c>
      <c r="BJ151" s="80">
        <v>0</v>
      </c>
      <c r="BK151" s="80">
        <v>0</v>
      </c>
      <c r="BL151" s="80">
        <v>0</v>
      </c>
      <c r="BM151" s="80">
        <v>0</v>
      </c>
      <c r="BN151" s="80">
        <v>0</v>
      </c>
      <c r="BO151" s="80">
        <v>0</v>
      </c>
      <c r="BP151" s="80">
        <v>10</v>
      </c>
      <c r="BQ151" s="80">
        <v>0</v>
      </c>
      <c r="BR151" s="80">
        <v>0</v>
      </c>
      <c r="BS151" s="80">
        <v>50</v>
      </c>
      <c r="BT151" s="81">
        <f t="shared" si="34"/>
        <v>95.555555555555557</v>
      </c>
      <c r="BU151" s="89">
        <v>0</v>
      </c>
      <c r="BV151" s="82">
        <v>0</v>
      </c>
      <c r="BW151" s="82">
        <v>85</v>
      </c>
      <c r="BX151" s="82">
        <v>0</v>
      </c>
      <c r="BY151" s="82">
        <v>0</v>
      </c>
      <c r="BZ151" s="82">
        <v>0</v>
      </c>
      <c r="CA151" s="82">
        <v>0</v>
      </c>
      <c r="CB151" s="82">
        <v>0</v>
      </c>
      <c r="CC151" s="82">
        <v>0</v>
      </c>
      <c r="CD151" s="82">
        <v>15</v>
      </c>
      <c r="CE151" s="82">
        <v>0</v>
      </c>
      <c r="CF151" s="82">
        <v>0</v>
      </c>
      <c r="CG151" s="82">
        <v>0</v>
      </c>
      <c r="CH151" s="82">
        <v>0</v>
      </c>
      <c r="CI151" s="82">
        <v>0</v>
      </c>
      <c r="CJ151" s="82">
        <v>0</v>
      </c>
      <c r="CK151" s="82">
        <v>0</v>
      </c>
      <c r="CL151" s="82">
        <v>0</v>
      </c>
      <c r="CM151" s="82">
        <v>0</v>
      </c>
      <c r="CN151" s="82">
        <v>0</v>
      </c>
      <c r="CO151" s="82">
        <v>0</v>
      </c>
      <c r="CP151" s="81">
        <f t="shared" si="38"/>
        <v>332.0861678004535</v>
      </c>
      <c r="EK151" s="1"/>
    </row>
    <row r="152" spans="1:141" ht="30">
      <c r="A152" s="1">
        <v>149</v>
      </c>
      <c r="B152" s="1" t="s">
        <v>485</v>
      </c>
      <c r="C152" s="57" t="s">
        <v>486</v>
      </c>
      <c r="D152" s="99" t="s">
        <v>124</v>
      </c>
      <c r="F152" s="18" t="s">
        <v>487</v>
      </c>
      <c r="G152" s="37">
        <v>165</v>
      </c>
      <c r="H152" s="60">
        <f t="shared" si="36"/>
        <v>1.65</v>
      </c>
      <c r="I152" s="37">
        <v>161</v>
      </c>
      <c r="J152" s="62">
        <f t="shared" si="35"/>
        <v>97.575757575757578</v>
      </c>
      <c r="K152" s="63" t="s">
        <v>329</v>
      </c>
      <c r="L152" s="64">
        <v>93</v>
      </c>
      <c r="M152" s="1">
        <v>91</v>
      </c>
      <c r="N152" s="1">
        <v>94</v>
      </c>
      <c r="O152" s="1">
        <v>92</v>
      </c>
      <c r="P152" s="1">
        <v>93</v>
      </c>
      <c r="Q152" s="65">
        <v>94</v>
      </c>
      <c r="R152" s="8">
        <v>50000</v>
      </c>
      <c r="S152" s="1">
        <v>25</v>
      </c>
      <c r="T152" s="1">
        <v>49</v>
      </c>
      <c r="X152" s="64">
        <v>20</v>
      </c>
      <c r="Y152" s="82">
        <v>60</v>
      </c>
      <c r="Z152" s="9">
        <v>20</v>
      </c>
      <c r="AQ152" s="79">
        <v>0</v>
      </c>
      <c r="AR152" s="80">
        <v>0</v>
      </c>
      <c r="AS152" s="80">
        <v>0</v>
      </c>
      <c r="AT152" s="80">
        <v>0</v>
      </c>
      <c r="AU152" s="80">
        <v>0</v>
      </c>
      <c r="AV152" s="80">
        <v>0</v>
      </c>
      <c r="AW152" s="80">
        <v>0</v>
      </c>
      <c r="AX152" s="80">
        <v>0</v>
      </c>
      <c r="AY152" s="80">
        <v>40</v>
      </c>
      <c r="AZ152" s="80">
        <v>0</v>
      </c>
      <c r="BA152" s="80">
        <v>0</v>
      </c>
      <c r="BB152" s="80">
        <v>0</v>
      </c>
      <c r="BC152" s="80">
        <v>0</v>
      </c>
      <c r="BD152" s="80">
        <v>10</v>
      </c>
      <c r="BE152" s="80">
        <v>0</v>
      </c>
      <c r="BF152" s="80">
        <v>0</v>
      </c>
      <c r="BG152" s="80">
        <v>0</v>
      </c>
      <c r="BH152" s="80">
        <v>0</v>
      </c>
      <c r="BI152" s="80">
        <v>10</v>
      </c>
      <c r="BJ152" s="80">
        <v>0</v>
      </c>
      <c r="BK152" s="80">
        <v>0</v>
      </c>
      <c r="BL152" s="80">
        <v>0</v>
      </c>
      <c r="BM152" s="80">
        <v>20</v>
      </c>
      <c r="BN152" s="80">
        <v>0</v>
      </c>
      <c r="BO152" s="80">
        <v>0</v>
      </c>
      <c r="BP152" s="80">
        <v>0</v>
      </c>
      <c r="BQ152" s="80">
        <v>20</v>
      </c>
      <c r="BR152" s="80">
        <v>0</v>
      </c>
      <c r="BS152" s="80">
        <v>0</v>
      </c>
      <c r="BT152" s="81">
        <f t="shared" si="34"/>
        <v>75.555555555555557</v>
      </c>
      <c r="BU152" s="89">
        <v>0</v>
      </c>
      <c r="BV152" s="82">
        <v>0</v>
      </c>
      <c r="BW152" s="82">
        <v>50</v>
      </c>
      <c r="BX152" s="82">
        <v>10</v>
      </c>
      <c r="BY152" s="82">
        <v>10</v>
      </c>
      <c r="BZ152" s="82">
        <v>10</v>
      </c>
      <c r="CA152" s="82">
        <v>0</v>
      </c>
      <c r="CB152" s="82">
        <v>0</v>
      </c>
      <c r="CC152" s="82">
        <v>0</v>
      </c>
      <c r="CD152" s="82">
        <v>0</v>
      </c>
      <c r="CE152" s="82">
        <v>0</v>
      </c>
      <c r="CF152" s="82">
        <v>0</v>
      </c>
      <c r="CG152" s="82">
        <v>0</v>
      </c>
      <c r="CH152" s="82">
        <v>0</v>
      </c>
      <c r="CI152" s="82">
        <v>10</v>
      </c>
      <c r="CJ152" s="82">
        <v>0</v>
      </c>
      <c r="CK152" s="82">
        <v>0</v>
      </c>
      <c r="CL152" s="82">
        <v>10</v>
      </c>
      <c r="CM152" s="82">
        <v>0</v>
      </c>
      <c r="CN152" s="82">
        <v>0</v>
      </c>
      <c r="CO152" s="82">
        <v>0</v>
      </c>
      <c r="CP152" s="81">
        <f t="shared" si="38"/>
        <v>120.18140589569161</v>
      </c>
      <c r="EK152" s="1"/>
    </row>
    <row r="153" spans="1:141" ht="16.5">
      <c r="A153" s="1">
        <v>150</v>
      </c>
      <c r="B153" s="1" t="s">
        <v>488</v>
      </c>
      <c r="C153" s="57" t="s">
        <v>489</v>
      </c>
      <c r="D153" s="99" t="s">
        <v>490</v>
      </c>
      <c r="E153" s="101" t="s">
        <v>491</v>
      </c>
      <c r="F153" s="59" t="s">
        <v>197</v>
      </c>
      <c r="G153" s="37">
        <v>166</v>
      </c>
      <c r="H153" s="60">
        <f t="shared" si="36"/>
        <v>1.66</v>
      </c>
      <c r="I153" s="37">
        <v>151</v>
      </c>
      <c r="J153" s="62">
        <f t="shared" si="35"/>
        <v>90.963855421686745</v>
      </c>
      <c r="K153" s="63" t="s">
        <v>329</v>
      </c>
      <c r="L153" s="64">
        <v>92</v>
      </c>
      <c r="M153" s="1">
        <v>89</v>
      </c>
      <c r="N153" s="1">
        <v>96</v>
      </c>
      <c r="O153" s="1">
        <v>88</v>
      </c>
      <c r="P153" s="1">
        <v>89</v>
      </c>
      <c r="Q153" s="65">
        <v>97</v>
      </c>
      <c r="R153" s="8">
        <v>10000</v>
      </c>
      <c r="S153" s="1">
        <v>25</v>
      </c>
      <c r="T153" s="1">
        <v>49</v>
      </c>
      <c r="U153" s="1">
        <v>19.8</v>
      </c>
      <c r="V153" s="1">
        <v>8</v>
      </c>
      <c r="W153" s="9">
        <v>8.5</v>
      </c>
      <c r="X153" s="64">
        <v>50</v>
      </c>
      <c r="Y153" s="82">
        <v>50</v>
      </c>
      <c r="Z153" s="9">
        <v>0</v>
      </c>
      <c r="AC153" s="67">
        <v>14</v>
      </c>
      <c r="AQ153" s="79">
        <v>0</v>
      </c>
      <c r="AR153" s="80">
        <v>0</v>
      </c>
      <c r="AS153" s="80">
        <v>0</v>
      </c>
      <c r="AT153" s="80">
        <v>0</v>
      </c>
      <c r="AU153" s="80">
        <v>0</v>
      </c>
      <c r="AV153" s="80">
        <v>0</v>
      </c>
      <c r="AW153" s="80">
        <v>0</v>
      </c>
      <c r="AX153" s="80">
        <v>0</v>
      </c>
      <c r="AY153" s="80">
        <v>45</v>
      </c>
      <c r="AZ153" s="80">
        <v>0</v>
      </c>
      <c r="BA153" s="80">
        <v>0</v>
      </c>
      <c r="BB153" s="80">
        <v>0</v>
      </c>
      <c r="BC153" s="80">
        <v>0</v>
      </c>
      <c r="BD153" s="80">
        <v>0</v>
      </c>
      <c r="BE153" s="80">
        <v>0</v>
      </c>
      <c r="BF153" s="80">
        <v>0</v>
      </c>
      <c r="BG153" s="80">
        <v>0</v>
      </c>
      <c r="BH153" s="80">
        <v>0</v>
      </c>
      <c r="BI153" s="80">
        <v>0</v>
      </c>
      <c r="BJ153" s="80">
        <v>5</v>
      </c>
      <c r="BK153" s="80">
        <v>0</v>
      </c>
      <c r="BL153" s="80">
        <v>0</v>
      </c>
      <c r="BM153" s="80">
        <v>50</v>
      </c>
      <c r="BN153" s="80">
        <v>0</v>
      </c>
      <c r="BO153" s="80">
        <v>0</v>
      </c>
      <c r="BP153" s="80">
        <v>0</v>
      </c>
      <c r="BQ153" s="80">
        <v>0</v>
      </c>
      <c r="BR153" s="80">
        <v>0</v>
      </c>
      <c r="BS153" s="80">
        <v>0</v>
      </c>
      <c r="BT153" s="81">
        <f t="shared" si="34"/>
        <v>140.55555555555554</v>
      </c>
      <c r="BU153" s="89">
        <v>0</v>
      </c>
      <c r="BV153" s="82">
        <v>0</v>
      </c>
      <c r="BW153" s="82">
        <v>30</v>
      </c>
      <c r="BX153" s="82">
        <v>0</v>
      </c>
      <c r="BY153" s="82">
        <v>0</v>
      </c>
      <c r="BZ153" s="82">
        <v>0</v>
      </c>
      <c r="CA153" s="82">
        <v>0</v>
      </c>
      <c r="CB153" s="82">
        <v>0</v>
      </c>
      <c r="CC153" s="82">
        <v>0</v>
      </c>
      <c r="CD153" s="82">
        <v>50</v>
      </c>
      <c r="CE153" s="82">
        <v>0</v>
      </c>
      <c r="CF153" s="82">
        <v>0</v>
      </c>
      <c r="CG153" s="82">
        <v>0</v>
      </c>
      <c r="CH153" s="82">
        <v>0</v>
      </c>
      <c r="CI153" s="82">
        <v>0</v>
      </c>
      <c r="CJ153" s="82">
        <v>20</v>
      </c>
      <c r="CK153" s="82">
        <v>0</v>
      </c>
      <c r="CL153" s="82">
        <v>0</v>
      </c>
      <c r="CM153" s="82">
        <v>0</v>
      </c>
      <c r="CN153" s="82">
        <v>0</v>
      </c>
      <c r="CO153" s="82">
        <v>0</v>
      </c>
      <c r="CP153" s="81">
        <f t="shared" si="38"/>
        <v>158.27664399092973</v>
      </c>
      <c r="EK153" s="1"/>
    </row>
    <row r="154" spans="1:141">
      <c r="A154" s="1">
        <v>151</v>
      </c>
      <c r="B154" s="1" t="s">
        <v>492</v>
      </c>
      <c r="C154" s="57" t="s">
        <v>493</v>
      </c>
      <c r="D154" s="99" t="s">
        <v>399</v>
      </c>
      <c r="F154" s="217" t="s">
        <v>197</v>
      </c>
      <c r="G154" s="37">
        <v>109</v>
      </c>
      <c r="H154" s="60">
        <f t="shared" si="36"/>
        <v>1.0900000000000001</v>
      </c>
      <c r="I154" s="37">
        <v>105</v>
      </c>
      <c r="J154" s="62">
        <f t="shared" si="35"/>
        <v>96.330275229357795</v>
      </c>
      <c r="K154" s="63" t="s">
        <v>329</v>
      </c>
      <c r="L154" s="64">
        <v>92</v>
      </c>
      <c r="M154" s="1">
        <v>88</v>
      </c>
      <c r="N154" s="1">
        <v>97</v>
      </c>
      <c r="O154" s="1">
        <v>86</v>
      </c>
      <c r="P154" s="1">
        <v>92</v>
      </c>
      <c r="Q154" s="65">
        <v>97</v>
      </c>
      <c r="R154" s="8">
        <v>5000</v>
      </c>
      <c r="S154" s="1">
        <v>25</v>
      </c>
      <c r="T154" s="1">
        <v>49</v>
      </c>
      <c r="X154" s="64">
        <v>0</v>
      </c>
      <c r="Y154" s="82">
        <v>50</v>
      </c>
      <c r="Z154" s="9">
        <v>50</v>
      </c>
      <c r="AQ154" s="79">
        <v>5</v>
      </c>
      <c r="AR154" s="80">
        <v>5</v>
      </c>
      <c r="AS154" s="80">
        <v>0</v>
      </c>
      <c r="AT154" s="80">
        <v>0</v>
      </c>
      <c r="AU154" s="80">
        <v>0</v>
      </c>
      <c r="AV154" s="80">
        <v>0</v>
      </c>
      <c r="AW154" s="80">
        <v>10</v>
      </c>
      <c r="AX154" s="80">
        <v>0</v>
      </c>
      <c r="AY154" s="80">
        <v>35</v>
      </c>
      <c r="AZ154" s="80">
        <v>0</v>
      </c>
      <c r="BA154" s="80">
        <v>0</v>
      </c>
      <c r="BB154" s="80">
        <v>0</v>
      </c>
      <c r="BC154" s="80">
        <v>5</v>
      </c>
      <c r="BD154" s="80">
        <v>0</v>
      </c>
      <c r="BE154" s="80">
        <v>0</v>
      </c>
      <c r="BF154" s="80">
        <v>0</v>
      </c>
      <c r="BG154" s="80">
        <v>0</v>
      </c>
      <c r="BH154" s="80">
        <v>0</v>
      </c>
      <c r="BI154" s="80">
        <v>0</v>
      </c>
      <c r="BJ154" s="80">
        <v>5</v>
      </c>
      <c r="BK154" s="80">
        <v>5</v>
      </c>
      <c r="BL154" s="80">
        <v>5</v>
      </c>
      <c r="BM154" s="80">
        <v>10</v>
      </c>
      <c r="BN154" s="80">
        <v>0</v>
      </c>
      <c r="BO154" s="80">
        <v>0</v>
      </c>
      <c r="BP154" s="80">
        <v>5</v>
      </c>
      <c r="BQ154" s="80">
        <v>10</v>
      </c>
      <c r="BR154" s="80">
        <v>0</v>
      </c>
      <c r="BS154" s="80">
        <v>0</v>
      </c>
      <c r="BT154" s="81">
        <f t="shared" si="34"/>
        <v>45.555555555555557</v>
      </c>
      <c r="BU154" s="89">
        <v>10</v>
      </c>
      <c r="BV154" s="82">
        <v>0</v>
      </c>
      <c r="BW154" s="82">
        <v>0</v>
      </c>
      <c r="BX154" s="82">
        <v>0</v>
      </c>
      <c r="BY154" s="82">
        <v>20</v>
      </c>
      <c r="BZ154" s="82">
        <v>0</v>
      </c>
      <c r="CA154" s="82">
        <v>0</v>
      </c>
      <c r="CB154" s="82">
        <v>0</v>
      </c>
      <c r="CC154" s="82">
        <v>0</v>
      </c>
      <c r="CD154" s="82">
        <v>10</v>
      </c>
      <c r="CE154" s="82">
        <v>0</v>
      </c>
      <c r="CF154" s="82">
        <v>10</v>
      </c>
      <c r="CG154" s="82">
        <v>20</v>
      </c>
      <c r="CH154" s="82">
        <v>0</v>
      </c>
      <c r="CI154" s="82">
        <v>0</v>
      </c>
      <c r="CJ154" s="82">
        <v>0</v>
      </c>
      <c r="CK154" s="82">
        <v>0</v>
      </c>
      <c r="CL154" s="82">
        <v>0</v>
      </c>
      <c r="CM154" s="82">
        <v>20</v>
      </c>
      <c r="CN154" s="82">
        <v>0</v>
      </c>
      <c r="CO154" s="82">
        <v>10</v>
      </c>
      <c r="CP154" s="81">
        <f t="shared" si="38"/>
        <v>53.51473922902494</v>
      </c>
      <c r="EK154" s="1"/>
    </row>
    <row r="155" spans="1:141">
      <c r="A155" s="1">
        <v>152</v>
      </c>
      <c r="B155" s="1" t="s">
        <v>494</v>
      </c>
      <c r="C155" s="57" t="s">
        <v>495</v>
      </c>
      <c r="D155" s="99" t="s">
        <v>264</v>
      </c>
      <c r="F155" s="59" t="s">
        <v>197</v>
      </c>
      <c r="G155" s="37">
        <v>133</v>
      </c>
      <c r="H155" s="60">
        <f t="shared" si="36"/>
        <v>1.33</v>
      </c>
      <c r="I155" s="37">
        <v>129</v>
      </c>
      <c r="J155" s="62">
        <f t="shared" si="35"/>
        <v>96.992481203007515</v>
      </c>
      <c r="K155" s="63" t="s">
        <v>329</v>
      </c>
      <c r="L155" s="64">
        <v>92</v>
      </c>
      <c r="M155" s="1">
        <v>88</v>
      </c>
      <c r="N155" s="1">
        <v>96</v>
      </c>
      <c r="O155" s="1">
        <v>92</v>
      </c>
      <c r="P155" s="1">
        <v>91</v>
      </c>
      <c r="Q155" s="65">
        <v>94</v>
      </c>
      <c r="S155" s="1">
        <v>25</v>
      </c>
      <c r="T155" s="1">
        <v>49</v>
      </c>
      <c r="U155" s="1">
        <v>20</v>
      </c>
      <c r="V155" s="1">
        <v>8.5</v>
      </c>
      <c r="W155" s="9">
        <v>8.8000000000000007</v>
      </c>
      <c r="X155" s="64">
        <v>15</v>
      </c>
      <c r="Y155" s="82">
        <v>45</v>
      </c>
      <c r="Z155" s="9">
        <v>40</v>
      </c>
      <c r="AB155" s="126">
        <v>14</v>
      </c>
      <c r="AC155" s="67">
        <v>6</v>
      </c>
      <c r="AQ155" s="79">
        <v>0</v>
      </c>
      <c r="AR155" s="80">
        <v>0</v>
      </c>
      <c r="AS155" s="80">
        <v>0</v>
      </c>
      <c r="AT155" s="80">
        <v>0</v>
      </c>
      <c r="AU155" s="80">
        <v>0</v>
      </c>
      <c r="AV155" s="80">
        <v>0</v>
      </c>
      <c r="AW155" s="80">
        <v>0</v>
      </c>
      <c r="AX155" s="80">
        <v>0</v>
      </c>
      <c r="AY155" s="80">
        <v>40</v>
      </c>
      <c r="AZ155" s="80">
        <v>0</v>
      </c>
      <c r="BA155" s="80">
        <v>0</v>
      </c>
      <c r="BB155" s="80">
        <v>0</v>
      </c>
      <c r="BC155" s="80">
        <v>0</v>
      </c>
      <c r="BD155" s="80">
        <v>0</v>
      </c>
      <c r="BE155" s="80">
        <v>0</v>
      </c>
      <c r="BF155" s="80">
        <v>0</v>
      </c>
      <c r="BG155" s="80">
        <v>0</v>
      </c>
      <c r="BH155" s="80">
        <v>0</v>
      </c>
      <c r="BI155" s="80">
        <v>0</v>
      </c>
      <c r="BJ155" s="80">
        <v>0</v>
      </c>
      <c r="BK155" s="80">
        <v>0</v>
      </c>
      <c r="BL155" s="80">
        <v>0</v>
      </c>
      <c r="BM155" s="80">
        <v>60</v>
      </c>
      <c r="BN155" s="80">
        <v>0</v>
      </c>
      <c r="BO155" s="80">
        <v>0</v>
      </c>
      <c r="BP155" s="80">
        <v>0</v>
      </c>
      <c r="BQ155" s="80">
        <v>0</v>
      </c>
      <c r="BR155" s="80">
        <v>0</v>
      </c>
      <c r="BS155" s="80">
        <v>0</v>
      </c>
      <c r="BT155" s="81">
        <f t="shared" si="34"/>
        <v>162.22222222222223</v>
      </c>
      <c r="BU155" s="89">
        <v>0</v>
      </c>
      <c r="BV155" s="82">
        <v>0</v>
      </c>
      <c r="BW155" s="82">
        <v>20</v>
      </c>
      <c r="BX155" s="82">
        <v>10</v>
      </c>
      <c r="BY155" s="82">
        <v>15</v>
      </c>
      <c r="BZ155" s="82">
        <v>0</v>
      </c>
      <c r="CA155" s="82">
        <v>0</v>
      </c>
      <c r="CB155" s="82">
        <v>0</v>
      </c>
      <c r="CC155" s="82">
        <v>0</v>
      </c>
      <c r="CD155" s="82">
        <v>0</v>
      </c>
      <c r="CE155" s="82">
        <v>0</v>
      </c>
      <c r="CF155" s="82">
        <v>25</v>
      </c>
      <c r="CG155" s="82">
        <v>0</v>
      </c>
      <c r="CH155" s="82">
        <v>0</v>
      </c>
      <c r="CI155" s="82">
        <v>0</v>
      </c>
      <c r="CJ155" s="82">
        <v>0</v>
      </c>
      <c r="CK155" s="82">
        <v>0</v>
      </c>
      <c r="CL155" s="82">
        <v>30</v>
      </c>
      <c r="CM155" s="82">
        <v>0</v>
      </c>
      <c r="CN155" s="82">
        <v>0</v>
      </c>
      <c r="CO155" s="82">
        <v>0</v>
      </c>
      <c r="CP155" s="81">
        <f t="shared" si="38"/>
        <v>84.467120181405889</v>
      </c>
      <c r="EK155" s="1"/>
    </row>
    <row r="156" spans="1:141" ht="30">
      <c r="A156" s="1">
        <v>153</v>
      </c>
      <c r="B156" s="1" t="s">
        <v>496</v>
      </c>
      <c r="C156" s="57" t="s">
        <v>497</v>
      </c>
      <c r="D156" s="99" t="s">
        <v>498</v>
      </c>
      <c r="F156" s="18" t="s">
        <v>487</v>
      </c>
      <c r="G156" s="37">
        <v>46</v>
      </c>
      <c r="H156" s="60">
        <f t="shared" si="36"/>
        <v>0.46</v>
      </c>
      <c r="I156" s="37">
        <v>43</v>
      </c>
      <c r="J156" s="62">
        <f t="shared" si="35"/>
        <v>93.478260869565219</v>
      </c>
      <c r="K156" s="63" t="s">
        <v>329</v>
      </c>
      <c r="L156" s="64">
        <v>92</v>
      </c>
      <c r="M156" s="1">
        <v>84</v>
      </c>
      <c r="N156" s="1">
        <v>96</v>
      </c>
      <c r="O156" s="1">
        <v>91</v>
      </c>
      <c r="P156" s="1">
        <v>93</v>
      </c>
      <c r="Q156" s="65">
        <v>96</v>
      </c>
      <c r="R156" s="8">
        <v>5000</v>
      </c>
      <c r="S156" s="1">
        <v>50</v>
      </c>
      <c r="T156" s="1">
        <v>99</v>
      </c>
      <c r="AQ156" s="79">
        <v>0</v>
      </c>
      <c r="AR156" s="80">
        <v>10</v>
      </c>
      <c r="AS156" s="80">
        <v>0</v>
      </c>
      <c r="AT156" s="80">
        <v>0</v>
      </c>
      <c r="AU156" s="80">
        <v>0</v>
      </c>
      <c r="AV156" s="80">
        <v>0</v>
      </c>
      <c r="AW156" s="80">
        <v>0</v>
      </c>
      <c r="AX156" s="80">
        <v>0</v>
      </c>
      <c r="AY156" s="80">
        <v>10</v>
      </c>
      <c r="AZ156" s="80">
        <v>0</v>
      </c>
      <c r="BA156" s="80">
        <v>5</v>
      </c>
      <c r="BB156" s="80">
        <v>5</v>
      </c>
      <c r="BC156" s="80">
        <v>10</v>
      </c>
      <c r="BD156" s="80">
        <v>0</v>
      </c>
      <c r="BE156" s="80">
        <v>0</v>
      </c>
      <c r="BF156" s="80">
        <v>0</v>
      </c>
      <c r="BG156" s="80">
        <v>0</v>
      </c>
      <c r="BH156" s="80">
        <v>0</v>
      </c>
      <c r="BI156" s="80">
        <v>10</v>
      </c>
      <c r="BJ156" s="80">
        <v>0</v>
      </c>
      <c r="BK156" s="80">
        <v>0</v>
      </c>
      <c r="BL156" s="80">
        <v>5</v>
      </c>
      <c r="BM156" s="80">
        <v>20</v>
      </c>
      <c r="BN156" s="80">
        <v>0</v>
      </c>
      <c r="BO156" s="80">
        <v>0</v>
      </c>
      <c r="BP156" s="80">
        <v>5</v>
      </c>
      <c r="BQ156" s="80">
        <v>10</v>
      </c>
      <c r="BR156" s="80">
        <v>0</v>
      </c>
      <c r="BS156" s="80">
        <v>10</v>
      </c>
      <c r="BT156" s="81">
        <f t="shared" si="34"/>
        <v>25.555555555555554</v>
      </c>
      <c r="BU156" s="89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EK156" s="1"/>
    </row>
    <row r="157" spans="1:141">
      <c r="A157" s="1">
        <v>154</v>
      </c>
      <c r="B157" s="1" t="s">
        <v>499</v>
      </c>
      <c r="C157" s="57" t="s">
        <v>500</v>
      </c>
      <c r="D157" s="99" t="s">
        <v>501</v>
      </c>
      <c r="F157" s="59" t="s">
        <v>197</v>
      </c>
      <c r="G157" s="37">
        <v>166</v>
      </c>
      <c r="H157" s="60">
        <f t="shared" si="36"/>
        <v>1.66</v>
      </c>
      <c r="I157" s="37">
        <v>106</v>
      </c>
      <c r="J157" s="62">
        <f t="shared" si="35"/>
        <v>63.855421686746986</v>
      </c>
      <c r="K157" s="63" t="s">
        <v>329</v>
      </c>
      <c r="L157" s="64">
        <v>92</v>
      </c>
      <c r="M157" s="1">
        <v>97</v>
      </c>
      <c r="N157" s="1">
        <v>96</v>
      </c>
      <c r="O157" s="1">
        <v>91</v>
      </c>
      <c r="P157" s="1">
        <v>93</v>
      </c>
      <c r="Q157" s="65">
        <v>95</v>
      </c>
      <c r="R157" s="8">
        <v>5000</v>
      </c>
      <c r="S157" s="1">
        <v>50</v>
      </c>
      <c r="T157" s="1">
        <v>99</v>
      </c>
      <c r="U157" s="1">
        <v>15</v>
      </c>
      <c r="V157" s="1" t="s">
        <v>142</v>
      </c>
      <c r="W157" s="9" t="s">
        <v>128</v>
      </c>
      <c r="X157" s="64">
        <v>30</v>
      </c>
      <c r="Y157" s="82">
        <v>55</v>
      </c>
      <c r="Z157" s="9">
        <v>15</v>
      </c>
      <c r="AN157" s="76">
        <v>15</v>
      </c>
      <c r="AQ157" s="79">
        <v>0</v>
      </c>
      <c r="AR157" s="80">
        <v>0</v>
      </c>
      <c r="AS157" s="80">
        <v>0</v>
      </c>
      <c r="AT157" s="80">
        <v>0</v>
      </c>
      <c r="AU157" s="80">
        <v>0</v>
      </c>
      <c r="AV157" s="80">
        <v>0</v>
      </c>
      <c r="AW157" s="80">
        <v>0</v>
      </c>
      <c r="AX157" s="80">
        <v>0</v>
      </c>
      <c r="AY157" s="80">
        <v>35</v>
      </c>
      <c r="AZ157" s="80">
        <v>0</v>
      </c>
      <c r="BA157" s="80">
        <v>0</v>
      </c>
      <c r="BB157" s="80">
        <v>0</v>
      </c>
      <c r="BC157" s="80">
        <v>0</v>
      </c>
      <c r="BD157" s="80">
        <v>35</v>
      </c>
      <c r="BE157" s="80">
        <v>0</v>
      </c>
      <c r="BF157" s="80">
        <v>0</v>
      </c>
      <c r="BG157" s="80">
        <v>0</v>
      </c>
      <c r="BH157" s="80">
        <v>15</v>
      </c>
      <c r="BI157" s="80">
        <v>0</v>
      </c>
      <c r="BJ157" s="80">
        <v>15</v>
      </c>
      <c r="BK157" s="80">
        <v>0</v>
      </c>
      <c r="BL157" s="80">
        <v>0</v>
      </c>
      <c r="BM157" s="80">
        <v>0</v>
      </c>
      <c r="BN157" s="80">
        <v>0</v>
      </c>
      <c r="BO157" s="80">
        <v>0</v>
      </c>
      <c r="BP157" s="80">
        <v>0</v>
      </c>
      <c r="BQ157" s="80">
        <v>0</v>
      </c>
      <c r="BR157" s="80">
        <v>0</v>
      </c>
      <c r="BS157" s="80">
        <v>0</v>
      </c>
      <c r="BT157" s="81">
        <f t="shared" si="34"/>
        <v>85.555555555555557</v>
      </c>
      <c r="BU157" s="89">
        <v>0</v>
      </c>
      <c r="BV157" s="82">
        <v>0</v>
      </c>
      <c r="BW157" s="82">
        <v>5</v>
      </c>
      <c r="BX157" s="82">
        <v>0</v>
      </c>
      <c r="BY157" s="82">
        <v>25</v>
      </c>
      <c r="BZ157" s="82">
        <v>0</v>
      </c>
      <c r="CA157" s="82">
        <v>0</v>
      </c>
      <c r="CB157" s="82">
        <v>0</v>
      </c>
      <c r="CC157" s="82">
        <v>10</v>
      </c>
      <c r="CD157" s="82">
        <v>25</v>
      </c>
      <c r="CE157" s="82">
        <v>0</v>
      </c>
      <c r="CF157" s="82">
        <v>0</v>
      </c>
      <c r="CG157" s="82">
        <v>0</v>
      </c>
      <c r="CH157" s="82">
        <v>0</v>
      </c>
      <c r="CI157" s="82">
        <v>0</v>
      </c>
      <c r="CJ157" s="82">
        <v>25</v>
      </c>
      <c r="CK157" s="82">
        <v>10</v>
      </c>
      <c r="CL157" s="82">
        <v>0</v>
      </c>
      <c r="CM157" s="82">
        <v>0</v>
      </c>
      <c r="CN157" s="82">
        <v>0</v>
      </c>
      <c r="CO157" s="82">
        <v>0</v>
      </c>
      <c r="CP157" s="81">
        <f>(BU157*BU157+BV157*BV157+BW157*BW157+BX157*BX157+BY157*BY157+BZ157*BZ157+CA157*CA157+CB157*CB157+CC157*CC157+CD157*CD157+CE157*CE157+CF157*CF157+CG157*CG157+CH157*CH157+CI157*CI157+CJ157*CJ157+CK157*CK157+CL157*CL157+CM157*CM157+CN157*CN157+CO157*CO157)/21-10000/(21*21)</f>
        <v>77.32426303854875</v>
      </c>
      <c r="EK157" s="1"/>
    </row>
    <row r="158" spans="1:141" ht="16.5">
      <c r="A158" s="1">
        <v>155</v>
      </c>
      <c r="B158" s="1" t="s">
        <v>502</v>
      </c>
      <c r="E158" s="101" t="s">
        <v>503</v>
      </c>
      <c r="F158" s="217" t="s">
        <v>197</v>
      </c>
      <c r="G158" s="37">
        <v>138</v>
      </c>
      <c r="H158" s="60">
        <f t="shared" si="36"/>
        <v>1.38</v>
      </c>
      <c r="I158" s="37">
        <v>124</v>
      </c>
      <c r="J158" s="62">
        <f t="shared" si="35"/>
        <v>89.85507246376811</v>
      </c>
      <c r="K158" s="63" t="s">
        <v>329</v>
      </c>
      <c r="L158" s="64">
        <v>92</v>
      </c>
      <c r="M158" s="1">
        <v>88</v>
      </c>
      <c r="N158" s="1">
        <v>94</v>
      </c>
      <c r="O158" s="1">
        <v>90</v>
      </c>
      <c r="P158" s="1">
        <v>91</v>
      </c>
      <c r="Q158" s="65">
        <v>94</v>
      </c>
      <c r="BT158" s="81">
        <f t="shared" si="34"/>
        <v>-11.111111111111111</v>
      </c>
      <c r="BU158" s="89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EK158" s="1"/>
    </row>
    <row r="159" spans="1:141" ht="16.5">
      <c r="A159" s="1">
        <v>156</v>
      </c>
      <c r="B159" s="1" t="s">
        <v>504</v>
      </c>
      <c r="E159" s="101" t="s">
        <v>505</v>
      </c>
      <c r="F159" s="217" t="s">
        <v>197</v>
      </c>
      <c r="G159" s="37">
        <f>136+6</f>
        <v>142</v>
      </c>
      <c r="H159" s="60">
        <f t="shared" si="36"/>
        <v>1.42</v>
      </c>
      <c r="I159" s="37">
        <f>113+4</f>
        <v>117</v>
      </c>
      <c r="J159" s="62">
        <f t="shared" si="35"/>
        <v>82.394366197183103</v>
      </c>
      <c r="K159" s="63" t="s">
        <v>329</v>
      </c>
      <c r="L159" s="64">
        <v>91</v>
      </c>
      <c r="M159" s="1">
        <v>85</v>
      </c>
      <c r="N159" s="1">
        <v>95</v>
      </c>
      <c r="O159" s="1">
        <v>92</v>
      </c>
      <c r="P159" s="1">
        <v>92</v>
      </c>
      <c r="Q159" s="65">
        <v>91</v>
      </c>
      <c r="BT159" s="81">
        <f t="shared" si="34"/>
        <v>-11.111111111111111</v>
      </c>
      <c r="BU159" s="89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EK159" s="1"/>
    </row>
    <row r="160" spans="1:141" ht="16.5">
      <c r="A160" s="1">
        <v>157</v>
      </c>
      <c r="B160" s="1" t="s">
        <v>506</v>
      </c>
      <c r="E160" s="101" t="s">
        <v>507</v>
      </c>
      <c r="F160" s="217" t="s">
        <v>197</v>
      </c>
      <c r="G160" s="37">
        <v>89</v>
      </c>
      <c r="H160" s="60">
        <f t="shared" si="36"/>
        <v>0.89</v>
      </c>
      <c r="I160" s="37">
        <v>80</v>
      </c>
      <c r="J160" s="62">
        <f t="shared" si="35"/>
        <v>89.887640449438209</v>
      </c>
      <c r="K160" s="63" t="s">
        <v>329</v>
      </c>
      <c r="L160" s="64">
        <v>90</v>
      </c>
      <c r="M160" s="1">
        <v>87</v>
      </c>
      <c r="N160" s="1">
        <v>93</v>
      </c>
      <c r="O160" s="1">
        <v>89</v>
      </c>
      <c r="P160" s="1">
        <v>89</v>
      </c>
      <c r="Q160" s="65">
        <v>93</v>
      </c>
      <c r="BT160" s="81">
        <f t="shared" si="34"/>
        <v>-11.111111111111111</v>
      </c>
      <c r="BU160" s="89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EK160" s="1"/>
    </row>
    <row r="161" spans="1:141">
      <c r="A161" s="1">
        <v>158</v>
      </c>
      <c r="B161" s="1" t="s">
        <v>508</v>
      </c>
      <c r="C161" s="57" t="s">
        <v>509</v>
      </c>
      <c r="D161" s="99" t="s">
        <v>152</v>
      </c>
      <c r="F161" s="84" t="s">
        <v>197</v>
      </c>
      <c r="G161" s="37">
        <v>159</v>
      </c>
      <c r="H161" s="60">
        <f t="shared" si="36"/>
        <v>1.59</v>
      </c>
      <c r="I161" s="37">
        <v>155</v>
      </c>
      <c r="J161" s="62">
        <f t="shared" si="35"/>
        <v>97.484276729559753</v>
      </c>
      <c r="K161" s="63" t="s">
        <v>329</v>
      </c>
      <c r="L161" s="64">
        <v>90</v>
      </c>
      <c r="M161" s="1">
        <v>80</v>
      </c>
      <c r="N161" s="1">
        <v>91</v>
      </c>
      <c r="O161" s="1">
        <v>89</v>
      </c>
      <c r="P161" s="1">
        <v>94</v>
      </c>
      <c r="Q161" s="65">
        <v>96</v>
      </c>
      <c r="R161" s="8">
        <v>10000</v>
      </c>
      <c r="S161" s="1">
        <v>50</v>
      </c>
      <c r="T161" s="1">
        <v>99</v>
      </c>
      <c r="U161" s="1" t="s">
        <v>510</v>
      </c>
      <c r="V161" s="1" t="s">
        <v>511</v>
      </c>
      <c r="W161" s="9" t="s">
        <v>142</v>
      </c>
      <c r="X161" s="64">
        <v>15</v>
      </c>
      <c r="Y161" s="82">
        <v>45</v>
      </c>
      <c r="Z161" s="9">
        <v>40</v>
      </c>
      <c r="AO161" s="77">
        <v>3</v>
      </c>
      <c r="AQ161" s="79">
        <v>0</v>
      </c>
      <c r="AR161" s="80">
        <v>0</v>
      </c>
      <c r="AS161" s="80">
        <v>0</v>
      </c>
      <c r="AT161" s="80">
        <v>0</v>
      </c>
      <c r="AU161" s="80">
        <v>0</v>
      </c>
      <c r="AV161" s="80">
        <v>0</v>
      </c>
      <c r="AW161" s="80">
        <v>0</v>
      </c>
      <c r="AX161" s="80">
        <v>0</v>
      </c>
      <c r="AY161" s="80">
        <v>0</v>
      </c>
      <c r="AZ161" s="80">
        <v>0</v>
      </c>
      <c r="BA161" s="80">
        <v>5</v>
      </c>
      <c r="BB161" s="80">
        <v>0</v>
      </c>
      <c r="BC161" s="80">
        <v>0</v>
      </c>
      <c r="BD161" s="80">
        <v>10</v>
      </c>
      <c r="BE161" s="80">
        <v>0</v>
      </c>
      <c r="BF161" s="80">
        <v>0</v>
      </c>
      <c r="BG161" s="80">
        <v>0</v>
      </c>
      <c r="BH161" s="80">
        <v>0</v>
      </c>
      <c r="BI161" s="80">
        <v>0</v>
      </c>
      <c r="BJ161" s="80">
        <v>35</v>
      </c>
      <c r="BK161" s="80">
        <v>5</v>
      </c>
      <c r="BL161" s="80">
        <v>5</v>
      </c>
      <c r="BM161" s="80">
        <v>20</v>
      </c>
      <c r="BN161" s="80">
        <v>0</v>
      </c>
      <c r="BO161" s="80">
        <v>0</v>
      </c>
      <c r="BP161" s="80">
        <v>0</v>
      </c>
      <c r="BQ161" s="80">
        <v>20</v>
      </c>
      <c r="BR161" s="80">
        <v>0</v>
      </c>
      <c r="BS161" s="80">
        <v>0</v>
      </c>
      <c r="BT161" s="81">
        <f t="shared" si="34"/>
        <v>62.222222222222214</v>
      </c>
      <c r="BU161" s="89">
        <v>0</v>
      </c>
      <c r="BV161" s="82">
        <v>20</v>
      </c>
      <c r="BW161" s="82">
        <v>25</v>
      </c>
      <c r="BX161" s="82">
        <v>0</v>
      </c>
      <c r="BY161" s="82">
        <v>10</v>
      </c>
      <c r="BZ161" s="82">
        <v>0</v>
      </c>
      <c r="CA161" s="82">
        <v>25</v>
      </c>
      <c r="CB161" s="82">
        <v>0</v>
      </c>
      <c r="CC161" s="82">
        <v>20</v>
      </c>
      <c r="CD161" s="82">
        <v>0</v>
      </c>
      <c r="CE161" s="82">
        <v>0</v>
      </c>
      <c r="CF161" s="82">
        <v>0</v>
      </c>
      <c r="CG161" s="82">
        <v>0</v>
      </c>
      <c r="CH161" s="82">
        <v>0</v>
      </c>
      <c r="CI161" s="82">
        <v>0</v>
      </c>
      <c r="CJ161" s="82">
        <v>0</v>
      </c>
      <c r="CK161" s="82">
        <v>0</v>
      </c>
      <c r="CL161" s="82">
        <v>0</v>
      </c>
      <c r="CM161" s="82">
        <v>0</v>
      </c>
      <c r="CN161" s="82">
        <v>0</v>
      </c>
      <c r="CO161" s="82">
        <v>0</v>
      </c>
      <c r="CP161" s="81">
        <f>(BU161*BU161+BV161*BV161+BW161*BW161+BX161*BX161+BY161*BY161+BZ161*BZ161+CA161*CA161+CB161*CB161+CC161*CC161+CD161*CD161+CE161*CE161+CF161*CF161+CG161*CG161+CH161*CH161+CI161*CI161+CJ161*CJ161+CK161*CK161+CL161*CL161+CM161*CM161+CN161*CN161+CO161*CO161)/21-10000/(21*21)</f>
        <v>79.70521541950113</v>
      </c>
      <c r="EK161" s="1"/>
    </row>
    <row r="162" spans="1:141" ht="16.5">
      <c r="A162" s="1">
        <v>159</v>
      </c>
      <c r="B162" s="1" t="s">
        <v>512</v>
      </c>
      <c r="E162" s="101" t="s">
        <v>351</v>
      </c>
      <c r="F162" s="84" t="s">
        <v>197</v>
      </c>
      <c r="G162" s="37">
        <v>108</v>
      </c>
      <c r="H162" s="60">
        <f t="shared" si="36"/>
        <v>1.08</v>
      </c>
      <c r="I162" s="37">
        <v>105</v>
      </c>
      <c r="J162" s="62">
        <f t="shared" si="35"/>
        <v>97.222222222222229</v>
      </c>
      <c r="K162" s="63" t="s">
        <v>329</v>
      </c>
      <c r="L162" s="64">
        <v>90</v>
      </c>
      <c r="M162" s="1">
        <v>84</v>
      </c>
      <c r="N162" s="1">
        <v>93</v>
      </c>
      <c r="O162" s="1">
        <v>90</v>
      </c>
      <c r="P162" s="1">
        <v>92</v>
      </c>
      <c r="Q162" s="65">
        <v>92</v>
      </c>
      <c r="BT162" s="81">
        <f t="shared" si="34"/>
        <v>-11.111111111111111</v>
      </c>
      <c r="BU162" s="89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EK162" s="1"/>
    </row>
    <row r="163" spans="1:141" ht="16.5">
      <c r="A163" s="1">
        <v>160</v>
      </c>
      <c r="B163" s="1" t="s">
        <v>513</v>
      </c>
      <c r="E163" s="101" t="s">
        <v>514</v>
      </c>
      <c r="F163" s="84" t="s">
        <v>197</v>
      </c>
      <c r="G163" s="37">
        <v>113</v>
      </c>
      <c r="H163" s="60">
        <f t="shared" si="36"/>
        <v>1.1299999999999999</v>
      </c>
      <c r="I163" s="37">
        <v>92</v>
      </c>
      <c r="J163" s="62">
        <f t="shared" si="35"/>
        <v>81.415929203539818</v>
      </c>
      <c r="K163" s="63" t="s">
        <v>329</v>
      </c>
      <c r="L163" s="64">
        <v>90</v>
      </c>
      <c r="M163" s="1">
        <v>85</v>
      </c>
      <c r="N163" s="1">
        <v>93</v>
      </c>
      <c r="O163" s="1">
        <v>89</v>
      </c>
      <c r="P163" s="1">
        <v>90</v>
      </c>
      <c r="Q163" s="65">
        <v>93</v>
      </c>
      <c r="BT163" s="81">
        <f t="shared" si="34"/>
        <v>-11.111111111111111</v>
      </c>
      <c r="BU163" s="89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EK163" s="1"/>
    </row>
    <row r="164" spans="1:141" ht="30">
      <c r="A164" s="1">
        <v>161</v>
      </c>
      <c r="B164" s="1" t="s">
        <v>515</v>
      </c>
      <c r="C164" s="57" t="s">
        <v>516</v>
      </c>
      <c r="D164" s="99" t="s">
        <v>365</v>
      </c>
      <c r="F164" s="18" t="s">
        <v>487</v>
      </c>
      <c r="G164" s="37">
        <v>55</v>
      </c>
      <c r="H164" s="60">
        <f t="shared" si="36"/>
        <v>0.55000000000000004</v>
      </c>
      <c r="I164" s="37">
        <v>52</v>
      </c>
      <c r="J164" s="62">
        <f t="shared" si="35"/>
        <v>94.545454545454547</v>
      </c>
      <c r="K164" s="63" t="s">
        <v>329</v>
      </c>
      <c r="L164" s="64">
        <v>90</v>
      </c>
      <c r="M164" s="1">
        <v>85</v>
      </c>
      <c r="N164" s="1">
        <v>93</v>
      </c>
      <c r="O164" s="1">
        <v>89</v>
      </c>
      <c r="P164" s="1">
        <v>90</v>
      </c>
      <c r="Q164" s="65">
        <v>93</v>
      </c>
      <c r="R164" s="8">
        <v>5000</v>
      </c>
      <c r="S164" s="1">
        <v>25</v>
      </c>
      <c r="T164" s="1">
        <v>49</v>
      </c>
      <c r="X164" s="64">
        <v>20</v>
      </c>
      <c r="Y164" s="82">
        <v>20</v>
      </c>
      <c r="Z164" s="9">
        <v>60</v>
      </c>
      <c r="AQ164" s="79">
        <v>0</v>
      </c>
      <c r="AR164" s="80">
        <v>15</v>
      </c>
      <c r="AS164" s="80">
        <v>0</v>
      </c>
      <c r="AT164" s="80">
        <v>0</v>
      </c>
      <c r="AU164" s="80">
        <v>0</v>
      </c>
      <c r="AV164" s="80">
        <v>0</v>
      </c>
      <c r="AW164" s="80">
        <v>0</v>
      </c>
      <c r="AX164" s="80">
        <v>0</v>
      </c>
      <c r="AY164" s="80">
        <v>25</v>
      </c>
      <c r="AZ164" s="80">
        <v>0</v>
      </c>
      <c r="BA164" s="80">
        <v>0</v>
      </c>
      <c r="BB164" s="80">
        <v>0</v>
      </c>
      <c r="BC164" s="80">
        <v>0</v>
      </c>
      <c r="BD164" s="80">
        <v>0</v>
      </c>
      <c r="BE164" s="80">
        <v>0</v>
      </c>
      <c r="BF164" s="80">
        <v>0</v>
      </c>
      <c r="BG164" s="80">
        <v>0</v>
      </c>
      <c r="BH164" s="80">
        <v>0</v>
      </c>
      <c r="BI164" s="80">
        <v>0</v>
      </c>
      <c r="BJ164" s="80">
        <v>0</v>
      </c>
      <c r="BK164" s="80">
        <v>10</v>
      </c>
      <c r="BL164" s="80">
        <v>25</v>
      </c>
      <c r="BM164" s="80">
        <v>25</v>
      </c>
      <c r="BN164" s="80">
        <v>0</v>
      </c>
      <c r="BO164" s="80">
        <v>0</v>
      </c>
      <c r="BP164" s="80">
        <v>0</v>
      </c>
      <c r="BQ164" s="80">
        <v>0</v>
      </c>
      <c r="BR164" s="80">
        <v>0</v>
      </c>
      <c r="BS164" s="80">
        <v>0</v>
      </c>
      <c r="BT164" s="81">
        <f t="shared" si="34"/>
        <v>62.222222222222214</v>
      </c>
      <c r="BU164" s="89">
        <v>10</v>
      </c>
      <c r="BV164" s="82">
        <v>10</v>
      </c>
      <c r="BW164" s="82">
        <v>10</v>
      </c>
      <c r="BX164" s="82">
        <v>0</v>
      </c>
      <c r="BY164" s="82">
        <v>20</v>
      </c>
      <c r="BZ164" s="82">
        <v>20</v>
      </c>
      <c r="CA164" s="82">
        <v>0</v>
      </c>
      <c r="CB164" s="82">
        <v>0</v>
      </c>
      <c r="CC164" s="82">
        <v>10</v>
      </c>
      <c r="CD164" s="82">
        <v>10</v>
      </c>
      <c r="CE164" s="82">
        <v>0</v>
      </c>
      <c r="CF164" s="82">
        <v>0</v>
      </c>
      <c r="CG164" s="82">
        <v>0</v>
      </c>
      <c r="CH164" s="82">
        <v>0</v>
      </c>
      <c r="CI164" s="82">
        <v>0</v>
      </c>
      <c r="CJ164" s="82">
        <v>0</v>
      </c>
      <c r="CK164" s="82">
        <v>0</v>
      </c>
      <c r="CL164" s="82">
        <v>10</v>
      </c>
      <c r="CM164" s="82">
        <v>0</v>
      </c>
      <c r="CN164" s="82">
        <v>0</v>
      </c>
      <c r="CO164" s="82">
        <v>0</v>
      </c>
      <c r="CP164" s="81">
        <f>(BU164*BU164+BV164*BV164+BW164*BW164+BX164*BX164+BY164*BY164+BZ164*BZ164+CA164*CA164+CB164*CB164+CC164*CC164+CD164*CD164+CE164*CE164+CF164*CF164+CG164*CG164+CH164*CH164+CI164*CI164+CJ164*CJ164+CK164*CK164+CL164*CL164+CM164*CM164+CN164*CN164+CO164*CO164)/21-10000/(21*21)</f>
        <v>43.990929705215422</v>
      </c>
      <c r="EK164" s="1"/>
    </row>
    <row r="165" spans="1:141" ht="16.5">
      <c r="A165" s="1">
        <v>162</v>
      </c>
      <c r="B165" s="1" t="s">
        <v>517</v>
      </c>
      <c r="C165" s="57" t="s">
        <v>518</v>
      </c>
      <c r="D165" s="86" t="s">
        <v>324</v>
      </c>
      <c r="E165" s="101" t="s">
        <v>348</v>
      </c>
      <c r="F165" s="84" t="s">
        <v>197</v>
      </c>
      <c r="G165" s="88">
        <v>111</v>
      </c>
      <c r="H165" s="60">
        <f t="shared" si="36"/>
        <v>1.1100000000000001</v>
      </c>
      <c r="I165" s="37">
        <v>104</v>
      </c>
      <c r="J165" s="62">
        <f t="shared" si="35"/>
        <v>93.693693693693689</v>
      </c>
      <c r="K165" s="63" t="s">
        <v>329</v>
      </c>
      <c r="L165" s="64">
        <v>90</v>
      </c>
      <c r="M165" s="1">
        <v>86</v>
      </c>
      <c r="N165" s="1">
        <v>96</v>
      </c>
      <c r="O165" s="1">
        <v>87</v>
      </c>
      <c r="P165" s="1">
        <v>88</v>
      </c>
      <c r="Q165" s="65">
        <v>92</v>
      </c>
      <c r="R165" s="8">
        <v>25000</v>
      </c>
      <c r="S165" s="1">
        <v>50</v>
      </c>
      <c r="T165" s="1">
        <v>99</v>
      </c>
      <c r="X165" s="64">
        <v>20</v>
      </c>
      <c r="Y165" s="1">
        <v>80</v>
      </c>
      <c r="Z165" s="9">
        <v>0</v>
      </c>
      <c r="AQ165" s="79">
        <v>0</v>
      </c>
      <c r="AR165" s="80">
        <v>0</v>
      </c>
      <c r="AS165" s="80">
        <v>0</v>
      </c>
      <c r="AT165" s="80">
        <v>0</v>
      </c>
      <c r="AU165" s="80">
        <v>0</v>
      </c>
      <c r="AV165" s="80">
        <v>0</v>
      </c>
      <c r="AW165" s="80">
        <v>0</v>
      </c>
      <c r="AX165" s="80">
        <v>0</v>
      </c>
      <c r="AY165" s="80">
        <v>100</v>
      </c>
      <c r="AZ165" s="80">
        <v>0</v>
      </c>
      <c r="BA165" s="80">
        <v>0</v>
      </c>
      <c r="BB165" s="80">
        <v>0</v>
      </c>
      <c r="BC165" s="80">
        <v>0</v>
      </c>
      <c r="BD165" s="80">
        <v>0</v>
      </c>
      <c r="BE165" s="80">
        <v>0</v>
      </c>
      <c r="BF165" s="80">
        <v>0</v>
      </c>
      <c r="BG165" s="80">
        <v>0</v>
      </c>
      <c r="BH165" s="80">
        <v>0</v>
      </c>
      <c r="BI165" s="80">
        <v>0</v>
      </c>
      <c r="BJ165" s="80">
        <v>0</v>
      </c>
      <c r="BK165" s="80">
        <v>0</v>
      </c>
      <c r="BL165" s="80">
        <v>0</v>
      </c>
      <c r="BM165" s="80">
        <v>0</v>
      </c>
      <c r="BN165" s="80">
        <v>0</v>
      </c>
      <c r="BO165" s="80">
        <v>0</v>
      </c>
      <c r="BP165" s="80">
        <v>0</v>
      </c>
      <c r="BQ165" s="80">
        <v>0</v>
      </c>
      <c r="BR165" s="80">
        <v>0</v>
      </c>
      <c r="BS165" s="80">
        <v>0</v>
      </c>
      <c r="BT165" s="81">
        <f t="shared" si="34"/>
        <v>322.22222222222223</v>
      </c>
      <c r="BU165" s="89">
        <v>0</v>
      </c>
      <c r="BV165" s="82">
        <v>0</v>
      </c>
      <c r="BW165" s="82">
        <v>0</v>
      </c>
      <c r="BX165" s="82">
        <v>0</v>
      </c>
      <c r="BY165" s="82">
        <v>0</v>
      </c>
      <c r="BZ165" s="82">
        <v>0</v>
      </c>
      <c r="CA165" s="82">
        <v>0</v>
      </c>
      <c r="CB165" s="82">
        <v>0</v>
      </c>
      <c r="CC165" s="82">
        <v>0</v>
      </c>
      <c r="CD165" s="82">
        <v>0</v>
      </c>
      <c r="CE165" s="82">
        <v>0</v>
      </c>
      <c r="CF165" s="82">
        <v>0</v>
      </c>
      <c r="CG165" s="82">
        <v>0</v>
      </c>
      <c r="CH165" s="82">
        <v>0</v>
      </c>
      <c r="CI165" s="82">
        <v>0</v>
      </c>
      <c r="CJ165" s="82">
        <v>0</v>
      </c>
      <c r="CK165" s="82">
        <v>0</v>
      </c>
      <c r="CL165" s="82">
        <v>100</v>
      </c>
      <c r="CM165" s="82">
        <v>0</v>
      </c>
      <c r="CN165" s="82">
        <v>0</v>
      </c>
      <c r="CO165" s="82">
        <v>0</v>
      </c>
      <c r="CP165" s="81">
        <f>(BU165*BU165+BV165*BV165+BW165*BW165+BX165*BX165+BY165*BY165+BZ165*BZ165+CA165*CA165+CB165*CB165+CC165*CC165+CD165*CD165+CE165*CE165+CF165*CF165+CG165*CG165+CH165*CH165+CI165*CI165+CJ165*CJ165+CK165*CK165+CL165*CL165+CM165*CM165+CN165*CN165+CO165*CO165)/21-10000/(21*21)</f>
        <v>453.51473922902494</v>
      </c>
      <c r="EK165" s="1"/>
    </row>
    <row r="166" spans="1:141">
      <c r="A166" s="1">
        <v>163</v>
      </c>
      <c r="B166" s="1" t="s">
        <v>519</v>
      </c>
      <c r="C166" s="57" t="s">
        <v>520</v>
      </c>
      <c r="D166" s="99" t="s">
        <v>279</v>
      </c>
      <c r="F166" s="59" t="s">
        <v>197</v>
      </c>
      <c r="H166" s="60">
        <f t="shared" si="36"/>
        <v>0</v>
      </c>
      <c r="J166" s="62"/>
      <c r="K166" s="63" t="s">
        <v>329</v>
      </c>
      <c r="L166" s="64">
        <v>90</v>
      </c>
      <c r="M166" s="1">
        <v>84</v>
      </c>
      <c r="N166" s="1">
        <v>92</v>
      </c>
      <c r="O166" s="1">
        <v>90</v>
      </c>
      <c r="P166" s="1">
        <v>94</v>
      </c>
      <c r="Q166" s="65">
        <v>89</v>
      </c>
      <c r="R166" s="8">
        <v>10000</v>
      </c>
      <c r="S166" s="1">
        <v>25</v>
      </c>
      <c r="T166" s="1">
        <v>49</v>
      </c>
      <c r="AQ166" s="79">
        <v>0</v>
      </c>
      <c r="AR166" s="80">
        <v>30</v>
      </c>
      <c r="AS166" s="80">
        <v>0</v>
      </c>
      <c r="AT166" s="80">
        <v>0</v>
      </c>
      <c r="AU166" s="80">
        <v>0</v>
      </c>
      <c r="AV166" s="80">
        <v>0</v>
      </c>
      <c r="AW166" s="80">
        <v>0</v>
      </c>
      <c r="AX166" s="80">
        <v>0</v>
      </c>
      <c r="AY166" s="80">
        <v>0</v>
      </c>
      <c r="AZ166" s="80">
        <v>0</v>
      </c>
      <c r="BA166" s="80">
        <v>0</v>
      </c>
      <c r="BB166" s="80">
        <v>0</v>
      </c>
      <c r="BC166" s="80">
        <v>0</v>
      </c>
      <c r="BD166" s="80">
        <v>0</v>
      </c>
      <c r="BE166" s="80">
        <v>0</v>
      </c>
      <c r="BF166" s="80">
        <v>0</v>
      </c>
      <c r="BG166" s="80">
        <v>0</v>
      </c>
      <c r="BH166" s="80">
        <v>0</v>
      </c>
      <c r="BI166" s="80">
        <v>0</v>
      </c>
      <c r="BJ166" s="80">
        <v>0</v>
      </c>
      <c r="BK166" s="80">
        <v>0</v>
      </c>
      <c r="BL166" s="80">
        <v>0</v>
      </c>
      <c r="BM166" s="80">
        <v>30</v>
      </c>
      <c r="BN166" s="80">
        <v>10</v>
      </c>
      <c r="BO166" s="80">
        <v>0</v>
      </c>
      <c r="BP166" s="80">
        <v>0</v>
      </c>
      <c r="BQ166" s="80">
        <v>30</v>
      </c>
      <c r="BR166" s="80">
        <v>0</v>
      </c>
      <c r="BS166" s="80">
        <v>0</v>
      </c>
      <c r="BT166" s="81">
        <f t="shared" si="34"/>
        <v>82.222222222222214</v>
      </c>
      <c r="BU166" s="89">
        <v>20</v>
      </c>
      <c r="BV166" s="82">
        <v>0</v>
      </c>
      <c r="BW166" s="82">
        <v>0</v>
      </c>
      <c r="BX166" s="82">
        <v>0</v>
      </c>
      <c r="BY166" s="82">
        <v>0</v>
      </c>
      <c r="BZ166" s="82">
        <v>30</v>
      </c>
      <c r="CA166" s="82">
        <v>0</v>
      </c>
      <c r="CB166" s="82">
        <v>0</v>
      </c>
      <c r="CC166" s="82">
        <v>0</v>
      </c>
      <c r="CD166" s="82">
        <v>50</v>
      </c>
      <c r="CE166" s="82">
        <v>0</v>
      </c>
      <c r="CF166" s="82">
        <v>0</v>
      </c>
      <c r="CG166" s="82">
        <v>0</v>
      </c>
      <c r="CH166" s="82">
        <v>0</v>
      </c>
      <c r="CI166" s="82">
        <v>0</v>
      </c>
      <c r="CJ166" s="82">
        <v>0</v>
      </c>
      <c r="CK166" s="82">
        <v>0</v>
      </c>
      <c r="CL166" s="82">
        <v>0</v>
      </c>
      <c r="CM166" s="82">
        <v>0</v>
      </c>
      <c r="CN166" s="82">
        <v>0</v>
      </c>
      <c r="CO166" s="82">
        <v>0</v>
      </c>
      <c r="CP166" s="81">
        <f>(BU166*BU166+BV166*BV166+BW166*BW166+BX166*BX166+BY166*BY166+BZ166*BZ166+CA166*CA166+CB166*CB166+CC166*CC166+CD166*CD166+CE166*CE166+CF166*CF166+CG166*CG166+CH166*CH166+CI166*CI166+CJ166*CJ166+CK166*CK166+CL166*CL166+CM166*CM166+CN166*CN166+CO166*CO166)/21-10000/(21*21)</f>
        <v>158.27664399092973</v>
      </c>
      <c r="EK166" s="1"/>
    </row>
    <row r="167" spans="1:141">
      <c r="A167" s="1">
        <v>164</v>
      </c>
      <c r="B167" s="1" t="s">
        <v>521</v>
      </c>
      <c r="C167" s="57" t="s">
        <v>522</v>
      </c>
      <c r="D167" s="99" t="s">
        <v>348</v>
      </c>
      <c r="F167" s="84" t="s">
        <v>197</v>
      </c>
      <c r="G167" s="37">
        <v>223</v>
      </c>
      <c r="H167" s="60">
        <f t="shared" si="36"/>
        <v>2.23</v>
      </c>
      <c r="I167" s="37">
        <v>138</v>
      </c>
      <c r="J167" s="62">
        <f t="shared" si="35"/>
        <v>61.883408071748882</v>
      </c>
      <c r="K167" s="63" t="s">
        <v>329</v>
      </c>
      <c r="L167" s="64">
        <v>89</v>
      </c>
      <c r="M167" s="1">
        <v>89</v>
      </c>
      <c r="N167" s="1">
        <v>96</v>
      </c>
      <c r="O167" s="1">
        <v>84</v>
      </c>
      <c r="P167" s="1">
        <v>89</v>
      </c>
      <c r="Q167" s="65">
        <v>90</v>
      </c>
      <c r="R167" s="8">
        <v>50000</v>
      </c>
      <c r="S167" s="1">
        <v>25</v>
      </c>
      <c r="T167" s="1">
        <v>49</v>
      </c>
      <c r="U167" s="1" t="s">
        <v>227</v>
      </c>
      <c r="V167" s="1" t="s">
        <v>523</v>
      </c>
      <c r="W167" s="9" t="s">
        <v>524</v>
      </c>
      <c r="X167" s="64">
        <v>40</v>
      </c>
      <c r="Y167" s="82">
        <v>50</v>
      </c>
      <c r="Z167" s="9">
        <v>10</v>
      </c>
      <c r="AJ167" s="31">
        <v>10</v>
      </c>
      <c r="AQ167" s="79">
        <v>0</v>
      </c>
      <c r="AR167" s="80">
        <v>0</v>
      </c>
      <c r="AS167" s="80">
        <v>0</v>
      </c>
      <c r="AT167" s="80">
        <v>0</v>
      </c>
      <c r="AU167" s="80">
        <v>0</v>
      </c>
      <c r="AV167" s="80">
        <v>0</v>
      </c>
      <c r="AW167" s="80">
        <v>0</v>
      </c>
      <c r="AX167" s="80">
        <v>0</v>
      </c>
      <c r="AY167" s="80">
        <v>45</v>
      </c>
      <c r="AZ167" s="80">
        <v>0</v>
      </c>
      <c r="BA167" s="80">
        <v>15</v>
      </c>
      <c r="BB167" s="80">
        <v>0</v>
      </c>
      <c r="BC167" s="80">
        <v>0</v>
      </c>
      <c r="BD167" s="80">
        <v>0</v>
      </c>
      <c r="BE167" s="80">
        <v>0</v>
      </c>
      <c r="BF167" s="80">
        <v>0</v>
      </c>
      <c r="BG167" s="80">
        <v>0</v>
      </c>
      <c r="BH167" s="80">
        <v>0</v>
      </c>
      <c r="BI167" s="80">
        <v>0</v>
      </c>
      <c r="BJ167" s="80">
        <v>0</v>
      </c>
      <c r="BK167" s="80">
        <v>0</v>
      </c>
      <c r="BL167" s="80">
        <v>0</v>
      </c>
      <c r="BM167" s="80">
        <v>0</v>
      </c>
      <c r="BN167" s="80">
        <v>0</v>
      </c>
      <c r="BO167" s="80">
        <v>40</v>
      </c>
      <c r="BP167" s="80">
        <v>0</v>
      </c>
      <c r="BQ167" s="80">
        <v>0</v>
      </c>
      <c r="BR167" s="80">
        <v>0</v>
      </c>
      <c r="BS167" s="80">
        <v>0</v>
      </c>
      <c r="BT167" s="81">
        <f t="shared" si="34"/>
        <v>117.22222222222223</v>
      </c>
      <c r="BU167" s="89">
        <v>0</v>
      </c>
      <c r="BV167" s="82">
        <v>0</v>
      </c>
      <c r="BW167" s="82">
        <v>0</v>
      </c>
      <c r="BX167" s="82">
        <v>0</v>
      </c>
      <c r="BY167" s="82">
        <v>50</v>
      </c>
      <c r="BZ167" s="82">
        <v>0</v>
      </c>
      <c r="CA167" s="82">
        <v>0</v>
      </c>
      <c r="CB167" s="82">
        <v>0</v>
      </c>
      <c r="CC167" s="82">
        <v>0</v>
      </c>
      <c r="CD167" s="82">
        <v>10</v>
      </c>
      <c r="CE167" s="82">
        <v>40</v>
      </c>
      <c r="CF167" s="82">
        <v>0</v>
      </c>
      <c r="CG167" s="82">
        <v>0</v>
      </c>
      <c r="CH167" s="82">
        <v>0</v>
      </c>
      <c r="CI167" s="82">
        <v>0</v>
      </c>
      <c r="CJ167" s="82">
        <v>0</v>
      </c>
      <c r="CK167" s="82">
        <v>0</v>
      </c>
      <c r="CL167" s="82">
        <v>0</v>
      </c>
      <c r="CM167" s="82">
        <v>0</v>
      </c>
      <c r="CN167" s="82">
        <v>0</v>
      </c>
      <c r="CO167" s="82">
        <v>0</v>
      </c>
      <c r="CP167" s="81">
        <f>(BU167*BU167+BV167*BV167+BW167*BW167+BX167*BX167+BY167*BY167+BZ167*BZ167+CA167*CA167+CB167*CB167+CC167*CC167+CD167*CD167+CE167*CE167+CF167*CF167+CG167*CG167+CH167*CH167+CI167*CI167+CJ167*CJ167+CK167*CK167+CL167*CL167+CM167*CM167+CN167*CN167+CO167*CO167)/21-10000/(21*21)</f>
        <v>177.32426303854876</v>
      </c>
      <c r="EK167" s="1"/>
    </row>
    <row r="168" spans="1:141" ht="16.5">
      <c r="A168" s="1">
        <v>165</v>
      </c>
      <c r="B168" s="1" t="s">
        <v>525</v>
      </c>
      <c r="E168" s="101" t="s">
        <v>526</v>
      </c>
      <c r="G168" s="37">
        <f>81+15</f>
        <v>96</v>
      </c>
      <c r="H168" s="60">
        <f t="shared" si="36"/>
        <v>0.96</v>
      </c>
      <c r="I168" s="37">
        <f>78+13</f>
        <v>91</v>
      </c>
      <c r="J168" s="62">
        <f t="shared" si="35"/>
        <v>94.791666666666671</v>
      </c>
      <c r="K168" s="63" t="s">
        <v>329</v>
      </c>
      <c r="L168" s="64">
        <v>89</v>
      </c>
      <c r="M168" s="1">
        <v>87</v>
      </c>
      <c r="N168" s="1">
        <v>93</v>
      </c>
      <c r="O168" s="1">
        <v>85</v>
      </c>
      <c r="P168" s="1">
        <v>90</v>
      </c>
      <c r="Q168" s="65">
        <v>90</v>
      </c>
      <c r="BT168" s="81">
        <f t="shared" si="34"/>
        <v>-11.111111111111111</v>
      </c>
      <c r="BU168" s="89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EK168" s="1"/>
    </row>
    <row r="169" spans="1:141" ht="15" customHeight="1">
      <c r="A169" s="1">
        <v>166</v>
      </c>
      <c r="B169" s="1" t="s">
        <v>527</v>
      </c>
      <c r="C169" s="57" t="s">
        <v>528</v>
      </c>
      <c r="D169" s="99" t="s">
        <v>157</v>
      </c>
      <c r="F169" s="84" t="s">
        <v>197</v>
      </c>
      <c r="H169" s="60">
        <f t="shared" si="36"/>
        <v>0</v>
      </c>
      <c r="J169" s="62"/>
      <c r="K169" s="63" t="s">
        <v>329</v>
      </c>
      <c r="L169" s="64">
        <v>89</v>
      </c>
      <c r="M169" s="1">
        <v>81</v>
      </c>
      <c r="N169" s="1">
        <v>95</v>
      </c>
      <c r="O169" s="1">
        <v>89</v>
      </c>
      <c r="P169" s="1">
        <v>89</v>
      </c>
      <c r="Q169" s="65">
        <v>90</v>
      </c>
      <c r="R169" s="8">
        <v>10000</v>
      </c>
      <c r="S169" s="1">
        <v>25</v>
      </c>
      <c r="T169" s="1">
        <v>49</v>
      </c>
      <c r="U169" s="1" t="s">
        <v>529</v>
      </c>
      <c r="V169" s="1">
        <v>8</v>
      </c>
      <c r="W169" s="9" t="s">
        <v>530</v>
      </c>
      <c r="X169" s="64">
        <v>0</v>
      </c>
      <c r="Y169" s="82">
        <v>100</v>
      </c>
      <c r="Z169" s="9">
        <v>0</v>
      </c>
      <c r="AH169" s="29">
        <v>6</v>
      </c>
      <c r="AQ169" s="79">
        <v>0</v>
      </c>
      <c r="AR169" s="80">
        <v>0</v>
      </c>
      <c r="AS169" s="80">
        <v>0</v>
      </c>
      <c r="AT169" s="80">
        <v>0</v>
      </c>
      <c r="AU169" s="80">
        <v>0</v>
      </c>
      <c r="AV169" s="80">
        <v>0</v>
      </c>
      <c r="AW169" s="80">
        <v>0</v>
      </c>
      <c r="AX169" s="80">
        <v>0</v>
      </c>
      <c r="AY169" s="80">
        <v>0</v>
      </c>
      <c r="AZ169" s="80">
        <v>0</v>
      </c>
      <c r="BA169" s="80">
        <v>0</v>
      </c>
      <c r="BB169" s="80">
        <v>0</v>
      </c>
      <c r="BC169" s="80">
        <v>0</v>
      </c>
      <c r="BD169" s="80">
        <v>0</v>
      </c>
      <c r="BE169" s="80">
        <v>0</v>
      </c>
      <c r="BF169" s="80">
        <v>0</v>
      </c>
      <c r="BG169" s="80">
        <v>0</v>
      </c>
      <c r="BH169" s="80">
        <v>0</v>
      </c>
      <c r="BI169" s="80">
        <v>0</v>
      </c>
      <c r="BJ169" s="80">
        <v>0</v>
      </c>
      <c r="BK169" s="80">
        <v>0</v>
      </c>
      <c r="BL169" s="80">
        <v>100</v>
      </c>
      <c r="BM169" s="80">
        <v>0</v>
      </c>
      <c r="BN169" s="80">
        <v>0</v>
      </c>
      <c r="BO169" s="80">
        <v>0</v>
      </c>
      <c r="BP169" s="80">
        <v>0</v>
      </c>
      <c r="BQ169" s="80">
        <v>0</v>
      </c>
      <c r="BR169" s="80">
        <v>0</v>
      </c>
      <c r="BS169" s="80">
        <v>0</v>
      </c>
      <c r="BT169" s="81">
        <f t="shared" si="34"/>
        <v>322.22222222222223</v>
      </c>
      <c r="BU169" s="89">
        <v>0</v>
      </c>
      <c r="BV169" s="82">
        <v>0</v>
      </c>
      <c r="BW169" s="82">
        <v>0</v>
      </c>
      <c r="BX169" s="82">
        <v>0</v>
      </c>
      <c r="BY169" s="82">
        <v>35</v>
      </c>
      <c r="BZ169" s="82">
        <v>0</v>
      </c>
      <c r="CA169" s="82">
        <v>0</v>
      </c>
      <c r="CB169" s="82">
        <v>0</v>
      </c>
      <c r="CC169" s="82">
        <v>0</v>
      </c>
      <c r="CD169" s="82">
        <v>30</v>
      </c>
      <c r="CE169" s="82">
        <v>0</v>
      </c>
      <c r="CF169" s="82">
        <v>0</v>
      </c>
      <c r="CG169" s="82">
        <v>0</v>
      </c>
      <c r="CH169" s="82">
        <v>0</v>
      </c>
      <c r="CI169" s="82">
        <v>0</v>
      </c>
      <c r="CJ169" s="82">
        <v>0</v>
      </c>
      <c r="CK169" s="82">
        <v>35</v>
      </c>
      <c r="CL169" s="82">
        <v>0</v>
      </c>
      <c r="CM169" s="82">
        <v>0</v>
      </c>
      <c r="CN169" s="82">
        <v>0</v>
      </c>
      <c r="CO169" s="82">
        <v>0</v>
      </c>
      <c r="CP169" s="81">
        <f>(BU169*BU169+BV169*BV169+BW169*BW169+BX169*BX169+BY169*BY169+BZ169*BZ169+CA169*CA169+CB169*CB169+CC169*CC169+CD169*CD169+CE169*CE169+CF169*CF169+CG169*CG169+CH169*CH169+CI169*CI169+CJ169*CJ169+CK169*CK169+CL169*CL169+CM169*CM169+CN169*CN169+CO169*CO169)/21-10000/(21*21)</f>
        <v>136.84807256235828</v>
      </c>
      <c r="EK169" s="1"/>
    </row>
    <row r="170" spans="1:141" ht="16.5">
      <c r="A170" s="1">
        <v>167</v>
      </c>
      <c r="B170" s="1" t="s">
        <v>531</v>
      </c>
      <c r="E170" s="101" t="s">
        <v>532</v>
      </c>
      <c r="F170" s="84" t="s">
        <v>197</v>
      </c>
      <c r="G170" s="37">
        <v>112</v>
      </c>
      <c r="H170" s="60">
        <f t="shared" si="36"/>
        <v>1.1200000000000001</v>
      </c>
      <c r="I170" s="37">
        <v>103</v>
      </c>
      <c r="J170" s="62">
        <f t="shared" si="35"/>
        <v>91.964285714285708</v>
      </c>
      <c r="K170" s="63" t="s">
        <v>329</v>
      </c>
      <c r="L170" s="64">
        <v>89</v>
      </c>
      <c r="M170" s="1">
        <v>84</v>
      </c>
      <c r="N170" s="1">
        <v>91</v>
      </c>
      <c r="O170" s="1">
        <v>88</v>
      </c>
      <c r="P170" s="1">
        <v>90</v>
      </c>
      <c r="Q170" s="65">
        <v>91</v>
      </c>
      <c r="BT170" s="81">
        <f t="shared" si="34"/>
        <v>-11.111111111111111</v>
      </c>
      <c r="BU170" s="89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EK170" s="1"/>
    </row>
    <row r="171" spans="1:141" ht="16.5">
      <c r="A171" s="1">
        <v>168</v>
      </c>
      <c r="B171" s="1" t="s">
        <v>533</v>
      </c>
      <c r="E171" s="101" t="s">
        <v>351</v>
      </c>
      <c r="F171" s="84" t="s">
        <v>197</v>
      </c>
      <c r="G171" s="37">
        <v>70</v>
      </c>
      <c r="H171" s="60">
        <f t="shared" si="36"/>
        <v>0.7</v>
      </c>
      <c r="I171" s="37">
        <v>68</v>
      </c>
      <c r="J171" s="62">
        <f t="shared" si="35"/>
        <v>97.142857142857139</v>
      </c>
      <c r="K171" s="63" t="s">
        <v>329</v>
      </c>
      <c r="L171" s="64">
        <v>89</v>
      </c>
      <c r="M171" s="1">
        <v>90</v>
      </c>
      <c r="N171" s="1">
        <v>92</v>
      </c>
      <c r="O171" s="1">
        <v>83</v>
      </c>
      <c r="P171" s="1">
        <v>88</v>
      </c>
      <c r="Q171" s="65">
        <v>91</v>
      </c>
      <c r="BT171" s="81">
        <f t="shared" si="34"/>
        <v>-11.111111111111111</v>
      </c>
      <c r="BU171" s="89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EK171" s="1"/>
    </row>
    <row r="172" spans="1:141">
      <c r="A172" s="1">
        <v>169</v>
      </c>
      <c r="B172" s="1" t="s">
        <v>534</v>
      </c>
      <c r="C172" s="57" t="s">
        <v>535</v>
      </c>
      <c r="D172" s="99" t="s">
        <v>300</v>
      </c>
      <c r="F172" s="84" t="s">
        <v>197</v>
      </c>
      <c r="G172" s="37">
        <v>96</v>
      </c>
      <c r="H172" s="60">
        <f t="shared" si="36"/>
        <v>0.96</v>
      </c>
      <c r="I172" s="37">
        <v>92</v>
      </c>
      <c r="J172" s="62">
        <f t="shared" si="35"/>
        <v>95.833333333333329</v>
      </c>
      <c r="K172" s="63" t="s">
        <v>329</v>
      </c>
      <c r="L172" s="64">
        <v>88</v>
      </c>
      <c r="M172" s="1">
        <v>79</v>
      </c>
      <c r="N172" s="1">
        <v>93</v>
      </c>
      <c r="O172" s="1">
        <v>86</v>
      </c>
      <c r="P172" s="1">
        <v>87</v>
      </c>
      <c r="Q172" s="65">
        <v>92</v>
      </c>
      <c r="R172" s="8">
        <v>50000</v>
      </c>
      <c r="S172" s="1">
        <v>25</v>
      </c>
      <c r="T172" s="1">
        <v>49</v>
      </c>
      <c r="X172" s="64">
        <v>0</v>
      </c>
      <c r="Y172" s="82">
        <v>50</v>
      </c>
      <c r="Z172" s="9">
        <v>50</v>
      </c>
      <c r="AQ172" s="79">
        <v>0</v>
      </c>
      <c r="AR172" s="80">
        <v>0</v>
      </c>
      <c r="AS172" s="80">
        <v>0</v>
      </c>
      <c r="AT172" s="80">
        <v>0</v>
      </c>
      <c r="AU172" s="80">
        <v>0</v>
      </c>
      <c r="AV172" s="80">
        <v>0</v>
      </c>
      <c r="AW172" s="80">
        <v>0</v>
      </c>
      <c r="AX172" s="80">
        <v>0</v>
      </c>
      <c r="AY172" s="80">
        <v>10</v>
      </c>
      <c r="AZ172" s="80">
        <v>0</v>
      </c>
      <c r="BA172" s="80">
        <v>0</v>
      </c>
      <c r="BB172" s="80">
        <v>0</v>
      </c>
      <c r="BC172" s="80">
        <v>0</v>
      </c>
      <c r="BD172" s="80">
        <v>0</v>
      </c>
      <c r="BE172" s="80">
        <v>0</v>
      </c>
      <c r="BF172" s="80">
        <v>0</v>
      </c>
      <c r="BG172" s="80">
        <v>0</v>
      </c>
      <c r="BH172" s="80">
        <v>0</v>
      </c>
      <c r="BI172" s="80">
        <v>0</v>
      </c>
      <c r="BJ172" s="80">
        <v>0</v>
      </c>
      <c r="BK172" s="80">
        <v>0</v>
      </c>
      <c r="BL172" s="80">
        <v>0</v>
      </c>
      <c r="BM172" s="80">
        <v>70</v>
      </c>
      <c r="BN172" s="80">
        <v>0</v>
      </c>
      <c r="BO172" s="80">
        <v>0</v>
      </c>
      <c r="BP172" s="80">
        <v>0</v>
      </c>
      <c r="BQ172" s="80">
        <v>20</v>
      </c>
      <c r="BR172" s="80">
        <v>0</v>
      </c>
      <c r="BS172" s="80">
        <v>0</v>
      </c>
      <c r="BT172" s="81">
        <f t="shared" si="34"/>
        <v>168.88888888888889</v>
      </c>
      <c r="BU172" s="89">
        <v>20</v>
      </c>
      <c r="BV172" s="82">
        <v>0</v>
      </c>
      <c r="BW172" s="82">
        <v>0</v>
      </c>
      <c r="BX172" s="82">
        <v>0</v>
      </c>
      <c r="BY172" s="82">
        <v>20</v>
      </c>
      <c r="BZ172" s="82">
        <v>0</v>
      </c>
      <c r="CA172" s="82">
        <v>0</v>
      </c>
      <c r="CB172" s="82">
        <v>20</v>
      </c>
      <c r="CC172" s="82">
        <v>0</v>
      </c>
      <c r="CD172" s="82">
        <v>0</v>
      </c>
      <c r="CE172" s="82">
        <v>20</v>
      </c>
      <c r="CF172" s="82">
        <v>0</v>
      </c>
      <c r="CG172" s="82">
        <v>0</v>
      </c>
      <c r="CH172" s="82">
        <v>0</v>
      </c>
      <c r="CI172" s="82">
        <v>0</v>
      </c>
      <c r="CJ172" s="82">
        <v>0</v>
      </c>
      <c r="CK172" s="82">
        <v>0</v>
      </c>
      <c r="CL172" s="82">
        <v>20</v>
      </c>
      <c r="CM172" s="82">
        <v>0</v>
      </c>
      <c r="CN172" s="82">
        <v>0</v>
      </c>
      <c r="CO172" s="82">
        <v>0</v>
      </c>
      <c r="CP172" s="81">
        <f>(BU172*BU172+BV172*BV172+BW172*BW172+BX172*BX172+BY172*BY172+BZ172*BZ172+CA172*CA172+CB172*CB172+CC172*CC172+CD172*CD172+CE172*CE172+CF172*CF172+CG172*CG172+CH172*CH172+CI172*CI172+CJ172*CJ172+CK172*CK172+CL172*CL172+CM172*CM172+CN172*CN172+CO172*CO172)/21-10000/(21*21)</f>
        <v>72.562358276643991</v>
      </c>
      <c r="EK172" s="1"/>
    </row>
    <row r="173" spans="1:141" ht="16.5">
      <c r="A173" s="1">
        <v>170</v>
      </c>
      <c r="B173" s="1" t="s">
        <v>536</v>
      </c>
      <c r="E173" s="101" t="s">
        <v>537</v>
      </c>
      <c r="F173" s="84" t="s">
        <v>197</v>
      </c>
      <c r="G173" s="37">
        <v>103</v>
      </c>
      <c r="H173" s="60">
        <f t="shared" si="36"/>
        <v>1.03</v>
      </c>
      <c r="I173" s="37">
        <v>41</v>
      </c>
      <c r="J173" s="62">
        <f t="shared" si="35"/>
        <v>39.805825242718448</v>
      </c>
      <c r="K173" s="63" t="s">
        <v>329</v>
      </c>
      <c r="L173" s="64">
        <v>88</v>
      </c>
      <c r="M173" s="1">
        <v>79</v>
      </c>
      <c r="N173" s="1">
        <v>95</v>
      </c>
      <c r="O173" s="1">
        <v>85</v>
      </c>
      <c r="P173" s="1">
        <v>88</v>
      </c>
      <c r="Q173" s="65">
        <v>90</v>
      </c>
      <c r="BT173" s="81">
        <f t="shared" si="34"/>
        <v>-11.111111111111111</v>
      </c>
      <c r="BU173" s="89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EK173" s="1"/>
    </row>
    <row r="174" spans="1:141">
      <c r="A174" s="1">
        <v>171</v>
      </c>
      <c r="B174" s="1" t="s">
        <v>538</v>
      </c>
      <c r="E174" s="9" t="s">
        <v>270</v>
      </c>
      <c r="F174" s="59" t="s">
        <v>140</v>
      </c>
      <c r="G174" s="37">
        <v>1903</v>
      </c>
      <c r="H174" s="60">
        <f t="shared" si="36"/>
        <v>19.03</v>
      </c>
      <c r="I174" s="37">
        <v>171</v>
      </c>
      <c r="J174" s="62">
        <f t="shared" si="35"/>
        <v>8.9858118759852861</v>
      </c>
      <c r="K174" s="63" t="s">
        <v>329</v>
      </c>
      <c r="L174" s="64">
        <v>85</v>
      </c>
      <c r="M174" s="1">
        <v>85</v>
      </c>
      <c r="N174" s="1">
        <v>90</v>
      </c>
      <c r="O174" s="1">
        <v>82</v>
      </c>
      <c r="P174" s="1">
        <v>84</v>
      </c>
      <c r="Q174" s="65">
        <v>85</v>
      </c>
      <c r="BT174" s="81">
        <f t="shared" si="34"/>
        <v>-11.111111111111111</v>
      </c>
      <c r="BU174" s="89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EK174" s="1"/>
    </row>
    <row r="175" spans="1:141">
      <c r="A175" s="1">
        <v>172</v>
      </c>
      <c r="B175" s="1" t="s">
        <v>539</v>
      </c>
      <c r="F175" s="84" t="s">
        <v>120</v>
      </c>
      <c r="G175" s="37">
        <v>301</v>
      </c>
      <c r="H175" s="60">
        <f t="shared" si="36"/>
        <v>3.01</v>
      </c>
      <c r="I175" s="37">
        <v>44</v>
      </c>
      <c r="J175" s="62">
        <f t="shared" si="35"/>
        <v>14.617940199335548</v>
      </c>
      <c r="K175" s="63" t="s">
        <v>329</v>
      </c>
      <c r="L175" s="64">
        <v>85</v>
      </c>
      <c r="M175" s="1">
        <v>83</v>
      </c>
      <c r="N175" s="1">
        <v>96</v>
      </c>
      <c r="O175" s="1">
        <v>78</v>
      </c>
      <c r="P175" s="1">
        <v>82</v>
      </c>
      <c r="Q175" s="65">
        <v>87</v>
      </c>
      <c r="BT175" s="81">
        <f t="shared" si="34"/>
        <v>-11.111111111111111</v>
      </c>
      <c r="BU175" s="89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EK175" s="1"/>
    </row>
    <row r="176" spans="1:141">
      <c r="A176" s="1">
        <v>173</v>
      </c>
      <c r="B176" s="218" t="s">
        <v>540</v>
      </c>
      <c r="G176" s="37">
        <v>646</v>
      </c>
      <c r="H176" s="60">
        <f t="shared" si="36"/>
        <v>6.46</v>
      </c>
      <c r="I176" s="37">
        <v>643</v>
      </c>
      <c r="J176" s="62">
        <f t="shared" si="35"/>
        <v>99.535603715170282</v>
      </c>
      <c r="K176" s="63" t="s">
        <v>121</v>
      </c>
      <c r="L176" s="64">
        <v>91</v>
      </c>
      <c r="M176" s="1">
        <v>89</v>
      </c>
      <c r="N176" s="1">
        <v>93</v>
      </c>
      <c r="O176" s="1">
        <v>88</v>
      </c>
      <c r="P176" s="1">
        <v>92</v>
      </c>
      <c r="Q176" s="65">
        <v>94</v>
      </c>
      <c r="BT176" s="81">
        <f t="shared" si="34"/>
        <v>-11.111111111111111</v>
      </c>
      <c r="BU176" s="89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R176" s="64">
        <v>927</v>
      </c>
      <c r="CS176" s="1">
        <v>687</v>
      </c>
      <c r="CT176" s="36">
        <f>CS176*100/CR176</f>
        <v>74.110032362459549</v>
      </c>
      <c r="CU176" s="1">
        <v>117</v>
      </c>
      <c r="CV176" s="63">
        <f>CU176*100/CR176</f>
        <v>12.621359223300971</v>
      </c>
      <c r="CW176" s="8">
        <v>1177</v>
      </c>
      <c r="CX176" s="36">
        <v>977</v>
      </c>
      <c r="CY176" s="36">
        <f>CX176*100/CW176</f>
        <v>83.007646559048425</v>
      </c>
      <c r="CZ176" s="36">
        <v>127</v>
      </c>
      <c r="DA176" s="63">
        <f>CZ176*100/CW176</f>
        <v>10.790144435004247</v>
      </c>
      <c r="DB176" s="84">
        <v>1324</v>
      </c>
      <c r="DC176" s="36">
        <v>1088</v>
      </c>
      <c r="DD176" s="129">
        <f t="shared" ref="DD176:DD188" si="39">DC176*100/DB176</f>
        <v>82.175226586102724</v>
      </c>
      <c r="DE176" s="36">
        <v>202</v>
      </c>
      <c r="DF176" s="63">
        <f t="shared" ref="DF176:DF188" si="40">DE176*100/DB176</f>
        <v>15.256797583081571</v>
      </c>
      <c r="DG176" s="84">
        <v>1406</v>
      </c>
      <c r="DH176" s="36">
        <v>1103</v>
      </c>
      <c r="DI176" s="36">
        <f t="shared" ref="DI176:DI188" si="41">DH176*100/DG176</f>
        <v>78.449502133712656</v>
      </c>
      <c r="DJ176" s="36">
        <v>261</v>
      </c>
      <c r="DK176" s="63">
        <f t="shared" ref="DK176:DK188" si="42">DJ176*100/DG176</f>
        <v>18.56330014224751</v>
      </c>
      <c r="DL176" s="84">
        <v>1612</v>
      </c>
      <c r="DM176" s="36">
        <v>1133</v>
      </c>
      <c r="DN176" s="36">
        <f t="shared" ref="DN176:DN188" si="43">DM176*100/DL176</f>
        <v>70.285359801488838</v>
      </c>
      <c r="DO176" s="36">
        <v>279</v>
      </c>
      <c r="DP176" s="63">
        <f t="shared" ref="DP176:DP188" si="44">DO176*100/DL176</f>
        <v>17.307692307692307</v>
      </c>
      <c r="DQ176" s="84">
        <v>2050</v>
      </c>
      <c r="DR176" s="36">
        <v>1314</v>
      </c>
      <c r="DS176" s="36">
        <f t="shared" ref="DS176:DS188" si="45">DR176*100/DQ176</f>
        <v>64.097560975609753</v>
      </c>
      <c r="DT176" s="36">
        <v>417</v>
      </c>
      <c r="DU176" s="63">
        <f t="shared" ref="DU176:DU188" si="46">DT176*100/DQ176</f>
        <v>20.341463414634145</v>
      </c>
      <c r="DV176" s="84">
        <v>2188</v>
      </c>
      <c r="DW176" s="36">
        <v>1363</v>
      </c>
      <c r="DX176" s="36">
        <f>DW176*100/DV176</f>
        <v>62.294332723948813</v>
      </c>
      <c r="DY176" s="36">
        <v>311</v>
      </c>
      <c r="DZ176" s="2">
        <f>DY176*100/DV176</f>
        <v>14.213893967093236</v>
      </c>
      <c r="EA176" s="84">
        <v>2345</v>
      </c>
      <c r="EB176" s="36">
        <v>1415</v>
      </c>
      <c r="EC176" s="36">
        <f>EB176*100/EA176</f>
        <v>60.341151385927503</v>
      </c>
      <c r="ED176" s="36">
        <v>407</v>
      </c>
      <c r="EE176" s="85">
        <f>ED176*100/EA176</f>
        <v>17.356076759061835</v>
      </c>
      <c r="EK176" s="1"/>
    </row>
    <row r="177" spans="1:176" ht="16.5">
      <c r="A177" s="1">
        <v>174</v>
      </c>
      <c r="B177" s="218" t="s">
        <v>541</v>
      </c>
      <c r="E177" s="219" t="s">
        <v>377</v>
      </c>
      <c r="G177" s="37">
        <v>210</v>
      </c>
      <c r="H177" s="60">
        <f t="shared" si="36"/>
        <v>2.1</v>
      </c>
      <c r="I177" s="37">
        <v>205</v>
      </c>
      <c r="J177" s="62">
        <f t="shared" si="35"/>
        <v>97.61904761904762</v>
      </c>
      <c r="K177" s="63" t="s">
        <v>121</v>
      </c>
      <c r="L177" s="64">
        <v>92</v>
      </c>
      <c r="M177" s="1">
        <v>88</v>
      </c>
      <c r="N177" s="1">
        <v>94</v>
      </c>
      <c r="O177" s="1">
        <v>90</v>
      </c>
      <c r="P177" s="1">
        <v>92</v>
      </c>
      <c r="Q177" s="65">
        <v>94</v>
      </c>
      <c r="BT177" s="81">
        <f t="shared" si="34"/>
        <v>-11.111111111111111</v>
      </c>
      <c r="BU177" s="89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R177" s="64">
        <v>1000</v>
      </c>
      <c r="CS177" s="36">
        <v>250</v>
      </c>
      <c r="CT177" s="36">
        <f t="shared" ref="CT177:CT188" si="47">CS177*100/CR177</f>
        <v>25</v>
      </c>
      <c r="CU177" s="36">
        <v>49</v>
      </c>
      <c r="CV177" s="63">
        <f t="shared" ref="CV177:CV188" si="48">CU177*100/CR177</f>
        <v>4.9000000000000004</v>
      </c>
      <c r="CW177" s="83">
        <v>1100</v>
      </c>
      <c r="CX177" s="36">
        <v>279</v>
      </c>
      <c r="CY177" s="36">
        <f t="shared" ref="CY177:CY188" si="49">CX177*100/CW177</f>
        <v>25.363636363636363</v>
      </c>
      <c r="CZ177" s="36">
        <v>37</v>
      </c>
      <c r="DA177" s="63">
        <f t="shared" ref="DA177:DA188" si="50">CZ177*100/CW177</f>
        <v>3.3636363636363638</v>
      </c>
      <c r="DB177" s="84">
        <v>1300</v>
      </c>
      <c r="DC177" s="36">
        <v>341</v>
      </c>
      <c r="DD177" s="129">
        <f t="shared" si="39"/>
        <v>26.23076923076923</v>
      </c>
      <c r="DE177" s="36">
        <v>43</v>
      </c>
      <c r="DF177" s="63">
        <f t="shared" si="40"/>
        <v>3.3076923076923075</v>
      </c>
      <c r="DG177" s="84">
        <v>1450</v>
      </c>
      <c r="DH177" s="36">
        <v>392</v>
      </c>
      <c r="DI177" s="36">
        <f t="shared" si="41"/>
        <v>27.03448275862069</v>
      </c>
      <c r="DJ177" s="36">
        <v>41</v>
      </c>
      <c r="DK177" s="63">
        <f t="shared" si="42"/>
        <v>2.8275862068965516</v>
      </c>
      <c r="DL177" s="84">
        <v>1551</v>
      </c>
      <c r="DM177" s="36">
        <v>413</v>
      </c>
      <c r="DN177" s="36">
        <f t="shared" si="43"/>
        <v>26.627981947130884</v>
      </c>
      <c r="DO177" s="36">
        <v>60</v>
      </c>
      <c r="DP177" s="63">
        <f t="shared" si="44"/>
        <v>3.8684719535783367</v>
      </c>
      <c r="DQ177" s="84">
        <v>1640</v>
      </c>
      <c r="DR177" s="36">
        <v>1299</v>
      </c>
      <c r="DS177" s="36">
        <f t="shared" si="45"/>
        <v>79.207317073170728</v>
      </c>
      <c r="DT177" s="36">
        <v>39</v>
      </c>
      <c r="DU177" s="63">
        <f t="shared" si="46"/>
        <v>2.3780487804878048</v>
      </c>
      <c r="DV177" s="84">
        <v>1815</v>
      </c>
      <c r="DW177" s="36">
        <v>1398</v>
      </c>
      <c r="DX177" s="36">
        <f t="shared" ref="DX177:DX188" si="51">DW177*100/DV177</f>
        <v>77.024793388429757</v>
      </c>
      <c r="DY177" s="36">
        <v>68</v>
      </c>
      <c r="DZ177" s="2">
        <f t="shared" ref="DZ177:DZ188" si="52">DY177*100/DV177</f>
        <v>3.7465564738292012</v>
      </c>
      <c r="EA177" s="84">
        <v>2004</v>
      </c>
      <c r="EB177" s="36">
        <v>1614</v>
      </c>
      <c r="EC177" s="36">
        <f t="shared" ref="EC177:EC188" si="53">EB177*100/EA177</f>
        <v>80.538922155688624</v>
      </c>
      <c r="ED177" s="36">
        <v>71</v>
      </c>
      <c r="EE177" s="85">
        <f t="shared" ref="EE177:EE188" si="54">ED177*100/EA177</f>
        <v>3.5429141716566868</v>
      </c>
      <c r="EK177" s="1"/>
    </row>
    <row r="178" spans="1:176" ht="16.5">
      <c r="A178" s="1">
        <v>175</v>
      </c>
      <c r="B178" s="218" t="s">
        <v>542</v>
      </c>
      <c r="E178" s="219" t="s">
        <v>543</v>
      </c>
      <c r="G178" s="37">
        <v>812</v>
      </c>
      <c r="H178" s="60">
        <f t="shared" si="36"/>
        <v>8.1199999999999992</v>
      </c>
      <c r="I178" s="37">
        <v>693</v>
      </c>
      <c r="J178" s="62">
        <f t="shared" si="35"/>
        <v>85.34482758620689</v>
      </c>
      <c r="K178" s="63" t="s">
        <v>169</v>
      </c>
      <c r="L178" s="64">
        <v>91</v>
      </c>
      <c r="M178" s="1">
        <v>89</v>
      </c>
      <c r="N178" s="1">
        <v>95</v>
      </c>
      <c r="O178" s="1">
        <v>90</v>
      </c>
      <c r="P178" s="1">
        <v>90</v>
      </c>
      <c r="Q178" s="65">
        <v>93</v>
      </c>
      <c r="BT178" s="81">
        <f t="shared" si="34"/>
        <v>-11.111111111111111</v>
      </c>
      <c r="BU178" s="89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R178" s="64">
        <v>894</v>
      </c>
      <c r="CS178" s="36">
        <v>131</v>
      </c>
      <c r="CT178" s="36">
        <f t="shared" si="47"/>
        <v>14.65324384787472</v>
      </c>
      <c r="CU178" s="36">
        <v>57</v>
      </c>
      <c r="CV178" s="63">
        <f t="shared" si="48"/>
        <v>6.375838926174497</v>
      </c>
      <c r="CW178" s="83">
        <v>900</v>
      </c>
      <c r="CX178" s="36">
        <v>213</v>
      </c>
      <c r="CY178" s="36">
        <f t="shared" si="49"/>
        <v>23.666666666666668</v>
      </c>
      <c r="CZ178" s="36">
        <v>21</v>
      </c>
      <c r="DA178" s="63">
        <f t="shared" si="50"/>
        <v>2.3333333333333335</v>
      </c>
      <c r="DB178" s="84">
        <v>961</v>
      </c>
      <c r="DC178" s="36">
        <v>194</v>
      </c>
      <c r="DD178" s="129">
        <f t="shared" si="39"/>
        <v>20.187304890738815</v>
      </c>
      <c r="DE178" s="36">
        <v>5</v>
      </c>
      <c r="DF178" s="63">
        <f t="shared" si="40"/>
        <v>0.52029136316337143</v>
      </c>
      <c r="DG178" s="84">
        <v>1009</v>
      </c>
      <c r="DH178" s="36">
        <v>198</v>
      </c>
      <c r="DI178" s="36">
        <f t="shared" si="41"/>
        <v>19.623389494549059</v>
      </c>
      <c r="DJ178" s="36">
        <v>23</v>
      </c>
      <c r="DK178" s="63">
        <f t="shared" si="42"/>
        <v>2.2794846382556986</v>
      </c>
      <c r="DL178" s="84">
        <v>1065</v>
      </c>
      <c r="DM178" s="36">
        <v>201</v>
      </c>
      <c r="DN178" s="36">
        <f t="shared" si="43"/>
        <v>18.87323943661972</v>
      </c>
      <c r="DO178" s="36">
        <v>49</v>
      </c>
      <c r="DP178" s="63">
        <f t="shared" si="44"/>
        <v>4.60093896713615</v>
      </c>
      <c r="DQ178" s="84">
        <v>1179</v>
      </c>
      <c r="DR178" s="36">
        <v>245</v>
      </c>
      <c r="DS178" s="36">
        <f t="shared" si="45"/>
        <v>20.780322307039864</v>
      </c>
      <c r="DT178" s="36">
        <v>22</v>
      </c>
      <c r="DU178" s="63">
        <f t="shared" si="46"/>
        <v>1.8659881255301103</v>
      </c>
      <c r="DV178" s="84">
        <v>1264</v>
      </c>
      <c r="DW178" s="36">
        <v>302</v>
      </c>
      <c r="DX178" s="36">
        <f t="shared" si="51"/>
        <v>23.89240506329114</v>
      </c>
      <c r="DY178" s="36">
        <v>20</v>
      </c>
      <c r="DZ178" s="2">
        <f t="shared" si="52"/>
        <v>1.5822784810126582</v>
      </c>
      <c r="EA178" s="84">
        <v>1300</v>
      </c>
      <c r="EB178" s="36">
        <v>346</v>
      </c>
      <c r="EC178" s="36">
        <f t="shared" si="53"/>
        <v>26.615384615384617</v>
      </c>
      <c r="ED178" s="36">
        <v>90</v>
      </c>
      <c r="EE178" s="85">
        <f t="shared" si="54"/>
        <v>6.9230769230769234</v>
      </c>
      <c r="EK178" s="1"/>
    </row>
    <row r="179" spans="1:176" ht="16.5">
      <c r="A179" s="1">
        <v>176</v>
      </c>
      <c r="B179" s="218" t="s">
        <v>544</v>
      </c>
      <c r="D179" s="1" t="s">
        <v>545</v>
      </c>
      <c r="E179" s="219" t="s">
        <v>546</v>
      </c>
      <c r="G179" s="37">
        <v>1218</v>
      </c>
      <c r="H179" s="60">
        <f t="shared" si="36"/>
        <v>12.18</v>
      </c>
      <c r="I179" s="37">
        <v>258</v>
      </c>
      <c r="J179" s="62">
        <f t="shared" si="35"/>
        <v>21.182266009852217</v>
      </c>
      <c r="K179" s="63" t="s">
        <v>547</v>
      </c>
      <c r="BT179" s="81">
        <f t="shared" si="34"/>
        <v>-11.111111111111111</v>
      </c>
      <c r="BU179" s="89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DD179" s="129"/>
      <c r="DQ179" s="84">
        <v>912</v>
      </c>
      <c r="DR179" s="36">
        <v>412</v>
      </c>
      <c r="DS179" s="36">
        <f t="shared" si="45"/>
        <v>45.175438596491226</v>
      </c>
      <c r="DT179" s="36">
        <v>85</v>
      </c>
      <c r="DU179" s="63">
        <f t="shared" si="46"/>
        <v>9.3201754385964914</v>
      </c>
      <c r="DV179" s="84">
        <v>1045</v>
      </c>
      <c r="DW179" s="36">
        <v>889</v>
      </c>
      <c r="DX179" s="36">
        <f t="shared" si="51"/>
        <v>85.071770334928232</v>
      </c>
      <c r="DY179" s="36">
        <v>60</v>
      </c>
      <c r="DZ179" s="2">
        <f t="shared" si="52"/>
        <v>5.741626794258373</v>
      </c>
      <c r="EA179" s="84">
        <v>1436</v>
      </c>
      <c r="EB179" s="36">
        <v>1080</v>
      </c>
      <c r="EC179" s="36">
        <f t="shared" si="53"/>
        <v>75.208913649025064</v>
      </c>
      <c r="ED179" s="36">
        <v>200</v>
      </c>
      <c r="EE179" s="85">
        <f t="shared" si="54"/>
        <v>13.927576601671309</v>
      </c>
      <c r="EK179" s="1"/>
    </row>
    <row r="180" spans="1:176" ht="16.5">
      <c r="A180" s="1">
        <v>177</v>
      </c>
      <c r="B180" s="218" t="s">
        <v>548</v>
      </c>
      <c r="E180" s="219" t="s">
        <v>549</v>
      </c>
      <c r="G180" s="37">
        <v>3425</v>
      </c>
      <c r="H180" s="60">
        <f t="shared" si="36"/>
        <v>34.25</v>
      </c>
      <c r="I180" s="37">
        <v>936</v>
      </c>
      <c r="J180" s="62">
        <f t="shared" si="35"/>
        <v>27.32846715328467</v>
      </c>
      <c r="K180" s="63" t="s">
        <v>547</v>
      </c>
      <c r="L180" s="64">
        <v>90</v>
      </c>
      <c r="M180" s="1">
        <v>91</v>
      </c>
      <c r="N180" s="1">
        <v>90</v>
      </c>
      <c r="O180" s="1">
        <v>86</v>
      </c>
      <c r="P180" s="1">
        <v>88</v>
      </c>
      <c r="Q180" s="65">
        <v>94</v>
      </c>
      <c r="BT180" s="81">
        <f t="shared" si="34"/>
        <v>-11.111111111111111</v>
      </c>
      <c r="BU180" s="89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R180" s="64">
        <v>704</v>
      </c>
      <c r="CS180" s="36">
        <v>602</v>
      </c>
      <c r="CT180" s="36">
        <f t="shared" si="47"/>
        <v>85.51136363636364</v>
      </c>
      <c r="CU180" s="36">
        <v>23</v>
      </c>
      <c r="CV180" s="63">
        <f t="shared" si="48"/>
        <v>3.2670454545454546</v>
      </c>
      <c r="CW180" s="83">
        <v>752</v>
      </c>
      <c r="CX180" s="36">
        <v>710</v>
      </c>
      <c r="CY180" s="36">
        <f t="shared" si="49"/>
        <v>94.414893617021278</v>
      </c>
      <c r="CZ180" s="36">
        <v>60</v>
      </c>
      <c r="DA180" s="63">
        <f t="shared" si="50"/>
        <v>7.9787234042553195</v>
      </c>
      <c r="DB180" s="84">
        <v>816</v>
      </c>
      <c r="DC180" s="36">
        <v>775</v>
      </c>
      <c r="DD180" s="129">
        <f t="shared" si="39"/>
        <v>94.975490196078425</v>
      </c>
      <c r="DE180" s="36">
        <v>69</v>
      </c>
      <c r="DF180" s="63">
        <f t="shared" si="40"/>
        <v>8.4558823529411757</v>
      </c>
      <c r="DG180" s="84">
        <v>900</v>
      </c>
      <c r="DH180" s="36">
        <v>856</v>
      </c>
      <c r="DI180" s="36">
        <f t="shared" si="41"/>
        <v>95.111111111111114</v>
      </c>
      <c r="DJ180" s="36">
        <v>29</v>
      </c>
      <c r="DK180" s="63">
        <f t="shared" si="42"/>
        <v>3.2222222222222223</v>
      </c>
      <c r="DL180" s="84">
        <v>920</v>
      </c>
      <c r="DM180" s="36">
        <v>899</v>
      </c>
      <c r="DN180" s="36">
        <f t="shared" si="43"/>
        <v>97.717391304347828</v>
      </c>
      <c r="DO180" s="36">
        <v>48</v>
      </c>
      <c r="DP180" s="63">
        <f t="shared" si="44"/>
        <v>5.2173913043478262</v>
      </c>
      <c r="DQ180" s="84">
        <v>920</v>
      </c>
      <c r="DR180" s="36">
        <v>900</v>
      </c>
      <c r="DS180" s="36">
        <f t="shared" si="45"/>
        <v>97.826086956521735</v>
      </c>
      <c r="DT180" s="36">
        <v>30</v>
      </c>
      <c r="DU180" s="63">
        <f t="shared" si="46"/>
        <v>3.2608695652173911</v>
      </c>
      <c r="DV180" s="84">
        <v>950</v>
      </c>
      <c r="DW180" s="36">
        <v>900</v>
      </c>
      <c r="DX180" s="36">
        <f t="shared" si="51"/>
        <v>94.736842105263165</v>
      </c>
      <c r="DY180" s="36">
        <v>35</v>
      </c>
      <c r="DZ180" s="2">
        <f t="shared" si="52"/>
        <v>3.6842105263157894</v>
      </c>
      <c r="EA180" s="84">
        <v>1050</v>
      </c>
      <c r="EB180" s="36">
        <v>997</v>
      </c>
      <c r="EC180" s="36">
        <f t="shared" si="53"/>
        <v>94.952380952380949</v>
      </c>
      <c r="ED180" s="36">
        <v>52</v>
      </c>
      <c r="EE180" s="85">
        <f t="shared" si="54"/>
        <v>4.9523809523809526</v>
      </c>
      <c r="EK180" s="1"/>
    </row>
    <row r="181" spans="1:176" ht="16.5">
      <c r="A181" s="1">
        <v>178</v>
      </c>
      <c r="B181" s="220" t="s">
        <v>550</v>
      </c>
      <c r="E181" s="219" t="s">
        <v>551</v>
      </c>
      <c r="G181" s="37">
        <v>469</v>
      </c>
      <c r="H181" s="60">
        <f t="shared" si="36"/>
        <v>4.6900000000000004</v>
      </c>
      <c r="I181" s="37">
        <v>454</v>
      </c>
      <c r="J181" s="62">
        <f t="shared" si="35"/>
        <v>96.801705756929636</v>
      </c>
      <c r="K181" s="63" t="s">
        <v>547</v>
      </c>
      <c r="L181" s="64">
        <v>94</v>
      </c>
      <c r="M181" s="1">
        <v>95</v>
      </c>
      <c r="N181" s="1">
        <v>95</v>
      </c>
      <c r="O181" s="1">
        <v>91</v>
      </c>
      <c r="P181" s="1">
        <v>92</v>
      </c>
      <c r="Q181" s="65">
        <v>96</v>
      </c>
      <c r="BT181" s="81">
        <f t="shared" si="34"/>
        <v>-11.111111111111111</v>
      </c>
      <c r="BU181" s="89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DD181" s="129"/>
      <c r="EA181" s="84">
        <v>996</v>
      </c>
      <c r="EB181" s="36">
        <v>606</v>
      </c>
      <c r="EC181" s="36">
        <f t="shared" si="53"/>
        <v>60.843373493975903</v>
      </c>
      <c r="ED181" s="36">
        <v>65</v>
      </c>
      <c r="EE181" s="85">
        <f t="shared" si="54"/>
        <v>6.5261044176706831</v>
      </c>
      <c r="EK181" s="1"/>
    </row>
    <row r="182" spans="1:176" ht="16.5">
      <c r="A182" s="1">
        <v>179</v>
      </c>
      <c r="B182" s="218" t="s">
        <v>552</v>
      </c>
      <c r="E182" s="219" t="s">
        <v>165</v>
      </c>
      <c r="G182" s="37">
        <v>59</v>
      </c>
      <c r="H182" s="60">
        <f t="shared" si="36"/>
        <v>0.59</v>
      </c>
      <c r="I182" s="37">
        <v>55</v>
      </c>
      <c r="J182" s="62">
        <f t="shared" si="35"/>
        <v>93.220338983050851</v>
      </c>
      <c r="K182" s="63" t="s">
        <v>547</v>
      </c>
      <c r="L182" s="64">
        <v>94</v>
      </c>
      <c r="M182" s="1">
        <v>95</v>
      </c>
      <c r="N182" s="1">
        <v>95</v>
      </c>
      <c r="O182" s="1">
        <v>91</v>
      </c>
      <c r="P182" s="1">
        <v>92</v>
      </c>
      <c r="Q182" s="65">
        <v>96</v>
      </c>
      <c r="BT182" s="81">
        <f t="shared" si="34"/>
        <v>-11.111111111111111</v>
      </c>
      <c r="BU182" s="89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DD182" s="129"/>
      <c r="DV182" s="84">
        <v>890</v>
      </c>
      <c r="DW182" s="36">
        <v>300</v>
      </c>
      <c r="DX182" s="36">
        <f t="shared" si="51"/>
        <v>33.707865168539328</v>
      </c>
      <c r="DZ182" s="2">
        <v>35</v>
      </c>
      <c r="EA182" s="84">
        <v>915</v>
      </c>
      <c r="EB182" s="36">
        <v>324</v>
      </c>
      <c r="EC182" s="36">
        <f t="shared" si="53"/>
        <v>35.409836065573771</v>
      </c>
      <c r="ED182" s="36">
        <v>33</v>
      </c>
      <c r="EE182" s="85">
        <f t="shared" si="54"/>
        <v>3.6065573770491803</v>
      </c>
      <c r="EK182" s="1"/>
    </row>
    <row r="183" spans="1:176" ht="16.5">
      <c r="A183" s="1">
        <v>180</v>
      </c>
      <c r="B183" s="220" t="s">
        <v>553</v>
      </c>
      <c r="E183" s="219" t="s">
        <v>380</v>
      </c>
      <c r="G183" s="37">
        <v>6119</v>
      </c>
      <c r="H183" s="60">
        <f t="shared" si="36"/>
        <v>61.19</v>
      </c>
      <c r="I183" s="37">
        <v>695</v>
      </c>
      <c r="J183" s="62">
        <f t="shared" si="35"/>
        <v>11.358065043307731</v>
      </c>
      <c r="K183" s="63" t="s">
        <v>547</v>
      </c>
      <c r="L183" s="64">
        <v>95</v>
      </c>
      <c r="M183" s="1">
        <v>93</v>
      </c>
      <c r="N183" s="1">
        <v>98</v>
      </c>
      <c r="O183" s="1">
        <v>90</v>
      </c>
      <c r="P183" s="1">
        <v>96</v>
      </c>
      <c r="Q183" s="65">
        <v>99</v>
      </c>
      <c r="BT183" s="81">
        <f t="shared" si="34"/>
        <v>-11.111111111111111</v>
      </c>
      <c r="BU183" s="89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DD183" s="129"/>
      <c r="DL183" s="84">
        <v>533</v>
      </c>
      <c r="DM183" s="36">
        <v>487</v>
      </c>
      <c r="DN183" s="36">
        <f t="shared" si="43"/>
        <v>91.369606003752352</v>
      </c>
      <c r="DO183" s="36">
        <v>17</v>
      </c>
      <c r="DP183" s="63">
        <f t="shared" si="44"/>
        <v>3.1894934333958722</v>
      </c>
      <c r="DQ183" s="84">
        <v>619</v>
      </c>
      <c r="DR183" s="36">
        <v>400</v>
      </c>
      <c r="DS183" s="36">
        <f t="shared" si="45"/>
        <v>64.620355411954762</v>
      </c>
      <c r="DT183" s="36">
        <v>153</v>
      </c>
      <c r="DU183" s="63">
        <f t="shared" si="46"/>
        <v>24.7172859450727</v>
      </c>
      <c r="DV183" s="84">
        <v>740</v>
      </c>
      <c r="DW183" s="36">
        <v>440</v>
      </c>
      <c r="DX183" s="36">
        <f t="shared" si="51"/>
        <v>59.45945945945946</v>
      </c>
      <c r="DY183" s="36">
        <v>290</v>
      </c>
      <c r="DZ183" s="2">
        <f t="shared" si="52"/>
        <v>39.189189189189186</v>
      </c>
      <c r="EA183" s="84">
        <v>876</v>
      </c>
      <c r="EB183" s="36">
        <v>824</v>
      </c>
      <c r="EC183" s="36">
        <f t="shared" si="53"/>
        <v>94.063926940639263</v>
      </c>
      <c r="ED183" s="36">
        <v>120</v>
      </c>
      <c r="EE183" s="85">
        <f t="shared" si="54"/>
        <v>13.698630136986301</v>
      </c>
      <c r="EK183" s="1"/>
    </row>
    <row r="184" spans="1:176" ht="16.5">
      <c r="A184" s="1">
        <v>181</v>
      </c>
      <c r="B184" s="220" t="s">
        <v>554</v>
      </c>
      <c r="E184" s="219" t="s">
        <v>555</v>
      </c>
      <c r="G184" s="37">
        <v>62</v>
      </c>
      <c r="H184" s="60">
        <f t="shared" si="36"/>
        <v>0.62</v>
      </c>
      <c r="I184" s="37">
        <v>59</v>
      </c>
      <c r="J184" s="62">
        <f t="shared" si="35"/>
        <v>95.161290322580641</v>
      </c>
      <c r="K184" s="63" t="s">
        <v>547</v>
      </c>
      <c r="BT184" s="81">
        <f t="shared" si="34"/>
        <v>-11.111111111111111</v>
      </c>
      <c r="BU184" s="89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R184" s="64">
        <v>690</v>
      </c>
      <c r="CS184" s="36">
        <v>670</v>
      </c>
      <c r="CT184" s="36">
        <f t="shared" si="47"/>
        <v>97.101449275362313</v>
      </c>
      <c r="CU184" s="36">
        <v>4</v>
      </c>
      <c r="CV184" s="63">
        <f t="shared" si="48"/>
        <v>0.57971014492753625</v>
      </c>
      <c r="CW184" s="83">
        <v>696</v>
      </c>
      <c r="CX184" s="36">
        <v>674</v>
      </c>
      <c r="CY184" s="36">
        <f t="shared" si="49"/>
        <v>96.839080459770116</v>
      </c>
      <c r="CZ184" s="36">
        <v>2</v>
      </c>
      <c r="DA184" s="63">
        <f t="shared" si="50"/>
        <v>0.28735632183908044</v>
      </c>
      <c r="DB184" s="84">
        <v>769</v>
      </c>
      <c r="DC184" s="36">
        <v>708</v>
      </c>
      <c r="DD184" s="129">
        <f t="shared" si="39"/>
        <v>92.067620286085827</v>
      </c>
      <c r="DE184" s="36">
        <v>12</v>
      </c>
      <c r="DF184" s="63">
        <f t="shared" si="40"/>
        <v>1.5604681404421326</v>
      </c>
      <c r="DG184" s="84">
        <v>769</v>
      </c>
      <c r="DH184" s="36">
        <v>711</v>
      </c>
      <c r="DI184" s="36">
        <f t="shared" si="41"/>
        <v>92.457737321196362</v>
      </c>
      <c r="DJ184" s="36">
        <v>33</v>
      </c>
      <c r="DK184" s="63">
        <f t="shared" si="42"/>
        <v>4.2912873862158651</v>
      </c>
      <c r="DL184" s="84">
        <v>760</v>
      </c>
      <c r="DM184" s="36">
        <v>718</v>
      </c>
      <c r="DN184" s="36">
        <f t="shared" si="43"/>
        <v>94.473684210526315</v>
      </c>
      <c r="DO184" s="36">
        <v>65</v>
      </c>
      <c r="DP184" s="63">
        <f t="shared" si="44"/>
        <v>8.5526315789473681</v>
      </c>
      <c r="DQ184" s="84">
        <v>794</v>
      </c>
      <c r="DR184" s="36">
        <v>753</v>
      </c>
      <c r="DS184" s="36">
        <f t="shared" si="45"/>
        <v>94.836272040302262</v>
      </c>
      <c r="DT184" s="36">
        <v>27</v>
      </c>
      <c r="DU184" s="63">
        <f t="shared" si="46"/>
        <v>3.4005037783375314</v>
      </c>
      <c r="DV184" s="84">
        <v>781</v>
      </c>
      <c r="DW184" s="36">
        <v>735</v>
      </c>
      <c r="DX184" s="36">
        <f t="shared" si="51"/>
        <v>94.110115236875799</v>
      </c>
      <c r="DY184" s="36">
        <v>17</v>
      </c>
      <c r="DZ184" s="2">
        <f t="shared" si="52"/>
        <v>2.1766965428937262</v>
      </c>
      <c r="EA184" s="84">
        <v>788</v>
      </c>
      <c r="EB184" s="36">
        <v>747</v>
      </c>
      <c r="EC184" s="36">
        <f t="shared" si="53"/>
        <v>94.796954314720807</v>
      </c>
      <c r="ED184" s="36">
        <v>26</v>
      </c>
      <c r="EE184" s="85">
        <f t="shared" si="54"/>
        <v>3.2994923857868019</v>
      </c>
      <c r="EK184" s="1"/>
    </row>
    <row r="185" spans="1:176" ht="16.5">
      <c r="A185" s="1">
        <v>182</v>
      </c>
      <c r="B185" s="220" t="s">
        <v>556</v>
      </c>
      <c r="E185" s="219" t="s">
        <v>557</v>
      </c>
      <c r="G185" s="37">
        <v>10</v>
      </c>
      <c r="H185" s="60">
        <f t="shared" si="36"/>
        <v>0.1</v>
      </c>
      <c r="I185" s="37">
        <v>3</v>
      </c>
      <c r="J185" s="62">
        <f t="shared" si="35"/>
        <v>30</v>
      </c>
      <c r="K185" s="63" t="s">
        <v>547</v>
      </c>
      <c r="BT185" s="81">
        <f t="shared" si="34"/>
        <v>-11.111111111111111</v>
      </c>
      <c r="BU185" s="89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R185" s="64">
        <v>700</v>
      </c>
      <c r="CS185" s="36">
        <v>650</v>
      </c>
      <c r="CT185" s="36">
        <f t="shared" si="47"/>
        <v>92.857142857142861</v>
      </c>
      <c r="CU185" s="36">
        <v>10</v>
      </c>
      <c r="CV185" s="63">
        <f t="shared" si="48"/>
        <v>1.4285714285714286</v>
      </c>
      <c r="CW185" s="83">
        <v>708</v>
      </c>
      <c r="CX185" s="36">
        <v>671</v>
      </c>
      <c r="CY185" s="36">
        <f t="shared" si="49"/>
        <v>94.774011299435031</v>
      </c>
      <c r="CZ185" s="36">
        <v>31</v>
      </c>
      <c r="DA185" s="63">
        <f t="shared" si="50"/>
        <v>4.3785310734463279</v>
      </c>
      <c r="DB185" s="84">
        <v>755</v>
      </c>
      <c r="DC185" s="36">
        <v>682</v>
      </c>
      <c r="DD185" s="129">
        <f t="shared" si="39"/>
        <v>90.331125827814574</v>
      </c>
      <c r="DE185" s="36">
        <v>40</v>
      </c>
      <c r="DF185" s="63">
        <f t="shared" si="40"/>
        <v>5.298013245033113</v>
      </c>
      <c r="DG185" s="84">
        <v>806</v>
      </c>
      <c r="DH185" s="36">
        <v>727</v>
      </c>
      <c r="DI185" s="36">
        <f t="shared" si="41"/>
        <v>90.198511166253098</v>
      </c>
      <c r="DJ185" s="36">
        <v>54</v>
      </c>
      <c r="DK185" s="63">
        <f t="shared" si="42"/>
        <v>6.6997518610421833</v>
      </c>
      <c r="DL185" s="84">
        <v>820</v>
      </c>
      <c r="DM185" s="36">
        <v>740</v>
      </c>
      <c r="DN185" s="36">
        <f t="shared" si="43"/>
        <v>90.243902439024396</v>
      </c>
      <c r="DO185" s="36">
        <v>10</v>
      </c>
      <c r="DP185" s="63">
        <f t="shared" si="44"/>
        <v>1.2195121951219512</v>
      </c>
      <c r="DQ185" s="84">
        <v>749</v>
      </c>
      <c r="DR185" s="36">
        <v>692</v>
      </c>
      <c r="DS185" s="36">
        <f t="shared" si="45"/>
        <v>92.389853137516695</v>
      </c>
      <c r="DT185" s="36">
        <v>11</v>
      </c>
      <c r="DU185" s="63">
        <f t="shared" si="46"/>
        <v>1.4686248331108145</v>
      </c>
      <c r="DV185" s="84">
        <v>750</v>
      </c>
      <c r="DW185" s="36">
        <v>690</v>
      </c>
      <c r="DX185" s="36">
        <f t="shared" si="51"/>
        <v>92</v>
      </c>
      <c r="DY185" s="36">
        <v>8</v>
      </c>
      <c r="DZ185" s="2">
        <f t="shared" si="52"/>
        <v>1.0666666666666667</v>
      </c>
      <c r="EA185" s="84">
        <v>755</v>
      </c>
      <c r="EB185" s="36">
        <v>694</v>
      </c>
      <c r="EC185" s="36">
        <f t="shared" si="53"/>
        <v>91.920529801324506</v>
      </c>
      <c r="ED185" s="36">
        <v>13</v>
      </c>
      <c r="EE185" s="85">
        <f t="shared" si="54"/>
        <v>1.7218543046357615</v>
      </c>
      <c r="EK185" s="1"/>
    </row>
    <row r="186" spans="1:176">
      <c r="A186" s="1">
        <v>183</v>
      </c>
      <c r="B186" s="220" t="s">
        <v>558</v>
      </c>
      <c r="E186" s="2" t="s">
        <v>559</v>
      </c>
      <c r="G186" s="37">
        <v>174</v>
      </c>
      <c r="H186" s="60">
        <f t="shared" si="36"/>
        <v>1.74</v>
      </c>
      <c r="I186" s="37">
        <v>171</v>
      </c>
      <c r="J186" s="62">
        <f t="shared" si="35"/>
        <v>98.275862068965523</v>
      </c>
      <c r="K186" s="63" t="s">
        <v>181</v>
      </c>
      <c r="BT186" s="81">
        <f t="shared" si="34"/>
        <v>-11.111111111111111</v>
      </c>
      <c r="BU186" s="89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R186" s="64">
        <v>600</v>
      </c>
      <c r="CS186" s="36">
        <v>150</v>
      </c>
      <c r="CT186" s="36">
        <f t="shared" si="47"/>
        <v>25</v>
      </c>
      <c r="CU186" s="36">
        <v>22</v>
      </c>
      <c r="CV186" s="63">
        <f t="shared" si="48"/>
        <v>3.6666666666666665</v>
      </c>
      <c r="CW186" s="83">
        <v>600</v>
      </c>
      <c r="CX186" s="36">
        <v>150</v>
      </c>
      <c r="CY186" s="36">
        <f t="shared" si="49"/>
        <v>25</v>
      </c>
      <c r="CZ186" s="36">
        <v>8</v>
      </c>
      <c r="DA186" s="63">
        <f t="shared" si="50"/>
        <v>1.3333333333333333</v>
      </c>
      <c r="DB186" s="84">
        <v>830</v>
      </c>
      <c r="DC186" s="36">
        <v>174</v>
      </c>
      <c r="DD186" s="129">
        <f t="shared" si="39"/>
        <v>20.963855421686748</v>
      </c>
      <c r="DE186" s="36">
        <v>20</v>
      </c>
      <c r="DF186" s="63">
        <f t="shared" si="40"/>
        <v>2.4096385542168677</v>
      </c>
      <c r="DG186" s="84">
        <v>832</v>
      </c>
      <c r="DH186" s="36">
        <v>217</v>
      </c>
      <c r="DI186" s="36">
        <f t="shared" si="41"/>
        <v>26.08173076923077</v>
      </c>
      <c r="DJ186" s="36">
        <v>19</v>
      </c>
      <c r="DK186" s="63">
        <f t="shared" si="42"/>
        <v>2.2836538461538463</v>
      </c>
      <c r="DL186" s="84">
        <v>862</v>
      </c>
      <c r="DM186" s="36">
        <v>263</v>
      </c>
      <c r="DN186" s="36">
        <f t="shared" si="43"/>
        <v>30.51044083526682</v>
      </c>
      <c r="DO186" s="36">
        <v>14</v>
      </c>
      <c r="DP186" s="63">
        <f t="shared" si="44"/>
        <v>1.6241299303944317</v>
      </c>
      <c r="DQ186" s="84">
        <v>786</v>
      </c>
      <c r="DR186" s="36">
        <v>230</v>
      </c>
      <c r="DS186" s="36">
        <f t="shared" si="45"/>
        <v>29.262086513994912</v>
      </c>
      <c r="DT186" s="36">
        <v>2</v>
      </c>
      <c r="DU186" s="63">
        <f t="shared" si="46"/>
        <v>0.2544529262086514</v>
      </c>
      <c r="DV186" s="84">
        <v>668</v>
      </c>
      <c r="DW186" s="36">
        <v>221</v>
      </c>
      <c r="DX186" s="36">
        <f t="shared" si="51"/>
        <v>33.08383233532934</v>
      </c>
      <c r="DY186" s="36">
        <v>9</v>
      </c>
      <c r="DZ186" s="2">
        <f t="shared" si="52"/>
        <v>1.347305389221557</v>
      </c>
      <c r="EA186" s="84">
        <v>735</v>
      </c>
      <c r="EB186" s="36">
        <v>365</v>
      </c>
      <c r="EC186" s="36">
        <f t="shared" si="53"/>
        <v>49.65986394557823</v>
      </c>
      <c r="ED186" s="36">
        <v>13</v>
      </c>
      <c r="EE186" s="85">
        <f t="shared" si="54"/>
        <v>1.7687074829931972</v>
      </c>
      <c r="EK186" s="1"/>
    </row>
    <row r="187" spans="1:176" ht="16.5">
      <c r="A187" s="1">
        <v>184</v>
      </c>
      <c r="B187" s="220" t="s">
        <v>560</v>
      </c>
      <c r="E187" s="219" t="s">
        <v>561</v>
      </c>
      <c r="G187" s="37">
        <v>4787</v>
      </c>
      <c r="H187" s="60">
        <f t="shared" si="36"/>
        <v>47.87</v>
      </c>
      <c r="I187" s="37">
        <v>503</v>
      </c>
      <c r="J187" s="62">
        <f t="shared" si="35"/>
        <v>10.507624817213285</v>
      </c>
      <c r="K187" s="63" t="s">
        <v>181</v>
      </c>
      <c r="BT187" s="81">
        <f t="shared" si="34"/>
        <v>-11.111111111111111</v>
      </c>
      <c r="BU187" s="89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R187" s="64">
        <v>600</v>
      </c>
      <c r="CU187" s="36">
        <v>26</v>
      </c>
      <c r="CV187" s="63">
        <f t="shared" si="48"/>
        <v>4.333333333333333</v>
      </c>
      <c r="CW187" s="83">
        <v>600</v>
      </c>
      <c r="CZ187" s="36">
        <v>21</v>
      </c>
      <c r="DA187" s="63">
        <f t="shared" si="50"/>
        <v>3.5</v>
      </c>
      <c r="DB187" s="84">
        <v>600</v>
      </c>
      <c r="DD187" s="129"/>
      <c r="DE187" s="36">
        <v>14</v>
      </c>
      <c r="DF187" s="63">
        <f t="shared" si="40"/>
        <v>2.3333333333333335</v>
      </c>
      <c r="DG187" s="84">
        <v>650</v>
      </c>
      <c r="DH187" s="36">
        <v>618</v>
      </c>
      <c r="DI187" s="36">
        <f t="shared" si="41"/>
        <v>95.07692307692308</v>
      </c>
      <c r="DJ187" s="36">
        <v>38</v>
      </c>
      <c r="DK187" s="63">
        <f t="shared" si="42"/>
        <v>5.8461538461538458</v>
      </c>
      <c r="DL187" s="84">
        <v>700</v>
      </c>
      <c r="DM187" s="36">
        <v>500</v>
      </c>
      <c r="DN187" s="36">
        <f t="shared" si="43"/>
        <v>71.428571428571431</v>
      </c>
      <c r="DO187" s="36">
        <v>40</v>
      </c>
      <c r="DP187" s="63">
        <f t="shared" si="44"/>
        <v>5.7142857142857144</v>
      </c>
      <c r="DQ187" s="84">
        <v>700</v>
      </c>
      <c r="DR187" s="36">
        <v>600</v>
      </c>
      <c r="DS187" s="36">
        <f t="shared" si="45"/>
        <v>85.714285714285708</v>
      </c>
      <c r="DT187" s="36">
        <v>35</v>
      </c>
      <c r="DU187" s="63">
        <f t="shared" si="46"/>
        <v>5</v>
      </c>
      <c r="DV187" s="84">
        <v>700</v>
      </c>
      <c r="DW187" s="36">
        <v>600</v>
      </c>
      <c r="DX187" s="36">
        <f t="shared" si="51"/>
        <v>85.714285714285708</v>
      </c>
      <c r="DY187" s="36">
        <v>5</v>
      </c>
      <c r="DZ187" s="2">
        <f t="shared" si="52"/>
        <v>0.7142857142857143</v>
      </c>
      <c r="EA187" s="84">
        <v>715</v>
      </c>
      <c r="EB187" s="36">
        <v>605</v>
      </c>
      <c r="EC187" s="36">
        <f t="shared" si="53"/>
        <v>84.615384615384613</v>
      </c>
      <c r="ED187" s="36">
        <v>26</v>
      </c>
      <c r="EE187" s="85">
        <f t="shared" si="54"/>
        <v>3.6363636363636362</v>
      </c>
      <c r="EK187" s="1"/>
    </row>
    <row r="188" spans="1:176" ht="33">
      <c r="A188" s="1">
        <v>185</v>
      </c>
      <c r="B188" s="220" t="s">
        <v>562</v>
      </c>
      <c r="E188" s="221" t="s">
        <v>139</v>
      </c>
      <c r="G188" s="37">
        <v>2458</v>
      </c>
      <c r="H188" s="60">
        <f t="shared" si="36"/>
        <v>24.58</v>
      </c>
      <c r="I188" s="37">
        <v>630</v>
      </c>
      <c r="J188" s="62">
        <f t="shared" si="35"/>
        <v>25.63059397884459</v>
      </c>
      <c r="K188" s="63" t="s">
        <v>181</v>
      </c>
      <c r="L188" s="64">
        <v>73</v>
      </c>
      <c r="M188" s="1">
        <v>78</v>
      </c>
      <c r="N188" s="1">
        <v>84</v>
      </c>
      <c r="O188" s="1">
        <v>63</v>
      </c>
      <c r="P188" s="1">
        <v>65</v>
      </c>
      <c r="Q188" s="65">
        <v>73</v>
      </c>
      <c r="BT188" s="81">
        <f t="shared" si="34"/>
        <v>-11.111111111111111</v>
      </c>
      <c r="BU188" s="89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R188" s="64">
        <v>600</v>
      </c>
      <c r="CS188" s="36">
        <v>500</v>
      </c>
      <c r="CT188" s="36">
        <f t="shared" si="47"/>
        <v>83.333333333333329</v>
      </c>
      <c r="CU188" s="36">
        <v>24</v>
      </c>
      <c r="CV188" s="63">
        <f t="shared" si="48"/>
        <v>4</v>
      </c>
      <c r="CW188" s="83">
        <v>600</v>
      </c>
      <c r="CX188" s="36">
        <v>500</v>
      </c>
      <c r="CY188" s="36">
        <f t="shared" si="49"/>
        <v>83.333333333333329</v>
      </c>
      <c r="CZ188" s="36">
        <v>32</v>
      </c>
      <c r="DA188" s="63">
        <f t="shared" si="50"/>
        <v>5.333333333333333</v>
      </c>
      <c r="DB188" s="84">
        <v>600</v>
      </c>
      <c r="DC188" s="36">
        <v>500</v>
      </c>
      <c r="DD188" s="129">
        <f t="shared" si="39"/>
        <v>83.333333333333329</v>
      </c>
      <c r="DE188" s="36">
        <v>19</v>
      </c>
      <c r="DF188" s="63">
        <f t="shared" si="40"/>
        <v>3.1666666666666665</v>
      </c>
      <c r="DG188" s="84">
        <v>600</v>
      </c>
      <c r="DH188" s="36">
        <v>550</v>
      </c>
      <c r="DI188" s="36">
        <f t="shared" si="41"/>
        <v>91.666666666666671</v>
      </c>
      <c r="DJ188" s="36">
        <v>35</v>
      </c>
      <c r="DK188" s="63">
        <f t="shared" si="42"/>
        <v>5.833333333333333</v>
      </c>
      <c r="DL188" s="84">
        <v>600</v>
      </c>
      <c r="DM188" s="36">
        <v>500</v>
      </c>
      <c r="DN188" s="36">
        <f t="shared" si="43"/>
        <v>83.333333333333329</v>
      </c>
      <c r="DO188" s="36">
        <v>30</v>
      </c>
      <c r="DP188" s="63">
        <f t="shared" si="44"/>
        <v>5</v>
      </c>
      <c r="DQ188" s="84">
        <v>600</v>
      </c>
      <c r="DR188" s="36">
        <v>550</v>
      </c>
      <c r="DS188" s="36">
        <f t="shared" si="45"/>
        <v>91.666666666666671</v>
      </c>
      <c r="DT188" s="36">
        <v>15</v>
      </c>
      <c r="DU188" s="63">
        <f t="shared" si="46"/>
        <v>2.5</v>
      </c>
      <c r="DV188" s="84">
        <v>637</v>
      </c>
      <c r="DW188" s="36">
        <v>600</v>
      </c>
      <c r="DX188" s="36">
        <f t="shared" si="51"/>
        <v>94.191522762951337</v>
      </c>
      <c r="DY188" s="36">
        <v>98</v>
      </c>
      <c r="DZ188" s="2">
        <f t="shared" si="52"/>
        <v>15.384615384615385</v>
      </c>
      <c r="EA188" s="84">
        <v>680</v>
      </c>
      <c r="EB188" s="36">
        <v>650</v>
      </c>
      <c r="EC188" s="36">
        <f t="shared" si="53"/>
        <v>95.588235294117652</v>
      </c>
      <c r="ED188" s="36">
        <v>100</v>
      </c>
      <c r="EE188" s="85">
        <f t="shared" si="54"/>
        <v>14.705882352941176</v>
      </c>
      <c r="EK188" s="1"/>
    </row>
    <row r="189" spans="1:176" ht="16.5">
      <c r="A189" s="1">
        <v>186</v>
      </c>
      <c r="B189" s="220" t="s">
        <v>563</v>
      </c>
      <c r="C189" s="1" t="s">
        <v>564</v>
      </c>
      <c r="D189" s="222" t="s">
        <v>149</v>
      </c>
      <c r="E189" s="219"/>
      <c r="F189" s="84" t="s">
        <v>120</v>
      </c>
      <c r="G189" s="37">
        <v>598</v>
      </c>
      <c r="H189" s="60">
        <f t="shared" si="36"/>
        <v>5.98</v>
      </c>
      <c r="I189" s="37">
        <v>396</v>
      </c>
      <c r="J189" s="62">
        <f t="shared" si="35"/>
        <v>66.220735785953181</v>
      </c>
      <c r="K189" s="223" t="s">
        <v>565</v>
      </c>
      <c r="L189" s="224"/>
      <c r="M189" s="225"/>
      <c r="N189" s="225"/>
      <c r="O189" s="225"/>
      <c r="P189" s="225"/>
      <c r="Q189" s="226"/>
      <c r="R189" s="227"/>
      <c r="S189" s="225"/>
      <c r="T189" s="225"/>
      <c r="U189" s="225"/>
      <c r="V189" s="225"/>
      <c r="W189" s="228"/>
      <c r="X189" s="64">
        <v>40</v>
      </c>
      <c r="Y189" s="1">
        <v>30</v>
      </c>
      <c r="Z189" s="9">
        <v>30</v>
      </c>
      <c r="AQ189" s="229">
        <v>0</v>
      </c>
      <c r="AR189" s="80">
        <v>0</v>
      </c>
      <c r="AS189" s="80">
        <v>0</v>
      </c>
      <c r="AT189" s="80">
        <v>0</v>
      </c>
      <c r="AU189" s="80">
        <v>0</v>
      </c>
      <c r="AV189" s="80">
        <v>0</v>
      </c>
      <c r="AW189" s="80">
        <v>0</v>
      </c>
      <c r="AX189" s="80">
        <v>0</v>
      </c>
      <c r="AY189" s="80">
        <v>0</v>
      </c>
      <c r="AZ189" s="80">
        <v>0</v>
      </c>
      <c r="BA189" s="80">
        <v>30</v>
      </c>
      <c r="BB189" s="80">
        <v>0</v>
      </c>
      <c r="BC189" s="80">
        <v>0</v>
      </c>
      <c r="BD189" s="80">
        <v>0</v>
      </c>
      <c r="BE189" s="80">
        <v>0</v>
      </c>
      <c r="BF189" s="80">
        <v>0</v>
      </c>
      <c r="BG189" s="80">
        <v>5</v>
      </c>
      <c r="BH189" s="80">
        <v>0</v>
      </c>
      <c r="BI189" s="80">
        <v>0</v>
      </c>
      <c r="BJ189" s="80">
        <v>0</v>
      </c>
      <c r="BK189" s="80">
        <v>0</v>
      </c>
      <c r="BL189" s="80">
        <v>0</v>
      </c>
      <c r="BM189" s="80">
        <v>0</v>
      </c>
      <c r="BN189" s="80">
        <v>0</v>
      </c>
      <c r="BO189" s="80">
        <v>10</v>
      </c>
      <c r="BP189" s="80">
        <v>10</v>
      </c>
      <c r="BQ189" s="80">
        <v>0</v>
      </c>
      <c r="BR189" s="80">
        <v>0</v>
      </c>
      <c r="BS189" s="80">
        <v>45</v>
      </c>
      <c r="BT189" s="81">
        <f t="shared" si="34"/>
        <v>93.888888888888886</v>
      </c>
      <c r="BU189" s="89">
        <v>0</v>
      </c>
      <c r="BV189" s="82">
        <v>0</v>
      </c>
      <c r="BW189" s="82">
        <v>30</v>
      </c>
      <c r="BX189" s="82">
        <v>0</v>
      </c>
      <c r="BY189" s="82">
        <v>0</v>
      </c>
      <c r="BZ189" s="82">
        <v>0</v>
      </c>
      <c r="CA189" s="82">
        <v>0</v>
      </c>
      <c r="CB189" s="82">
        <v>0</v>
      </c>
      <c r="CC189" s="82">
        <v>0</v>
      </c>
      <c r="CD189" s="82">
        <v>70</v>
      </c>
      <c r="CE189" s="82">
        <v>0</v>
      </c>
      <c r="CF189" s="82">
        <v>0</v>
      </c>
      <c r="CG189" s="82">
        <v>0</v>
      </c>
      <c r="CH189" s="82">
        <v>0</v>
      </c>
      <c r="CI189" s="82">
        <v>0</v>
      </c>
      <c r="CJ189" s="82">
        <v>0</v>
      </c>
      <c r="CK189" s="82">
        <v>0</v>
      </c>
      <c r="CL189" s="82">
        <v>0</v>
      </c>
      <c r="CM189" s="82">
        <v>0</v>
      </c>
      <c r="CN189" s="82">
        <v>0</v>
      </c>
      <c r="CO189" s="82">
        <v>0</v>
      </c>
      <c r="CP189" s="81">
        <f>(BU189*BU189+BV189*BV189+BW189*BW189+BX189*BX189+BY189*BY189+BZ189*BZ189+CA189*CA189+CB189*CB189+CC189*CC189+CD189*CD189+CE189*CE189+CF189*CF189+CG189*CG189+CH189*CH189+CI189*CI189+CJ189*CJ189+CK189*CK189+CL189*CL189+CM189*CM189+CN189*CN189+CO189*CO189)/21-10000/(21*21)</f>
        <v>253.51473922902497</v>
      </c>
      <c r="CR189" s="64">
        <v>786</v>
      </c>
      <c r="CS189" s="36">
        <v>693</v>
      </c>
      <c r="CT189" s="36">
        <f>CS189*100/CR189</f>
        <v>88.167938931297712</v>
      </c>
      <c r="CU189" s="36">
        <v>60</v>
      </c>
      <c r="CV189" s="63">
        <f>CU189*100/CR189</f>
        <v>7.6335877862595423</v>
      </c>
      <c r="CW189" s="83">
        <v>814</v>
      </c>
      <c r="CX189" s="36">
        <v>718</v>
      </c>
      <c r="CY189" s="36">
        <f>CX189*100/CW189</f>
        <v>88.206388206388212</v>
      </c>
      <c r="CZ189" s="36">
        <v>35</v>
      </c>
      <c r="DA189" s="63">
        <f>CZ189*100/CW189</f>
        <v>4.2997542997542997</v>
      </c>
      <c r="DB189" s="84">
        <v>807</v>
      </c>
      <c r="DC189" s="36">
        <v>712</v>
      </c>
      <c r="DD189" s="129">
        <f>DC189*100/DB189</f>
        <v>88.228004956629491</v>
      </c>
      <c r="DE189" s="36">
        <v>15</v>
      </c>
      <c r="DF189" s="63">
        <f>DE189*100/DB189</f>
        <v>1.8587360594795539</v>
      </c>
      <c r="DG189" s="84">
        <v>800</v>
      </c>
      <c r="DH189" s="36">
        <v>710</v>
      </c>
      <c r="DI189" s="36">
        <f>DH189*100/DG189</f>
        <v>88.75</v>
      </c>
      <c r="DJ189" s="36">
        <v>12</v>
      </c>
      <c r="DK189" s="63">
        <f>DJ189*100/DG189</f>
        <v>1.5</v>
      </c>
      <c r="DL189" s="84">
        <v>623</v>
      </c>
      <c r="DM189" s="36">
        <v>510</v>
      </c>
      <c r="DN189" s="36">
        <f>DM189*100/DL189</f>
        <v>81.861958266452646</v>
      </c>
      <c r="DO189" s="36">
        <v>12</v>
      </c>
      <c r="DP189" s="63">
        <f>DO189*100/DL189</f>
        <v>1.926163723916533</v>
      </c>
      <c r="DQ189" s="84">
        <v>613</v>
      </c>
      <c r="DR189" s="36">
        <v>501</v>
      </c>
      <c r="DS189" s="36">
        <f>DR189*100/DQ189</f>
        <v>81.729200652528547</v>
      </c>
      <c r="DT189" s="36">
        <v>10</v>
      </c>
      <c r="DU189" s="63">
        <f>DT189*100/DQ189</f>
        <v>1.6313213703099512</v>
      </c>
      <c r="DV189" s="84">
        <v>615</v>
      </c>
      <c r="DW189" s="36">
        <v>507</v>
      </c>
      <c r="DX189" s="36">
        <f>DW189*100/DV189</f>
        <v>82.439024390243901</v>
      </c>
      <c r="DY189" s="36">
        <v>34</v>
      </c>
      <c r="DZ189" s="2">
        <f>DY189*100/DV189</f>
        <v>5.5284552845528454</v>
      </c>
      <c r="EA189" s="230">
        <v>617</v>
      </c>
      <c r="EB189" s="1">
        <v>508</v>
      </c>
      <c r="EC189" s="36">
        <f>EB189*100/EA189</f>
        <v>82.333873581847655</v>
      </c>
      <c r="ED189" s="1">
        <v>79</v>
      </c>
      <c r="EE189" s="85">
        <f>ED189*100/EA189</f>
        <v>12.80388978930308</v>
      </c>
      <c r="EK189" s="1"/>
    </row>
    <row r="190" spans="1:176" ht="16.5">
      <c r="A190" s="1">
        <v>187</v>
      </c>
      <c r="B190" s="220" t="s">
        <v>566</v>
      </c>
      <c r="E190" s="219" t="s">
        <v>165</v>
      </c>
      <c r="G190" s="37">
        <v>387</v>
      </c>
      <c r="H190" s="60">
        <f t="shared" si="36"/>
        <v>3.87</v>
      </c>
      <c r="I190" s="37">
        <v>350</v>
      </c>
      <c r="J190" s="62">
        <f t="shared" si="35"/>
        <v>90.439276485788113</v>
      </c>
      <c r="K190" s="223" t="s">
        <v>565</v>
      </c>
      <c r="X190" s="89"/>
      <c r="Y190" s="82"/>
      <c r="Z190" s="66"/>
      <c r="BT190" s="81">
        <f t="shared" si="34"/>
        <v>-11.111111111111111</v>
      </c>
      <c r="BU190" s="89"/>
      <c r="BV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231"/>
      <c r="DL190" s="84">
        <v>456</v>
      </c>
      <c r="DM190" s="36">
        <v>122</v>
      </c>
      <c r="DN190" s="36">
        <f>DM190*100/DL190</f>
        <v>26.754385964912281</v>
      </c>
      <c r="DO190" s="36">
        <v>7</v>
      </c>
      <c r="DP190" s="63">
        <f>DO190*100/DL190</f>
        <v>1.5350877192982457</v>
      </c>
      <c r="DQ190" s="84">
        <v>538</v>
      </c>
      <c r="DR190" s="36">
        <v>135</v>
      </c>
      <c r="DS190" s="36">
        <f>DR190*100/DQ190</f>
        <v>25.092936802973977</v>
      </c>
      <c r="DT190" s="36">
        <v>28</v>
      </c>
      <c r="DU190" s="63">
        <f>DT190*100/DQ190</f>
        <v>5.2044609665427508</v>
      </c>
      <c r="DV190" s="84">
        <v>600</v>
      </c>
      <c r="DW190" s="36">
        <v>141</v>
      </c>
      <c r="DX190" s="36">
        <f>DW190*100/DV190</f>
        <v>23.5</v>
      </c>
      <c r="DY190" s="36">
        <v>34</v>
      </c>
      <c r="DZ190" s="2">
        <f>DY190*100/DV190</f>
        <v>5.666666666666667</v>
      </c>
      <c r="EA190" s="84">
        <v>730</v>
      </c>
      <c r="EB190" s="36">
        <v>152</v>
      </c>
      <c r="EC190" s="36">
        <f>EB190*100/EA190</f>
        <v>20.82191780821918</v>
      </c>
      <c r="ED190" s="36">
        <v>35</v>
      </c>
      <c r="EE190" s="85">
        <f>ED190*100/EA190</f>
        <v>4.7945205479452051</v>
      </c>
      <c r="EG190" s="82"/>
      <c r="EH190" s="82"/>
      <c r="EI190" s="82"/>
      <c r="EJ190" s="82"/>
    </row>
    <row r="191" spans="1:176">
      <c r="A191" s="1">
        <v>188</v>
      </c>
      <c r="B191" s="233" t="s">
        <v>567</v>
      </c>
      <c r="C191" s="234" t="s">
        <v>568</v>
      </c>
      <c r="D191" s="235" t="s">
        <v>279</v>
      </c>
      <c r="E191" s="236"/>
      <c r="F191" s="84" t="s">
        <v>197</v>
      </c>
      <c r="G191" s="237">
        <v>93</v>
      </c>
      <c r="H191" s="60">
        <f t="shared" si="36"/>
        <v>0.93</v>
      </c>
      <c r="I191" s="238">
        <v>88</v>
      </c>
      <c r="J191" s="62">
        <f t="shared" si="35"/>
        <v>94.623655913978496</v>
      </c>
      <c r="K191" s="223" t="s">
        <v>569</v>
      </c>
      <c r="L191" s="239">
        <v>96</v>
      </c>
      <c r="M191" s="240">
        <v>95</v>
      </c>
      <c r="N191" s="240">
        <v>97</v>
      </c>
      <c r="O191" s="240">
        <v>97</v>
      </c>
      <c r="P191" s="240">
        <v>96</v>
      </c>
      <c r="Q191" s="241">
        <v>97</v>
      </c>
      <c r="R191" s="242">
        <v>10000</v>
      </c>
      <c r="S191" s="235">
        <v>25</v>
      </c>
      <c r="T191" s="235">
        <v>49</v>
      </c>
      <c r="U191" s="209"/>
      <c r="V191" s="209"/>
      <c r="W191" s="243"/>
      <c r="X191" s="89">
        <v>20</v>
      </c>
      <c r="Y191" s="82">
        <v>30</v>
      </c>
      <c r="Z191" s="66">
        <v>50</v>
      </c>
      <c r="AA191" s="208"/>
      <c r="AB191" s="126"/>
      <c r="AC191" s="244"/>
      <c r="AD191" s="245"/>
      <c r="AE191" s="246"/>
      <c r="AF191" s="247"/>
      <c r="AG191" s="248"/>
      <c r="AH191" s="249"/>
      <c r="AI191" s="250"/>
      <c r="AJ191" s="251"/>
      <c r="AK191" s="252"/>
      <c r="AL191" s="249"/>
      <c r="AM191" s="250"/>
      <c r="AN191" s="253"/>
      <c r="AO191" s="254"/>
      <c r="AP191" s="255"/>
      <c r="AQ191" s="79">
        <v>0</v>
      </c>
      <c r="AR191" s="80">
        <v>0</v>
      </c>
      <c r="AS191" s="80">
        <v>0</v>
      </c>
      <c r="AT191" s="80">
        <v>0</v>
      </c>
      <c r="AU191" s="80">
        <v>0</v>
      </c>
      <c r="AV191" s="80">
        <v>0</v>
      </c>
      <c r="AW191" s="80">
        <v>0</v>
      </c>
      <c r="AX191" s="80">
        <v>0</v>
      </c>
      <c r="AY191" s="80">
        <v>15</v>
      </c>
      <c r="AZ191" s="80">
        <v>0</v>
      </c>
      <c r="BA191" s="80">
        <v>0</v>
      </c>
      <c r="BB191" s="80">
        <v>0</v>
      </c>
      <c r="BC191" s="80">
        <v>5</v>
      </c>
      <c r="BD191" s="80">
        <v>5</v>
      </c>
      <c r="BE191" s="80">
        <v>0</v>
      </c>
      <c r="BF191" s="80">
        <v>0</v>
      </c>
      <c r="BG191" s="80">
        <v>0</v>
      </c>
      <c r="BH191" s="80">
        <v>0</v>
      </c>
      <c r="BI191" s="80">
        <v>0</v>
      </c>
      <c r="BJ191" s="80">
        <v>0</v>
      </c>
      <c r="BK191" s="80">
        <v>0</v>
      </c>
      <c r="BL191" s="80">
        <v>0</v>
      </c>
      <c r="BM191" s="80">
        <v>10</v>
      </c>
      <c r="BN191" s="80">
        <v>0</v>
      </c>
      <c r="BO191" s="80">
        <v>60</v>
      </c>
      <c r="BP191" s="80">
        <v>0</v>
      </c>
      <c r="BQ191" s="80">
        <v>5</v>
      </c>
      <c r="BR191" s="80">
        <v>0</v>
      </c>
      <c r="BS191" s="80">
        <v>0</v>
      </c>
      <c r="BT191" s="81">
        <f t="shared" si="34"/>
        <v>122.22222222222223</v>
      </c>
      <c r="BU191" s="89">
        <v>0</v>
      </c>
      <c r="BV191" s="82">
        <v>0</v>
      </c>
      <c r="BW191" s="232">
        <v>40</v>
      </c>
      <c r="BX191" s="1">
        <v>30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82">
        <v>30</v>
      </c>
      <c r="CM191" s="82">
        <v>0</v>
      </c>
      <c r="CN191" s="82">
        <v>0</v>
      </c>
      <c r="CO191" s="82">
        <v>0</v>
      </c>
      <c r="CP191" s="81">
        <f t="shared" ref="CP191:CP222" si="55">(BU191*BU191+BV191*BV191+BW191*BW191+BX191*BX191+BY191*BY191+BZ191*BZ191+CA191*CA191+CB191*CB191+CC191*CC191+CD191*CD191+CE191*CE191+CF191*CF191+CG191*CG191+CH191*CH191+CI191*CI191+CJ191*CJ191+CK191*CK191+CL191*CL191+CM191*CM191+CN191*CN191+CO191*CO191)/21-10000/(21*21)</f>
        <v>139.22902494331066</v>
      </c>
      <c r="EG191" s="82"/>
      <c r="EH191" s="82"/>
      <c r="EI191" s="82"/>
      <c r="EJ191" s="82"/>
      <c r="FE191" s="209"/>
      <c r="FF191" s="209"/>
      <c r="FG191" s="209"/>
      <c r="FH191" s="209"/>
      <c r="FI191" s="209"/>
      <c r="FJ191" s="209"/>
      <c r="FK191" s="209"/>
      <c r="FL191" s="209"/>
      <c r="FM191" s="209"/>
      <c r="FN191" s="209"/>
      <c r="FO191" s="209"/>
      <c r="FP191" s="209"/>
      <c r="FQ191" s="209"/>
      <c r="FR191" s="209"/>
      <c r="FS191" s="209"/>
      <c r="FT191" s="209"/>
    </row>
    <row r="192" spans="1:176">
      <c r="A192" s="1">
        <v>189</v>
      </c>
      <c r="B192" s="233" t="s">
        <v>570</v>
      </c>
      <c r="C192" s="234" t="s">
        <v>571</v>
      </c>
      <c r="D192" s="256" t="s">
        <v>572</v>
      </c>
      <c r="E192" s="87"/>
      <c r="F192" s="84" t="s">
        <v>197</v>
      </c>
      <c r="G192" s="88">
        <v>73</v>
      </c>
      <c r="H192" s="60">
        <f t="shared" si="36"/>
        <v>0.73</v>
      </c>
      <c r="I192" s="37">
        <v>68</v>
      </c>
      <c r="J192" s="62">
        <f t="shared" si="35"/>
        <v>93.150684931506845</v>
      </c>
      <c r="K192" s="223" t="s">
        <v>569</v>
      </c>
      <c r="L192" s="239">
        <v>97</v>
      </c>
      <c r="M192" s="240">
        <v>93</v>
      </c>
      <c r="N192" s="240">
        <v>99</v>
      </c>
      <c r="O192" s="240">
        <v>94</v>
      </c>
      <c r="P192" s="240">
        <v>98</v>
      </c>
      <c r="Q192" s="241">
        <v>100</v>
      </c>
      <c r="R192" s="257"/>
      <c r="S192" s="258"/>
      <c r="T192" s="258"/>
      <c r="U192" s="209"/>
      <c r="V192" s="209"/>
      <c r="W192" s="243"/>
      <c r="X192" s="89">
        <v>10</v>
      </c>
      <c r="Y192" s="82">
        <v>30</v>
      </c>
      <c r="Z192" s="66">
        <v>60</v>
      </c>
      <c r="AA192" s="208"/>
      <c r="AB192" s="126"/>
      <c r="AC192" s="244"/>
      <c r="AD192" s="245"/>
      <c r="AE192" s="246"/>
      <c r="AF192" s="247"/>
      <c r="AG192" s="248"/>
      <c r="AH192" s="249"/>
      <c r="AI192" s="250"/>
      <c r="AJ192" s="251"/>
      <c r="AK192" s="252"/>
      <c r="AL192" s="249"/>
      <c r="AM192" s="250"/>
      <c r="AN192" s="253"/>
      <c r="AO192" s="254"/>
      <c r="AP192" s="255"/>
      <c r="AQ192" s="79">
        <v>0</v>
      </c>
      <c r="AR192" s="80">
        <v>0</v>
      </c>
      <c r="AS192" s="80">
        <v>0</v>
      </c>
      <c r="AT192" s="80">
        <v>0</v>
      </c>
      <c r="AU192" s="80">
        <v>0</v>
      </c>
      <c r="AV192" s="80">
        <v>0</v>
      </c>
      <c r="AW192" s="80">
        <v>0</v>
      </c>
      <c r="AX192" s="80">
        <v>0</v>
      </c>
      <c r="AY192" s="80">
        <v>45</v>
      </c>
      <c r="AZ192" s="80">
        <v>0</v>
      </c>
      <c r="BA192" s="80">
        <v>0</v>
      </c>
      <c r="BB192" s="80">
        <v>0</v>
      </c>
      <c r="BC192" s="80">
        <v>0</v>
      </c>
      <c r="BD192" s="80">
        <v>0</v>
      </c>
      <c r="BE192" s="80">
        <v>0</v>
      </c>
      <c r="BF192" s="80">
        <v>0</v>
      </c>
      <c r="BG192" s="80">
        <v>0</v>
      </c>
      <c r="BH192" s="80">
        <v>0</v>
      </c>
      <c r="BI192" s="80">
        <v>0</v>
      </c>
      <c r="BJ192" s="80">
        <v>0</v>
      </c>
      <c r="BK192" s="80">
        <v>0</v>
      </c>
      <c r="BL192" s="80">
        <v>10</v>
      </c>
      <c r="BM192" s="80">
        <v>0</v>
      </c>
      <c r="BN192" s="80">
        <v>0</v>
      </c>
      <c r="BO192" s="80">
        <v>45</v>
      </c>
      <c r="BP192" s="80">
        <v>0</v>
      </c>
      <c r="BQ192" s="80">
        <v>0</v>
      </c>
      <c r="BR192" s="80">
        <v>0</v>
      </c>
      <c r="BS192" s="80">
        <v>0</v>
      </c>
      <c r="BT192" s="81">
        <f t="shared" si="34"/>
        <v>127.22222222222223</v>
      </c>
      <c r="BU192" s="89">
        <v>0</v>
      </c>
      <c r="BV192" s="82">
        <v>0</v>
      </c>
      <c r="BW192" s="232">
        <v>50</v>
      </c>
      <c r="BX192" s="1">
        <v>25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82">
        <v>10</v>
      </c>
      <c r="CE192" s="82">
        <v>0</v>
      </c>
      <c r="CF192" s="82">
        <v>0</v>
      </c>
      <c r="CG192" s="82">
        <v>0</v>
      </c>
      <c r="CH192" s="82">
        <v>0</v>
      </c>
      <c r="CI192" s="82">
        <v>0</v>
      </c>
      <c r="CJ192" s="82">
        <v>0</v>
      </c>
      <c r="CK192" s="82">
        <v>15</v>
      </c>
      <c r="CL192" s="82">
        <v>0</v>
      </c>
      <c r="CM192" s="82">
        <v>0</v>
      </c>
      <c r="CN192" s="82">
        <v>0</v>
      </c>
      <c r="CO192" s="82">
        <v>0</v>
      </c>
      <c r="CP192" s="81">
        <f t="shared" si="55"/>
        <v>141.60997732426304</v>
      </c>
      <c r="EG192" s="82"/>
      <c r="EH192" s="82"/>
      <c r="EI192" s="82"/>
      <c r="EJ192" s="82"/>
      <c r="FE192" s="209"/>
      <c r="FF192" s="209"/>
      <c r="FG192" s="209"/>
      <c r="FH192" s="209"/>
      <c r="FI192" s="209"/>
      <c r="FJ192" s="209"/>
      <c r="FK192" s="209"/>
      <c r="FL192" s="209"/>
      <c r="FM192" s="209"/>
      <c r="FN192" s="209"/>
      <c r="FO192" s="209"/>
      <c r="FP192" s="209"/>
      <c r="FQ192" s="209"/>
      <c r="FR192" s="209"/>
      <c r="FS192" s="209"/>
      <c r="FT192" s="209"/>
    </row>
    <row r="193" spans="1:176">
      <c r="A193" s="1">
        <v>190</v>
      </c>
      <c r="B193" s="233" t="s">
        <v>573</v>
      </c>
      <c r="C193" s="234" t="s">
        <v>574</v>
      </c>
      <c r="D193" s="256" t="s">
        <v>575</v>
      </c>
      <c r="E193" s="87"/>
      <c r="F193" s="84" t="s">
        <v>197</v>
      </c>
      <c r="G193" s="88">
        <v>129</v>
      </c>
      <c r="H193" s="60">
        <f t="shared" si="36"/>
        <v>1.29</v>
      </c>
      <c r="I193" s="37">
        <v>129</v>
      </c>
      <c r="J193" s="62">
        <f t="shared" si="35"/>
        <v>100</v>
      </c>
      <c r="K193" s="223" t="s">
        <v>569</v>
      </c>
      <c r="L193" s="239">
        <v>84</v>
      </c>
      <c r="M193" s="240">
        <v>85</v>
      </c>
      <c r="N193" s="240">
        <v>90</v>
      </c>
      <c r="O193" s="240">
        <v>77</v>
      </c>
      <c r="P193" s="240">
        <v>87</v>
      </c>
      <c r="Q193" s="241">
        <v>83</v>
      </c>
      <c r="R193" s="242">
        <v>10000</v>
      </c>
      <c r="S193" s="235">
        <v>25</v>
      </c>
      <c r="T193" s="235">
        <v>49</v>
      </c>
      <c r="U193" s="209"/>
      <c r="V193" s="209"/>
      <c r="W193" s="243"/>
      <c r="X193" s="89">
        <v>5</v>
      </c>
      <c r="Y193" s="82">
        <v>60</v>
      </c>
      <c r="Z193" s="66">
        <v>35</v>
      </c>
      <c r="AA193" s="208"/>
      <c r="AB193" s="126"/>
      <c r="AC193" s="244"/>
      <c r="AD193" s="245"/>
      <c r="AE193" s="246"/>
      <c r="AF193" s="247"/>
      <c r="AG193" s="248"/>
      <c r="AH193" s="249"/>
      <c r="AI193" s="250"/>
      <c r="AJ193" s="251"/>
      <c r="AK193" s="252"/>
      <c r="AL193" s="249"/>
      <c r="AM193" s="250"/>
      <c r="AN193" s="253"/>
      <c r="AO193" s="254"/>
      <c r="AP193" s="255"/>
      <c r="AQ193" s="79">
        <v>0</v>
      </c>
      <c r="AR193" s="80">
        <v>0</v>
      </c>
      <c r="AS193" s="80">
        <v>0</v>
      </c>
      <c r="AT193" s="80">
        <v>0</v>
      </c>
      <c r="AU193" s="80">
        <v>0</v>
      </c>
      <c r="AV193" s="80">
        <v>0</v>
      </c>
      <c r="AW193" s="80">
        <v>0</v>
      </c>
      <c r="AX193" s="80">
        <v>0</v>
      </c>
      <c r="AY193" s="80">
        <v>34</v>
      </c>
      <c r="AZ193" s="80">
        <v>0</v>
      </c>
      <c r="BA193" s="80">
        <v>0</v>
      </c>
      <c r="BB193" s="80">
        <v>0</v>
      </c>
      <c r="BC193" s="80">
        <v>0</v>
      </c>
      <c r="BD193" s="80">
        <v>33</v>
      </c>
      <c r="BE193" s="80">
        <v>0</v>
      </c>
      <c r="BF193" s="80">
        <v>0</v>
      </c>
      <c r="BG193" s="80">
        <v>0</v>
      </c>
      <c r="BH193" s="80">
        <v>0</v>
      </c>
      <c r="BI193" s="80">
        <v>0</v>
      </c>
      <c r="BJ193" s="80">
        <v>0</v>
      </c>
      <c r="BK193" s="80">
        <v>0</v>
      </c>
      <c r="BL193" s="80">
        <v>0</v>
      </c>
      <c r="BM193" s="80">
        <v>0</v>
      </c>
      <c r="BN193" s="80">
        <v>0</v>
      </c>
      <c r="BO193" s="80">
        <v>0</v>
      </c>
      <c r="BP193" s="80">
        <v>0</v>
      </c>
      <c r="BQ193" s="80">
        <v>33</v>
      </c>
      <c r="BR193" s="80">
        <v>0</v>
      </c>
      <c r="BS193" s="80">
        <v>0</v>
      </c>
      <c r="BT193" s="81">
        <f t="shared" si="34"/>
        <v>100.02222222222223</v>
      </c>
      <c r="BU193" s="89">
        <v>0</v>
      </c>
      <c r="BV193" s="82">
        <v>0</v>
      </c>
      <c r="BW193" s="82">
        <v>0</v>
      </c>
      <c r="BX193" s="82">
        <v>0</v>
      </c>
      <c r="BY193" s="1">
        <v>20</v>
      </c>
      <c r="BZ193" s="1">
        <v>0</v>
      </c>
      <c r="CA193" s="1">
        <v>0</v>
      </c>
      <c r="CB193" s="1">
        <v>0</v>
      </c>
      <c r="CC193" s="1">
        <v>0</v>
      </c>
      <c r="CD193" s="82">
        <v>20</v>
      </c>
      <c r="CE193" s="82">
        <v>0</v>
      </c>
      <c r="CF193" s="82">
        <v>0</v>
      </c>
      <c r="CG193" s="82">
        <v>0</v>
      </c>
      <c r="CH193" s="82">
        <v>0</v>
      </c>
      <c r="CI193" s="82">
        <v>0</v>
      </c>
      <c r="CJ193" s="82">
        <v>0</v>
      </c>
      <c r="CK193" s="82">
        <v>20</v>
      </c>
      <c r="CL193" s="82">
        <v>20</v>
      </c>
      <c r="CM193" s="82">
        <v>0</v>
      </c>
      <c r="CN193" s="82">
        <v>20</v>
      </c>
      <c r="CO193" s="82">
        <v>0</v>
      </c>
      <c r="CP193" s="81">
        <f t="shared" si="55"/>
        <v>72.562358276643991</v>
      </c>
      <c r="EG193" s="82"/>
      <c r="EH193" s="82"/>
      <c r="EI193" s="82"/>
      <c r="EJ193" s="82"/>
      <c r="FE193" s="209"/>
      <c r="FF193" s="209"/>
      <c r="FG193" s="209"/>
      <c r="FH193" s="209"/>
      <c r="FI193" s="209"/>
      <c r="FJ193" s="209"/>
      <c r="FK193" s="209"/>
      <c r="FL193" s="209"/>
      <c r="FM193" s="209"/>
      <c r="FN193" s="209"/>
      <c r="FO193" s="209"/>
      <c r="FP193" s="209"/>
      <c r="FQ193" s="209"/>
      <c r="FR193" s="209"/>
      <c r="FS193" s="209"/>
      <c r="FT193" s="209"/>
    </row>
    <row r="194" spans="1:176">
      <c r="A194" s="1">
        <v>191</v>
      </c>
      <c r="B194" s="233" t="s">
        <v>576</v>
      </c>
      <c r="C194" s="234" t="s">
        <v>577</v>
      </c>
      <c r="D194" s="256" t="s">
        <v>578</v>
      </c>
      <c r="E194" s="87"/>
      <c r="F194" s="84" t="s">
        <v>197</v>
      </c>
      <c r="G194" s="88">
        <v>252</v>
      </c>
      <c r="H194" s="60">
        <f t="shared" si="36"/>
        <v>2.52</v>
      </c>
      <c r="I194" s="37">
        <v>225</v>
      </c>
      <c r="J194" s="62">
        <f t="shared" si="35"/>
        <v>89.285714285714292</v>
      </c>
      <c r="K194" s="223" t="s">
        <v>181</v>
      </c>
      <c r="L194" s="239">
        <v>94</v>
      </c>
      <c r="M194" s="240">
        <v>93</v>
      </c>
      <c r="N194" s="240">
        <v>96</v>
      </c>
      <c r="O194" s="240">
        <v>92</v>
      </c>
      <c r="P194" s="240">
        <v>96</v>
      </c>
      <c r="Q194" s="241">
        <v>95</v>
      </c>
      <c r="R194" s="242"/>
      <c r="S194" s="235">
        <v>50</v>
      </c>
      <c r="T194" s="235">
        <v>99</v>
      </c>
      <c r="U194" s="209"/>
      <c r="V194" s="209"/>
      <c r="W194" s="243"/>
      <c r="X194" s="64">
        <v>10</v>
      </c>
      <c r="Y194" s="1">
        <v>60</v>
      </c>
      <c r="Z194" s="9">
        <v>30</v>
      </c>
      <c r="AA194" s="208"/>
      <c r="AB194" s="126"/>
      <c r="AC194" s="244"/>
      <c r="AD194" s="245"/>
      <c r="AE194" s="246"/>
      <c r="AF194" s="247"/>
      <c r="AG194" s="248"/>
      <c r="AH194" s="249"/>
      <c r="AI194" s="250"/>
      <c r="AJ194" s="251"/>
      <c r="AK194" s="252"/>
      <c r="AL194" s="249"/>
      <c r="AM194" s="250"/>
      <c r="AN194" s="253"/>
      <c r="AO194" s="254"/>
      <c r="AP194" s="255"/>
      <c r="AQ194" s="79">
        <v>0</v>
      </c>
      <c r="AR194" s="80">
        <v>0</v>
      </c>
      <c r="AS194" s="80">
        <v>0</v>
      </c>
      <c r="AT194" s="80">
        <v>0</v>
      </c>
      <c r="AU194" s="80">
        <v>0</v>
      </c>
      <c r="AV194" s="80">
        <v>0</v>
      </c>
      <c r="AW194" s="80">
        <v>0</v>
      </c>
      <c r="AX194" s="80">
        <v>0</v>
      </c>
      <c r="AY194" s="80">
        <v>40</v>
      </c>
      <c r="AZ194" s="80">
        <v>0</v>
      </c>
      <c r="BA194" s="80">
        <v>0</v>
      </c>
      <c r="BB194" s="80">
        <v>0</v>
      </c>
      <c r="BC194" s="80">
        <v>0</v>
      </c>
      <c r="BD194" s="80">
        <v>15</v>
      </c>
      <c r="BE194" s="80">
        <v>15</v>
      </c>
      <c r="BF194" s="80">
        <v>0</v>
      </c>
      <c r="BG194" s="80">
        <v>10</v>
      </c>
      <c r="BH194" s="80">
        <v>0</v>
      </c>
      <c r="BI194" s="80">
        <v>0</v>
      </c>
      <c r="BJ194" s="80">
        <v>10</v>
      </c>
      <c r="BK194" s="80">
        <v>0</v>
      </c>
      <c r="BL194" s="80">
        <v>0</v>
      </c>
      <c r="BM194" s="80">
        <v>10</v>
      </c>
      <c r="BN194" s="80">
        <v>0</v>
      </c>
      <c r="BO194" s="80">
        <v>0</v>
      </c>
      <c r="BP194" s="80">
        <v>0</v>
      </c>
      <c r="BQ194" s="80">
        <v>0</v>
      </c>
      <c r="BR194" s="80">
        <v>0</v>
      </c>
      <c r="BS194" s="80">
        <v>0</v>
      </c>
      <c r="BT194" s="81">
        <f t="shared" si="34"/>
        <v>67.222222222222214</v>
      </c>
      <c r="BU194" s="64">
        <v>20</v>
      </c>
      <c r="BV194" s="1">
        <v>0</v>
      </c>
      <c r="BW194" s="232">
        <v>0</v>
      </c>
      <c r="BX194" s="1">
        <v>80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81">
        <f t="shared" si="55"/>
        <v>301.13378684807253</v>
      </c>
      <c r="FE194" s="209"/>
      <c r="FF194" s="209"/>
      <c r="FG194" s="209"/>
      <c r="FH194" s="209"/>
      <c r="FI194" s="209"/>
      <c r="FJ194" s="209"/>
      <c r="FK194" s="209"/>
      <c r="FL194" s="209"/>
      <c r="FM194" s="209"/>
      <c r="FN194" s="209"/>
      <c r="FO194" s="209"/>
      <c r="FP194" s="209"/>
      <c r="FQ194" s="209"/>
      <c r="FR194" s="209"/>
      <c r="FS194" s="209"/>
      <c r="FT194" s="209"/>
    </row>
    <row r="195" spans="1:176">
      <c r="A195" s="1">
        <v>192</v>
      </c>
      <c r="B195" s="233" t="s">
        <v>579</v>
      </c>
      <c r="C195" s="234" t="s">
        <v>580</v>
      </c>
      <c r="D195" s="235" t="s">
        <v>157</v>
      </c>
      <c r="E195" s="236"/>
      <c r="F195" s="84" t="s">
        <v>197</v>
      </c>
      <c r="G195" s="237">
        <v>48</v>
      </c>
      <c r="H195" s="60">
        <f t="shared" si="36"/>
        <v>0.48</v>
      </c>
      <c r="I195" s="238">
        <v>36</v>
      </c>
      <c r="J195" s="62">
        <f t="shared" si="35"/>
        <v>75</v>
      </c>
      <c r="K195" s="223" t="s">
        <v>329</v>
      </c>
      <c r="L195" s="239">
        <v>97</v>
      </c>
      <c r="M195" s="240">
        <v>94</v>
      </c>
      <c r="N195" s="240">
        <v>99</v>
      </c>
      <c r="O195" s="240">
        <v>96</v>
      </c>
      <c r="P195" s="240">
        <v>97</v>
      </c>
      <c r="Q195" s="241">
        <v>100</v>
      </c>
      <c r="R195" s="242">
        <v>25000</v>
      </c>
      <c r="S195" s="235">
        <v>50</v>
      </c>
      <c r="T195" s="235">
        <v>99</v>
      </c>
      <c r="U195" s="209"/>
      <c r="V195" s="209"/>
      <c r="W195" s="243"/>
      <c r="X195" s="64">
        <v>100</v>
      </c>
      <c r="Y195" s="1">
        <v>0</v>
      </c>
      <c r="Z195" s="9">
        <v>0</v>
      </c>
      <c r="AA195" s="208"/>
      <c r="AB195" s="126"/>
      <c r="AC195" s="244"/>
      <c r="AD195" s="245"/>
      <c r="AE195" s="246"/>
      <c r="AF195" s="247"/>
      <c r="AG195" s="248"/>
      <c r="AH195" s="249"/>
      <c r="AI195" s="250"/>
      <c r="AJ195" s="251"/>
      <c r="AK195" s="252"/>
      <c r="AL195" s="249"/>
      <c r="AM195" s="250"/>
      <c r="AN195" s="253"/>
      <c r="AO195" s="254"/>
      <c r="AP195" s="255"/>
      <c r="AQ195" s="79">
        <v>0</v>
      </c>
      <c r="AR195" s="80">
        <v>0</v>
      </c>
      <c r="AS195" s="80">
        <v>0</v>
      </c>
      <c r="AT195" s="80">
        <v>0</v>
      </c>
      <c r="AU195" s="80">
        <v>0</v>
      </c>
      <c r="AV195" s="80">
        <v>0</v>
      </c>
      <c r="AW195" s="80">
        <v>0</v>
      </c>
      <c r="AX195" s="80">
        <v>0</v>
      </c>
      <c r="AY195" s="80">
        <v>0</v>
      </c>
      <c r="AZ195" s="80">
        <v>0</v>
      </c>
      <c r="BA195" s="80">
        <v>10</v>
      </c>
      <c r="BB195" s="80">
        <v>0</v>
      </c>
      <c r="BC195" s="80">
        <v>0</v>
      </c>
      <c r="BD195" s="80">
        <v>0</v>
      </c>
      <c r="BE195" s="80">
        <v>90</v>
      </c>
      <c r="BF195" s="80">
        <v>0</v>
      </c>
      <c r="BG195" s="80">
        <v>0</v>
      </c>
      <c r="BH195" s="80">
        <v>0</v>
      </c>
      <c r="BI195" s="80">
        <v>0</v>
      </c>
      <c r="BJ195" s="80">
        <v>0</v>
      </c>
      <c r="BK195" s="80">
        <v>0</v>
      </c>
      <c r="BL195" s="80">
        <v>0</v>
      </c>
      <c r="BM195" s="80">
        <v>0</v>
      </c>
      <c r="BN195" s="80">
        <v>0</v>
      </c>
      <c r="BO195" s="80">
        <v>0</v>
      </c>
      <c r="BP195" s="80">
        <v>0</v>
      </c>
      <c r="BQ195" s="80">
        <v>0</v>
      </c>
      <c r="BR195" s="80">
        <v>0</v>
      </c>
      <c r="BS195" s="80">
        <v>0</v>
      </c>
      <c r="BT195" s="81">
        <f t="shared" si="34"/>
        <v>262.22222222222223</v>
      </c>
      <c r="BU195" s="64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100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81">
        <f t="shared" si="55"/>
        <v>453.51473922902494</v>
      </c>
      <c r="FE195" s="209"/>
      <c r="FF195" s="209"/>
      <c r="FG195" s="209"/>
      <c r="FH195" s="209"/>
      <c r="FI195" s="209"/>
      <c r="FJ195" s="209"/>
      <c r="FK195" s="209"/>
      <c r="FL195" s="209"/>
      <c r="FM195" s="209"/>
      <c r="FN195" s="209"/>
      <c r="FO195" s="209"/>
      <c r="FP195" s="209"/>
      <c r="FQ195" s="209"/>
      <c r="FR195" s="209"/>
      <c r="FS195" s="209"/>
      <c r="FT195" s="209"/>
    </row>
    <row r="196" spans="1:176">
      <c r="A196" s="1">
        <v>193</v>
      </c>
      <c r="B196" s="233" t="s">
        <v>581</v>
      </c>
      <c r="C196" s="234" t="s">
        <v>582</v>
      </c>
      <c r="D196" s="256" t="s">
        <v>279</v>
      </c>
      <c r="E196" s="87"/>
      <c r="F196" s="84" t="s">
        <v>197</v>
      </c>
      <c r="G196" s="88">
        <v>150</v>
      </c>
      <c r="H196" s="60">
        <f t="shared" si="36"/>
        <v>1.5</v>
      </c>
      <c r="I196" s="37">
        <v>138</v>
      </c>
      <c r="J196" s="62">
        <f t="shared" si="35"/>
        <v>92</v>
      </c>
      <c r="K196" s="223" t="s">
        <v>583</v>
      </c>
      <c r="L196" s="239">
        <v>93</v>
      </c>
      <c r="M196" s="240">
        <v>85</v>
      </c>
      <c r="N196" s="240">
        <v>96</v>
      </c>
      <c r="O196" s="240">
        <v>92</v>
      </c>
      <c r="P196" s="240">
        <v>93</v>
      </c>
      <c r="Q196" s="241">
        <v>96</v>
      </c>
      <c r="R196" s="242">
        <v>25000</v>
      </c>
      <c r="S196" s="235">
        <v>25</v>
      </c>
      <c r="T196" s="235">
        <v>49</v>
      </c>
      <c r="U196" s="209"/>
      <c r="V196" s="209"/>
      <c r="W196" s="243"/>
      <c r="X196" s="64">
        <v>30</v>
      </c>
      <c r="Y196" s="1">
        <v>60</v>
      </c>
      <c r="Z196" s="9">
        <v>10</v>
      </c>
      <c r="AA196" s="208"/>
      <c r="AB196" s="126"/>
      <c r="AC196" s="244"/>
      <c r="AD196" s="245"/>
      <c r="AE196" s="246"/>
      <c r="AF196" s="247"/>
      <c r="AG196" s="248"/>
      <c r="AH196" s="249"/>
      <c r="AI196" s="250"/>
      <c r="AJ196" s="251"/>
      <c r="AK196" s="252"/>
      <c r="AL196" s="249"/>
      <c r="AM196" s="250"/>
      <c r="AN196" s="253"/>
      <c r="AO196" s="254"/>
      <c r="AP196" s="255"/>
      <c r="AQ196" s="79">
        <v>0</v>
      </c>
      <c r="AR196" s="80">
        <v>0</v>
      </c>
      <c r="AS196" s="80">
        <v>0</v>
      </c>
      <c r="AT196" s="80">
        <v>0</v>
      </c>
      <c r="AU196" s="80">
        <v>0</v>
      </c>
      <c r="AV196" s="80">
        <v>0</v>
      </c>
      <c r="AW196" s="80">
        <v>0</v>
      </c>
      <c r="AX196" s="80">
        <v>0</v>
      </c>
      <c r="AY196" s="80">
        <v>20</v>
      </c>
      <c r="AZ196" s="80">
        <v>0</v>
      </c>
      <c r="BA196" s="80">
        <v>0</v>
      </c>
      <c r="BB196" s="80">
        <v>0</v>
      </c>
      <c r="BC196" s="80">
        <v>0</v>
      </c>
      <c r="BD196" s="80">
        <v>0</v>
      </c>
      <c r="BE196" s="80">
        <v>0</v>
      </c>
      <c r="BF196" s="80">
        <v>0</v>
      </c>
      <c r="BG196" s="80">
        <v>0</v>
      </c>
      <c r="BH196" s="80">
        <v>0</v>
      </c>
      <c r="BI196" s="80">
        <v>0</v>
      </c>
      <c r="BJ196" s="80">
        <v>0</v>
      </c>
      <c r="BK196" s="80">
        <v>0</v>
      </c>
      <c r="BL196" s="80">
        <v>0</v>
      </c>
      <c r="BM196" s="80">
        <v>40</v>
      </c>
      <c r="BN196" s="80">
        <v>0</v>
      </c>
      <c r="BO196" s="80">
        <v>0</v>
      </c>
      <c r="BP196" s="80">
        <v>0</v>
      </c>
      <c r="BQ196" s="80">
        <v>40</v>
      </c>
      <c r="BR196" s="80">
        <v>0</v>
      </c>
      <c r="BS196" s="80">
        <v>0</v>
      </c>
      <c r="BT196" s="81">
        <f t="shared" ref="BT196:BT255" si="56">(AQ196*AQ196+AR196*AR196+AS196*AS196+AT196*AT196+AU196*AU196+AV196*AV196+AW196*AW196+AY196*AY196+AZ196*AZ196+BA196*BA196+BB196*BB196+BC196*BC196+BD196*BD196+BE196*BE196+BF196*BF196+BG196*BG196+BH196*BH196+BI196*BI196+BJ196*BJ196+BK196*BK196+BL196*BL196+BM196*BM196+BN196*BN196+BO196*BO196+BP196*BP196+BQ196*BQ196+BR196*BR196+BS196*BS196)/30-100/9</f>
        <v>108.88888888888889</v>
      </c>
      <c r="BU196" s="64">
        <v>30</v>
      </c>
      <c r="BV196" s="1">
        <v>0</v>
      </c>
      <c r="BW196" s="1">
        <v>0</v>
      </c>
      <c r="BX196" s="1">
        <v>0</v>
      </c>
      <c r="BY196" s="1">
        <v>50</v>
      </c>
      <c r="BZ196" s="1">
        <v>0</v>
      </c>
      <c r="CA196" s="1">
        <v>0</v>
      </c>
      <c r="CB196" s="1">
        <v>0</v>
      </c>
      <c r="CC196" s="1">
        <v>10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10</v>
      </c>
      <c r="CM196" s="1">
        <v>0</v>
      </c>
      <c r="CN196" s="1">
        <v>0</v>
      </c>
      <c r="CO196" s="1">
        <v>0</v>
      </c>
      <c r="CP196" s="81">
        <f t="shared" si="55"/>
        <v>148.75283446712018</v>
      </c>
      <c r="FE196" s="209"/>
      <c r="FF196" s="209"/>
      <c r="FG196" s="209"/>
      <c r="FH196" s="209"/>
      <c r="FI196" s="209"/>
      <c r="FJ196" s="209"/>
      <c r="FK196" s="209"/>
      <c r="FL196" s="209"/>
      <c r="FM196" s="209"/>
      <c r="FN196" s="209"/>
      <c r="FO196" s="209"/>
      <c r="FP196" s="209"/>
      <c r="FQ196" s="209"/>
      <c r="FR196" s="209"/>
      <c r="FS196" s="209"/>
      <c r="FT196" s="209"/>
    </row>
    <row r="197" spans="1:176">
      <c r="A197" s="1">
        <v>194</v>
      </c>
      <c r="B197" s="233" t="s">
        <v>584</v>
      </c>
      <c r="C197" s="234" t="s">
        <v>585</v>
      </c>
      <c r="D197" s="256" t="s">
        <v>157</v>
      </c>
      <c r="E197" s="87"/>
      <c r="F197" s="84" t="s">
        <v>120</v>
      </c>
      <c r="G197" s="88">
        <v>278</v>
      </c>
      <c r="H197" s="60">
        <f t="shared" si="36"/>
        <v>2.78</v>
      </c>
      <c r="I197" s="37">
        <v>267</v>
      </c>
      <c r="J197" s="62">
        <f t="shared" si="35"/>
        <v>96.043165467625897</v>
      </c>
      <c r="K197" s="223" t="s">
        <v>565</v>
      </c>
      <c r="L197" s="239">
        <v>91</v>
      </c>
      <c r="M197" s="240">
        <v>90</v>
      </c>
      <c r="N197" s="240">
        <v>95</v>
      </c>
      <c r="O197" s="240">
        <v>85</v>
      </c>
      <c r="P197" s="240">
        <v>91</v>
      </c>
      <c r="Q197" s="241">
        <v>93</v>
      </c>
      <c r="R197" s="242">
        <v>10000</v>
      </c>
      <c r="S197" s="235">
        <v>25</v>
      </c>
      <c r="T197" s="235">
        <v>49</v>
      </c>
      <c r="U197" s="209"/>
      <c r="V197" s="209"/>
      <c r="W197" s="243"/>
      <c r="X197" s="64">
        <v>15</v>
      </c>
      <c r="Y197" s="1">
        <v>70</v>
      </c>
      <c r="Z197" s="9">
        <v>15</v>
      </c>
      <c r="AA197" s="208"/>
      <c r="AB197" s="126"/>
      <c r="AC197" s="244"/>
      <c r="AD197" s="245"/>
      <c r="AE197" s="246"/>
      <c r="AF197" s="247"/>
      <c r="AG197" s="248"/>
      <c r="AH197" s="249"/>
      <c r="AI197" s="250"/>
      <c r="AJ197" s="251"/>
      <c r="AK197" s="252"/>
      <c r="AL197" s="249"/>
      <c r="AM197" s="250"/>
      <c r="AN197" s="253"/>
      <c r="AO197" s="254"/>
      <c r="AP197" s="255"/>
      <c r="AQ197" s="79">
        <v>0</v>
      </c>
      <c r="AR197" s="80">
        <v>0</v>
      </c>
      <c r="AS197" s="80">
        <v>0</v>
      </c>
      <c r="AT197" s="80">
        <v>0</v>
      </c>
      <c r="AU197" s="80">
        <v>0</v>
      </c>
      <c r="AV197" s="80">
        <v>0</v>
      </c>
      <c r="AW197" s="80">
        <v>0</v>
      </c>
      <c r="AX197" s="80">
        <v>0</v>
      </c>
      <c r="AY197" s="80">
        <v>33</v>
      </c>
      <c r="AZ197" s="80">
        <v>0</v>
      </c>
      <c r="BA197" s="80">
        <v>0</v>
      </c>
      <c r="BB197" s="80">
        <v>0</v>
      </c>
      <c r="BC197" s="80">
        <v>15</v>
      </c>
      <c r="BD197" s="80">
        <v>2</v>
      </c>
      <c r="BE197" s="80">
        <v>0</v>
      </c>
      <c r="BF197" s="80">
        <v>0</v>
      </c>
      <c r="BG197" s="80">
        <v>0</v>
      </c>
      <c r="BH197" s="80">
        <v>0</v>
      </c>
      <c r="BI197" s="80">
        <v>0</v>
      </c>
      <c r="BJ197" s="80">
        <v>5</v>
      </c>
      <c r="BK197" s="80">
        <v>0</v>
      </c>
      <c r="BL197" s="80">
        <v>5</v>
      </c>
      <c r="BM197" s="80">
        <v>20</v>
      </c>
      <c r="BN197" s="80">
        <v>0</v>
      </c>
      <c r="BO197" s="80">
        <v>0</v>
      </c>
      <c r="BP197" s="80">
        <v>0</v>
      </c>
      <c r="BQ197" s="80">
        <v>20</v>
      </c>
      <c r="BR197" s="80">
        <v>0</v>
      </c>
      <c r="BS197" s="80">
        <v>0</v>
      </c>
      <c r="BT197" s="81">
        <f t="shared" si="56"/>
        <v>61.155555555555551</v>
      </c>
      <c r="BU197" s="64">
        <v>10</v>
      </c>
      <c r="BV197" s="1">
        <v>20</v>
      </c>
      <c r="BW197" s="232">
        <v>10</v>
      </c>
      <c r="BX197" s="1">
        <v>20</v>
      </c>
      <c r="BY197" s="1">
        <v>0</v>
      </c>
      <c r="BZ197" s="1">
        <v>0</v>
      </c>
      <c r="CA197" s="1">
        <v>0</v>
      </c>
      <c r="CB197" s="1">
        <v>10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30</v>
      </c>
      <c r="CN197" s="1">
        <v>0</v>
      </c>
      <c r="CO197" s="1">
        <v>0</v>
      </c>
      <c r="CP197" s="81">
        <f t="shared" si="55"/>
        <v>72.562358276643991</v>
      </c>
      <c r="FE197" s="209"/>
      <c r="FF197" s="209"/>
      <c r="FG197" s="209"/>
      <c r="FH197" s="209"/>
      <c r="FI197" s="209"/>
      <c r="FJ197" s="209"/>
      <c r="FK197" s="209"/>
      <c r="FL197" s="209"/>
      <c r="FM197" s="209"/>
      <c r="FN197" s="209"/>
      <c r="FO197" s="209"/>
      <c r="FP197" s="209"/>
      <c r="FQ197" s="209"/>
      <c r="FR197" s="209"/>
      <c r="FS197" s="209"/>
      <c r="FT197" s="209"/>
    </row>
    <row r="198" spans="1:176">
      <c r="A198" s="1">
        <v>195</v>
      </c>
      <c r="B198" s="233" t="s">
        <v>586</v>
      </c>
      <c r="C198" s="234" t="s">
        <v>587</v>
      </c>
      <c r="D198" s="256" t="s">
        <v>588</v>
      </c>
      <c r="E198" s="87"/>
      <c r="F198" s="84" t="s">
        <v>197</v>
      </c>
      <c r="G198" s="88">
        <v>97</v>
      </c>
      <c r="H198" s="60">
        <f t="shared" si="36"/>
        <v>0.97</v>
      </c>
      <c r="I198" s="37">
        <v>92</v>
      </c>
      <c r="J198" s="62">
        <f t="shared" si="35"/>
        <v>94.845360824742272</v>
      </c>
      <c r="K198" s="223" t="s">
        <v>329</v>
      </c>
      <c r="L198" s="239">
        <v>96</v>
      </c>
      <c r="M198" s="240">
        <v>97</v>
      </c>
      <c r="N198" s="240">
        <v>97</v>
      </c>
      <c r="O198" s="240">
        <v>92</v>
      </c>
      <c r="P198" s="240">
        <v>95</v>
      </c>
      <c r="Q198" s="241">
        <v>96</v>
      </c>
      <c r="R198" s="242">
        <v>25000</v>
      </c>
      <c r="S198" s="235">
        <v>25</v>
      </c>
      <c r="T198" s="235">
        <v>49</v>
      </c>
      <c r="U198" s="209"/>
      <c r="V198" s="209"/>
      <c r="W198" s="243"/>
      <c r="X198" s="64">
        <v>60</v>
      </c>
      <c r="Y198" s="1">
        <v>40</v>
      </c>
      <c r="Z198" s="9">
        <v>0</v>
      </c>
      <c r="AA198" s="208"/>
      <c r="AB198" s="126"/>
      <c r="AC198" s="244"/>
      <c r="AD198" s="245"/>
      <c r="AE198" s="246"/>
      <c r="AF198" s="247"/>
      <c r="AG198" s="248"/>
      <c r="AH198" s="249"/>
      <c r="AI198" s="250"/>
      <c r="AJ198" s="251"/>
      <c r="AK198" s="252"/>
      <c r="AL198" s="249"/>
      <c r="AM198" s="250"/>
      <c r="AN198" s="253"/>
      <c r="AO198" s="254"/>
      <c r="AP198" s="255"/>
      <c r="AQ198" s="79">
        <v>0</v>
      </c>
      <c r="AR198" s="80">
        <v>0</v>
      </c>
      <c r="AS198" s="80">
        <v>0</v>
      </c>
      <c r="AT198" s="80">
        <v>0</v>
      </c>
      <c r="AU198" s="80">
        <v>0</v>
      </c>
      <c r="AV198" s="80">
        <v>0</v>
      </c>
      <c r="AW198" s="80">
        <v>3</v>
      </c>
      <c r="AX198" s="80">
        <v>0</v>
      </c>
      <c r="AY198" s="80">
        <v>50</v>
      </c>
      <c r="AZ198" s="80">
        <v>0</v>
      </c>
      <c r="BA198" s="80">
        <v>0</v>
      </c>
      <c r="BB198" s="80">
        <v>0</v>
      </c>
      <c r="BC198" s="80">
        <v>0</v>
      </c>
      <c r="BD198" s="80">
        <v>0</v>
      </c>
      <c r="BE198" s="80">
        <v>0</v>
      </c>
      <c r="BF198" s="80">
        <v>0</v>
      </c>
      <c r="BG198" s="80">
        <v>0</v>
      </c>
      <c r="BH198" s="80">
        <v>0</v>
      </c>
      <c r="BI198" s="80">
        <v>0</v>
      </c>
      <c r="BJ198" s="80">
        <v>0</v>
      </c>
      <c r="BK198" s="80">
        <v>0</v>
      </c>
      <c r="BL198" s="80">
        <v>5</v>
      </c>
      <c r="BM198" s="80">
        <v>20</v>
      </c>
      <c r="BN198" s="80">
        <v>0</v>
      </c>
      <c r="BO198" s="80">
        <v>10</v>
      </c>
      <c r="BP198" s="80">
        <v>0</v>
      </c>
      <c r="BQ198" s="80">
        <v>12</v>
      </c>
      <c r="BR198" s="80">
        <v>0</v>
      </c>
      <c r="BS198" s="80">
        <v>0</v>
      </c>
      <c r="BT198" s="81">
        <f t="shared" si="56"/>
        <v>94.822222222222223</v>
      </c>
      <c r="BU198" s="64">
        <v>0</v>
      </c>
      <c r="BV198" s="1">
        <v>0</v>
      </c>
      <c r="BW198" s="1">
        <v>0</v>
      </c>
      <c r="BX198" s="1">
        <v>0</v>
      </c>
      <c r="BY198" s="1">
        <v>20</v>
      </c>
      <c r="BZ198" s="1">
        <v>0</v>
      </c>
      <c r="CA198" s="1">
        <v>0</v>
      </c>
      <c r="CB198" s="1">
        <v>0</v>
      </c>
      <c r="CC198" s="1">
        <v>0</v>
      </c>
      <c r="CD198" s="1">
        <v>20</v>
      </c>
      <c r="CE198" s="1">
        <v>0</v>
      </c>
      <c r="CF198" s="1">
        <v>20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20</v>
      </c>
      <c r="CM198" s="1">
        <v>0</v>
      </c>
      <c r="CN198" s="1">
        <v>20</v>
      </c>
      <c r="CO198" s="1">
        <v>0</v>
      </c>
      <c r="CP198" s="81">
        <f t="shared" si="55"/>
        <v>72.562358276643991</v>
      </c>
      <c r="FE198" s="209"/>
      <c r="FF198" s="209"/>
      <c r="FG198" s="209"/>
      <c r="FH198" s="209"/>
      <c r="FI198" s="209"/>
      <c r="FJ198" s="209"/>
      <c r="FK198" s="209"/>
      <c r="FL198" s="209"/>
      <c r="FM198" s="209"/>
      <c r="FN198" s="209"/>
      <c r="FO198" s="209"/>
      <c r="FP198" s="209"/>
      <c r="FQ198" s="209"/>
      <c r="FR198" s="209"/>
      <c r="FS198" s="209"/>
      <c r="FT198" s="209"/>
    </row>
    <row r="199" spans="1:176">
      <c r="A199" s="1">
        <v>196</v>
      </c>
      <c r="B199" s="233" t="s">
        <v>589</v>
      </c>
      <c r="C199" s="234" t="s">
        <v>590</v>
      </c>
      <c r="D199" s="256" t="s">
        <v>591</v>
      </c>
      <c r="E199" s="87"/>
      <c r="F199" s="59" t="s">
        <v>120</v>
      </c>
      <c r="G199" s="88">
        <v>257</v>
      </c>
      <c r="H199" s="60">
        <f t="shared" si="36"/>
        <v>2.57</v>
      </c>
      <c r="I199" s="37">
        <v>234</v>
      </c>
      <c r="J199" s="62">
        <f t="shared" si="35"/>
        <v>91.050583657587552</v>
      </c>
      <c r="K199" s="223" t="s">
        <v>181</v>
      </c>
      <c r="L199" s="239">
        <v>94</v>
      </c>
      <c r="M199" s="240">
        <v>91</v>
      </c>
      <c r="N199" s="240">
        <v>96</v>
      </c>
      <c r="O199" s="240">
        <v>91</v>
      </c>
      <c r="P199" s="240">
        <v>94</v>
      </c>
      <c r="Q199" s="241">
        <v>98</v>
      </c>
      <c r="R199" s="242">
        <v>50000</v>
      </c>
      <c r="S199" s="235">
        <v>50</v>
      </c>
      <c r="T199" s="235">
        <v>99</v>
      </c>
      <c r="U199" s="209"/>
      <c r="V199" s="209"/>
      <c r="W199" s="243"/>
      <c r="AA199" s="208"/>
      <c r="AB199" s="126"/>
      <c r="AC199" s="244"/>
      <c r="AD199" s="245"/>
      <c r="AE199" s="246"/>
      <c r="AF199" s="247"/>
      <c r="AG199" s="248"/>
      <c r="AH199" s="249"/>
      <c r="AI199" s="250"/>
      <c r="AJ199" s="251"/>
      <c r="AK199" s="252"/>
      <c r="AL199" s="249"/>
      <c r="AM199" s="250"/>
      <c r="AN199" s="253"/>
      <c r="AO199" s="254"/>
      <c r="AP199" s="255"/>
      <c r="AQ199" s="79">
        <v>0</v>
      </c>
      <c r="AR199" s="80">
        <v>0</v>
      </c>
      <c r="AS199" s="80">
        <v>0</v>
      </c>
      <c r="AT199" s="80">
        <v>0</v>
      </c>
      <c r="AU199" s="80">
        <v>0</v>
      </c>
      <c r="AV199" s="80">
        <v>0</v>
      </c>
      <c r="AW199" s="80">
        <v>0</v>
      </c>
      <c r="AX199" s="80">
        <v>0</v>
      </c>
      <c r="AY199" s="80">
        <v>10</v>
      </c>
      <c r="AZ199" s="80">
        <v>20</v>
      </c>
      <c r="BA199" s="80">
        <v>0</v>
      </c>
      <c r="BB199" s="80">
        <v>0</v>
      </c>
      <c r="BC199" s="80">
        <v>0</v>
      </c>
      <c r="BD199" s="80">
        <v>0</v>
      </c>
      <c r="BE199" s="80">
        <v>0</v>
      </c>
      <c r="BF199" s="80">
        <v>0</v>
      </c>
      <c r="BG199" s="80">
        <v>0</v>
      </c>
      <c r="BH199" s="80">
        <v>0</v>
      </c>
      <c r="BI199" s="80">
        <v>0</v>
      </c>
      <c r="BJ199" s="80">
        <v>0</v>
      </c>
      <c r="BK199" s="80">
        <v>0</v>
      </c>
      <c r="BL199" s="80">
        <v>0</v>
      </c>
      <c r="BM199" s="80">
        <v>0</v>
      </c>
      <c r="BN199" s="80">
        <v>0</v>
      </c>
      <c r="BO199" s="80">
        <v>10</v>
      </c>
      <c r="BP199" s="80">
        <v>0</v>
      </c>
      <c r="BQ199" s="80">
        <v>10</v>
      </c>
      <c r="BR199" s="80">
        <v>0</v>
      </c>
      <c r="BS199" s="80">
        <v>50</v>
      </c>
      <c r="BT199" s="81">
        <f t="shared" si="56"/>
        <v>95.555555555555557</v>
      </c>
      <c r="CP199" s="81">
        <f t="shared" si="55"/>
        <v>-22.675736961451246</v>
      </c>
      <c r="FE199" s="209"/>
      <c r="FF199" s="209"/>
      <c r="FG199" s="209"/>
      <c r="FH199" s="209"/>
      <c r="FI199" s="209"/>
      <c r="FJ199" s="209"/>
      <c r="FK199" s="209"/>
      <c r="FL199" s="209"/>
      <c r="FM199" s="209"/>
      <c r="FN199" s="209"/>
      <c r="FO199" s="209"/>
      <c r="FP199" s="209"/>
      <c r="FQ199" s="209"/>
      <c r="FR199" s="209"/>
      <c r="FS199" s="209"/>
      <c r="FT199" s="209"/>
    </row>
    <row r="200" spans="1:176" ht="16.5">
      <c r="A200" s="1">
        <v>197</v>
      </c>
      <c r="B200" s="233" t="s">
        <v>592</v>
      </c>
      <c r="C200" s="234" t="s">
        <v>593</v>
      </c>
      <c r="D200" s="235" t="s">
        <v>594</v>
      </c>
      <c r="E200" s="101" t="s">
        <v>595</v>
      </c>
      <c r="F200" s="59" t="s">
        <v>197</v>
      </c>
      <c r="G200" s="237">
        <v>133</v>
      </c>
      <c r="H200" s="60">
        <f t="shared" ref="H200:H262" si="57">G200/100</f>
        <v>1.33</v>
      </c>
      <c r="I200" s="238">
        <v>131</v>
      </c>
      <c r="J200" s="62">
        <f t="shared" si="35"/>
        <v>98.496240601503757</v>
      </c>
      <c r="K200" s="223" t="s">
        <v>329</v>
      </c>
      <c r="L200" s="239">
        <v>93</v>
      </c>
      <c r="M200" s="240">
        <v>90</v>
      </c>
      <c r="N200" s="240">
        <v>94</v>
      </c>
      <c r="O200" s="240">
        <v>90</v>
      </c>
      <c r="P200" s="240">
        <v>93</v>
      </c>
      <c r="Q200" s="241">
        <v>97</v>
      </c>
      <c r="R200" s="242">
        <v>10000</v>
      </c>
      <c r="S200" s="235">
        <v>50</v>
      </c>
      <c r="T200" s="235">
        <v>99</v>
      </c>
      <c r="U200" s="209">
        <v>20</v>
      </c>
      <c r="V200" s="209">
        <v>8.6999999999999993</v>
      </c>
      <c r="W200" s="243">
        <v>8.6</v>
      </c>
      <c r="X200" s="64">
        <v>35</v>
      </c>
      <c r="Y200" s="1">
        <v>45</v>
      </c>
      <c r="Z200" s="9">
        <v>20</v>
      </c>
      <c r="AA200" s="208">
        <v>8</v>
      </c>
      <c r="AB200" s="126">
        <v>15</v>
      </c>
      <c r="AC200" s="244"/>
      <c r="AD200" s="245"/>
      <c r="AE200" s="246"/>
      <c r="AF200" s="247"/>
      <c r="AG200" s="248"/>
      <c r="AH200" s="249"/>
      <c r="AI200" s="250"/>
      <c r="AJ200" s="251"/>
      <c r="AK200" s="252"/>
      <c r="AL200" s="249"/>
      <c r="AM200" s="250"/>
      <c r="AN200" s="253"/>
      <c r="AO200" s="254"/>
      <c r="AP200" s="255"/>
      <c r="AQ200" s="79">
        <v>0</v>
      </c>
      <c r="AR200" s="80">
        <v>0</v>
      </c>
      <c r="AS200" s="80">
        <v>0</v>
      </c>
      <c r="AT200" s="80">
        <v>0</v>
      </c>
      <c r="AU200" s="80">
        <v>0</v>
      </c>
      <c r="AV200" s="80">
        <v>0</v>
      </c>
      <c r="AW200" s="80">
        <v>0</v>
      </c>
      <c r="AX200" s="80">
        <v>0</v>
      </c>
      <c r="AY200" s="80">
        <v>40</v>
      </c>
      <c r="AZ200" s="80">
        <v>0</v>
      </c>
      <c r="BA200" s="80">
        <v>0</v>
      </c>
      <c r="BB200" s="80">
        <v>0</v>
      </c>
      <c r="BC200" s="80">
        <v>0</v>
      </c>
      <c r="BD200" s="80">
        <v>0</v>
      </c>
      <c r="BE200" s="80">
        <v>0</v>
      </c>
      <c r="BF200" s="80">
        <v>0</v>
      </c>
      <c r="BG200" s="80">
        <v>0</v>
      </c>
      <c r="BH200" s="80">
        <v>0</v>
      </c>
      <c r="BI200" s="80">
        <v>15</v>
      </c>
      <c r="BJ200" s="80">
        <v>0</v>
      </c>
      <c r="BK200" s="80">
        <v>0</v>
      </c>
      <c r="BL200" s="80">
        <v>0</v>
      </c>
      <c r="BM200" s="80">
        <v>0</v>
      </c>
      <c r="BN200" s="80">
        <v>0</v>
      </c>
      <c r="BO200" s="80">
        <v>0</v>
      </c>
      <c r="BP200" s="80">
        <v>0</v>
      </c>
      <c r="BQ200" s="80">
        <v>45</v>
      </c>
      <c r="BR200" s="80">
        <v>0</v>
      </c>
      <c r="BS200" s="80">
        <v>0</v>
      </c>
      <c r="BT200" s="81">
        <f t="shared" si="56"/>
        <v>117.22222222222223</v>
      </c>
      <c r="BU200" s="64">
        <v>0</v>
      </c>
      <c r="BV200" s="1">
        <v>0</v>
      </c>
      <c r="BW200" s="232">
        <v>16</v>
      </c>
      <c r="BX200" s="1">
        <v>0</v>
      </c>
      <c r="BY200" s="1">
        <v>55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7</v>
      </c>
      <c r="CK200" s="1">
        <v>22</v>
      </c>
      <c r="CL200" s="1">
        <v>0</v>
      </c>
      <c r="CM200" s="1">
        <v>0</v>
      </c>
      <c r="CN200" s="1">
        <v>0</v>
      </c>
      <c r="CO200" s="1">
        <v>0</v>
      </c>
      <c r="CP200" s="81">
        <f t="shared" si="55"/>
        <v>158.94331065759638</v>
      </c>
      <c r="FE200" s="209"/>
      <c r="FF200" s="209"/>
      <c r="FG200" s="209"/>
      <c r="FH200" s="209"/>
      <c r="FI200" s="209"/>
      <c r="FJ200" s="209"/>
      <c r="FK200" s="209"/>
      <c r="FL200" s="209"/>
      <c r="FM200" s="209"/>
      <c r="FN200" s="209"/>
      <c r="FO200" s="209"/>
      <c r="FP200" s="209"/>
      <c r="FQ200" s="209"/>
      <c r="FR200" s="209"/>
      <c r="FS200" s="209"/>
      <c r="FT200" s="209"/>
    </row>
    <row r="201" spans="1:176">
      <c r="A201" s="1">
        <v>198</v>
      </c>
      <c r="B201" s="233" t="s">
        <v>596</v>
      </c>
      <c r="C201" s="234" t="s">
        <v>597</v>
      </c>
      <c r="D201" s="256" t="s">
        <v>324</v>
      </c>
      <c r="E201" s="87"/>
      <c r="F201" s="59" t="s">
        <v>197</v>
      </c>
      <c r="G201" s="88">
        <v>95</v>
      </c>
      <c r="H201" s="60">
        <f t="shared" si="57"/>
        <v>0.95</v>
      </c>
      <c r="I201" s="37">
        <v>89</v>
      </c>
      <c r="J201" s="62">
        <f t="shared" si="35"/>
        <v>93.684210526315795</v>
      </c>
      <c r="K201" s="223" t="s">
        <v>329</v>
      </c>
      <c r="L201" s="239">
        <v>94</v>
      </c>
      <c r="M201" s="240">
        <v>91</v>
      </c>
      <c r="N201" s="240">
        <v>97</v>
      </c>
      <c r="O201" s="240">
        <v>93</v>
      </c>
      <c r="P201" s="240">
        <v>93</v>
      </c>
      <c r="Q201" s="241">
        <v>95</v>
      </c>
      <c r="R201" s="242">
        <v>50000</v>
      </c>
      <c r="S201" s="235">
        <v>50</v>
      </c>
      <c r="T201" s="235">
        <v>99</v>
      </c>
      <c r="U201" s="209"/>
      <c r="V201" s="209"/>
      <c r="W201" s="243"/>
      <c r="X201" s="64">
        <v>20</v>
      </c>
      <c r="Y201" s="1">
        <v>70</v>
      </c>
      <c r="Z201" s="9">
        <v>10</v>
      </c>
      <c r="AA201" s="208"/>
      <c r="AB201" s="126"/>
      <c r="AC201" s="244"/>
      <c r="AD201" s="245"/>
      <c r="AE201" s="246"/>
      <c r="AF201" s="247"/>
      <c r="AG201" s="248"/>
      <c r="AH201" s="249"/>
      <c r="AI201" s="250"/>
      <c r="AJ201" s="251"/>
      <c r="AK201" s="252"/>
      <c r="AL201" s="249"/>
      <c r="AM201" s="250"/>
      <c r="AN201" s="253"/>
      <c r="AO201" s="254"/>
      <c r="AP201" s="255"/>
      <c r="AQ201" s="79">
        <v>0</v>
      </c>
      <c r="AR201" s="80">
        <v>0</v>
      </c>
      <c r="AS201" s="80">
        <v>0</v>
      </c>
      <c r="AT201" s="80">
        <v>0</v>
      </c>
      <c r="AU201" s="80">
        <v>0</v>
      </c>
      <c r="AV201" s="80">
        <v>0</v>
      </c>
      <c r="AW201" s="80">
        <v>0</v>
      </c>
      <c r="AX201" s="80">
        <v>0</v>
      </c>
      <c r="AY201" s="80">
        <v>0</v>
      </c>
      <c r="AZ201" s="80">
        <v>0</v>
      </c>
      <c r="BA201" s="80">
        <v>0</v>
      </c>
      <c r="BB201" s="80">
        <v>0</v>
      </c>
      <c r="BC201" s="80">
        <v>0</v>
      </c>
      <c r="BD201" s="80">
        <v>0</v>
      </c>
      <c r="BE201" s="80">
        <v>0</v>
      </c>
      <c r="BF201" s="80">
        <v>0</v>
      </c>
      <c r="BG201" s="80">
        <v>0</v>
      </c>
      <c r="BH201" s="80">
        <v>0</v>
      </c>
      <c r="BI201" s="80">
        <v>100</v>
      </c>
      <c r="BJ201" s="80">
        <v>0</v>
      </c>
      <c r="BK201" s="80">
        <v>0</v>
      </c>
      <c r="BL201" s="80">
        <v>0</v>
      </c>
      <c r="BM201" s="80">
        <v>0</v>
      </c>
      <c r="BN201" s="80">
        <v>0</v>
      </c>
      <c r="BO201" s="80">
        <v>0</v>
      </c>
      <c r="BP201" s="80">
        <v>0</v>
      </c>
      <c r="BQ201" s="80">
        <v>0</v>
      </c>
      <c r="BR201" s="80">
        <v>0</v>
      </c>
      <c r="BS201" s="80">
        <v>0</v>
      </c>
      <c r="BT201" s="81">
        <f t="shared" si="56"/>
        <v>322.22222222222223</v>
      </c>
      <c r="BU201" s="64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100</v>
      </c>
      <c r="CL201" s="1">
        <v>0</v>
      </c>
      <c r="CM201" s="1">
        <v>0</v>
      </c>
      <c r="CN201" s="1">
        <v>0</v>
      </c>
      <c r="CO201" s="1">
        <v>0</v>
      </c>
      <c r="CP201" s="81">
        <f t="shared" si="55"/>
        <v>453.51473922902494</v>
      </c>
      <c r="FE201" s="209"/>
      <c r="FF201" s="209"/>
      <c r="FG201" s="209"/>
      <c r="FH201" s="209"/>
      <c r="FI201" s="209"/>
      <c r="FJ201" s="209"/>
      <c r="FK201" s="209"/>
      <c r="FL201" s="209"/>
      <c r="FM201" s="209"/>
      <c r="FN201" s="209"/>
      <c r="FO201" s="209"/>
      <c r="FP201" s="209"/>
      <c r="FQ201" s="209"/>
      <c r="FR201" s="209"/>
      <c r="FS201" s="209"/>
      <c r="FT201" s="209"/>
    </row>
    <row r="202" spans="1:176">
      <c r="A202" s="1">
        <v>199</v>
      </c>
      <c r="B202" s="233" t="s">
        <v>598</v>
      </c>
      <c r="C202" s="234" t="s">
        <v>599</v>
      </c>
      <c r="D202" s="256" t="s">
        <v>600</v>
      </c>
      <c r="E202" s="87"/>
      <c r="F202" s="59" t="s">
        <v>120</v>
      </c>
      <c r="G202" s="88">
        <v>145</v>
      </c>
      <c r="H202" s="60">
        <f t="shared" si="57"/>
        <v>1.45</v>
      </c>
      <c r="I202" s="37">
        <v>131</v>
      </c>
      <c r="J202" s="62">
        <f t="shared" si="35"/>
        <v>90.34482758620689</v>
      </c>
      <c r="K202" s="223" t="s">
        <v>329</v>
      </c>
      <c r="L202" s="239">
        <v>92</v>
      </c>
      <c r="M202" s="240">
        <v>93</v>
      </c>
      <c r="N202" s="240">
        <v>91</v>
      </c>
      <c r="O202" s="240">
        <v>90</v>
      </c>
      <c r="P202" s="240">
        <v>92</v>
      </c>
      <c r="Q202" s="241">
        <v>94</v>
      </c>
      <c r="R202" s="242"/>
      <c r="S202" s="235"/>
      <c r="T202" s="235"/>
      <c r="U202" s="209"/>
      <c r="V202" s="209"/>
      <c r="W202" s="243"/>
      <c r="AA202" s="208"/>
      <c r="AB202" s="126"/>
      <c r="AC202" s="244"/>
      <c r="AD202" s="245"/>
      <c r="AE202" s="246"/>
      <c r="AF202" s="247"/>
      <c r="AG202" s="248"/>
      <c r="AH202" s="249"/>
      <c r="AI202" s="250"/>
      <c r="AJ202" s="251"/>
      <c r="AK202" s="252"/>
      <c r="AL202" s="249"/>
      <c r="AM202" s="250"/>
      <c r="AN202" s="253"/>
      <c r="AO202" s="254"/>
      <c r="AP202" s="255"/>
      <c r="AQ202" s="79">
        <v>0</v>
      </c>
      <c r="AR202" s="80">
        <v>0</v>
      </c>
      <c r="AS202" s="80">
        <v>0</v>
      </c>
      <c r="AT202" s="80">
        <v>0</v>
      </c>
      <c r="AU202" s="80">
        <v>0</v>
      </c>
      <c r="AV202" s="80">
        <v>0</v>
      </c>
      <c r="AW202" s="80">
        <v>0</v>
      </c>
      <c r="AX202" s="80">
        <v>0</v>
      </c>
      <c r="AY202" s="80">
        <v>80</v>
      </c>
      <c r="AZ202" s="80">
        <v>0</v>
      </c>
      <c r="BA202" s="80">
        <v>0</v>
      </c>
      <c r="BB202" s="80">
        <v>0</v>
      </c>
      <c r="BC202" s="80">
        <v>0</v>
      </c>
      <c r="BD202" s="80">
        <v>20</v>
      </c>
      <c r="BE202" s="80">
        <v>0</v>
      </c>
      <c r="BF202" s="80">
        <v>0</v>
      </c>
      <c r="BG202" s="80">
        <v>0</v>
      </c>
      <c r="BH202" s="80">
        <v>0</v>
      </c>
      <c r="BI202" s="80">
        <v>0</v>
      </c>
      <c r="BJ202" s="80">
        <v>0</v>
      </c>
      <c r="BK202" s="80">
        <v>0</v>
      </c>
      <c r="BL202" s="80">
        <v>0</v>
      </c>
      <c r="BM202" s="80">
        <v>0</v>
      </c>
      <c r="BN202" s="80">
        <v>0</v>
      </c>
      <c r="BO202" s="80">
        <v>0</v>
      </c>
      <c r="BP202" s="80">
        <v>0</v>
      </c>
      <c r="BQ202" s="80">
        <v>0</v>
      </c>
      <c r="BR202" s="80">
        <v>0</v>
      </c>
      <c r="BS202" s="80">
        <v>0</v>
      </c>
      <c r="BT202" s="81">
        <f t="shared" si="56"/>
        <v>215.55555555555554</v>
      </c>
      <c r="BU202" s="64">
        <v>0</v>
      </c>
      <c r="BV202" s="1">
        <v>0</v>
      </c>
      <c r="BW202" s="232">
        <v>40</v>
      </c>
      <c r="BX202" s="1">
        <v>10</v>
      </c>
      <c r="BY202" s="1">
        <v>0</v>
      </c>
      <c r="BZ202" s="1">
        <v>10</v>
      </c>
      <c r="CA202" s="1">
        <v>10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10</v>
      </c>
      <c r="CH202" s="1">
        <v>0</v>
      </c>
      <c r="CI202" s="1">
        <v>0</v>
      </c>
      <c r="CJ202" s="1">
        <v>10</v>
      </c>
      <c r="CK202" s="1">
        <v>0</v>
      </c>
      <c r="CL202" s="1">
        <v>0</v>
      </c>
      <c r="CM202" s="1">
        <v>0</v>
      </c>
      <c r="CN202" s="1">
        <v>10</v>
      </c>
      <c r="CO202" s="1">
        <v>0</v>
      </c>
      <c r="CP202" s="81">
        <f t="shared" si="55"/>
        <v>82.086167800453509</v>
      </c>
      <c r="FE202" s="209"/>
      <c r="FF202" s="209"/>
      <c r="FG202" s="209"/>
      <c r="FH202" s="209"/>
      <c r="FI202" s="209"/>
      <c r="FJ202" s="209"/>
      <c r="FK202" s="209"/>
      <c r="FL202" s="209"/>
      <c r="FM202" s="209"/>
      <c r="FN202" s="209"/>
      <c r="FO202" s="209"/>
      <c r="FP202" s="209"/>
      <c r="FQ202" s="209"/>
      <c r="FR202" s="209"/>
      <c r="FS202" s="209"/>
      <c r="FT202" s="209"/>
    </row>
    <row r="203" spans="1:176" ht="16.5">
      <c r="A203" s="1">
        <v>200</v>
      </c>
      <c r="B203" s="233" t="s">
        <v>601</v>
      </c>
      <c r="C203" s="234" t="s">
        <v>602</v>
      </c>
      <c r="D203" s="256" t="s">
        <v>286</v>
      </c>
      <c r="E203" s="101" t="s">
        <v>165</v>
      </c>
      <c r="F203" s="59" t="s">
        <v>197</v>
      </c>
      <c r="G203" s="88">
        <v>74</v>
      </c>
      <c r="H203" s="60">
        <f t="shared" si="57"/>
        <v>0.74</v>
      </c>
      <c r="I203" s="37">
        <v>61</v>
      </c>
      <c r="J203" s="62">
        <f t="shared" si="35"/>
        <v>82.432432432432435</v>
      </c>
      <c r="K203" s="223" t="s">
        <v>329</v>
      </c>
      <c r="L203" s="239">
        <v>98</v>
      </c>
      <c r="M203" s="240">
        <v>95</v>
      </c>
      <c r="N203" s="240">
        <v>98</v>
      </c>
      <c r="O203" s="240">
        <v>97</v>
      </c>
      <c r="P203" s="240">
        <v>98</v>
      </c>
      <c r="Q203" s="241">
        <v>99</v>
      </c>
      <c r="R203" s="242">
        <v>25000</v>
      </c>
      <c r="S203" s="235">
        <v>25</v>
      </c>
      <c r="T203" s="235">
        <v>49</v>
      </c>
      <c r="U203" s="209"/>
      <c r="V203" s="209"/>
      <c r="W203" s="243"/>
      <c r="X203" s="64">
        <v>20</v>
      </c>
      <c r="Y203" s="1">
        <v>50</v>
      </c>
      <c r="Z203" s="9">
        <v>30</v>
      </c>
      <c r="AA203" s="208"/>
      <c r="AB203" s="126"/>
      <c r="AC203" s="244"/>
      <c r="AD203" s="245"/>
      <c r="AE203" s="246"/>
      <c r="AF203" s="247"/>
      <c r="AG203" s="248"/>
      <c r="AH203" s="249"/>
      <c r="AI203" s="250"/>
      <c r="AJ203" s="251"/>
      <c r="AK203" s="252"/>
      <c r="AL203" s="249"/>
      <c r="AM203" s="250"/>
      <c r="AN203" s="253"/>
      <c r="AO203" s="254"/>
      <c r="AP203" s="255"/>
      <c r="AQ203" s="79">
        <v>0</v>
      </c>
      <c r="AR203" s="80">
        <v>0</v>
      </c>
      <c r="AS203" s="80">
        <v>0</v>
      </c>
      <c r="AT203" s="80">
        <v>0</v>
      </c>
      <c r="AU203" s="80">
        <v>0</v>
      </c>
      <c r="AV203" s="80">
        <v>0</v>
      </c>
      <c r="AW203" s="80">
        <v>0</v>
      </c>
      <c r="AX203" s="80">
        <v>0</v>
      </c>
      <c r="AY203" s="80">
        <v>80</v>
      </c>
      <c r="AZ203" s="80">
        <v>0</v>
      </c>
      <c r="BA203" s="80">
        <v>0</v>
      </c>
      <c r="BB203" s="80">
        <v>0</v>
      </c>
      <c r="BC203" s="80">
        <v>0</v>
      </c>
      <c r="BD203" s="80">
        <v>0</v>
      </c>
      <c r="BE203" s="80">
        <v>0</v>
      </c>
      <c r="BF203" s="80">
        <v>0</v>
      </c>
      <c r="BG203" s="80">
        <v>0</v>
      </c>
      <c r="BH203" s="80">
        <v>0</v>
      </c>
      <c r="BI203" s="80">
        <v>0</v>
      </c>
      <c r="BJ203" s="80">
        <v>0</v>
      </c>
      <c r="BK203" s="80">
        <v>0</v>
      </c>
      <c r="BL203" s="80">
        <v>0</v>
      </c>
      <c r="BM203" s="80">
        <v>10</v>
      </c>
      <c r="BN203" s="80">
        <v>0</v>
      </c>
      <c r="BO203" s="80">
        <v>0</v>
      </c>
      <c r="BP203" s="80">
        <v>0</v>
      </c>
      <c r="BQ203" s="80">
        <v>10</v>
      </c>
      <c r="BR203" s="80">
        <v>0</v>
      </c>
      <c r="BS203" s="80">
        <v>0</v>
      </c>
      <c r="BT203" s="81">
        <f t="shared" si="56"/>
        <v>208.88888888888889</v>
      </c>
      <c r="BU203" s="64">
        <v>0</v>
      </c>
      <c r="BV203" s="1">
        <v>0</v>
      </c>
      <c r="BW203" s="232">
        <v>0</v>
      </c>
      <c r="BX203" s="1">
        <v>10</v>
      </c>
      <c r="BY203" s="1">
        <v>0</v>
      </c>
      <c r="BZ203" s="1">
        <v>10</v>
      </c>
      <c r="CA203" s="1">
        <v>0</v>
      </c>
      <c r="CB203" s="1">
        <v>0</v>
      </c>
      <c r="CC203" s="1">
        <v>0</v>
      </c>
      <c r="CD203" s="1">
        <v>60</v>
      </c>
      <c r="CE203" s="1">
        <v>0</v>
      </c>
      <c r="CF203" s="1">
        <v>0</v>
      </c>
      <c r="CG203" s="1">
        <v>20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81">
        <f t="shared" si="55"/>
        <v>177.32426303854876</v>
      </c>
      <c r="FE203" s="209"/>
      <c r="FF203" s="209"/>
      <c r="FG203" s="209"/>
      <c r="FH203" s="209"/>
      <c r="FI203" s="209"/>
      <c r="FJ203" s="209"/>
      <c r="FK203" s="209"/>
      <c r="FL203" s="209"/>
      <c r="FM203" s="209"/>
      <c r="FN203" s="209"/>
      <c r="FO203" s="209"/>
      <c r="FP203" s="209"/>
      <c r="FQ203" s="209"/>
      <c r="FR203" s="209"/>
      <c r="FS203" s="209"/>
      <c r="FT203" s="209"/>
    </row>
    <row r="204" spans="1:176">
      <c r="A204" s="1">
        <v>201</v>
      </c>
      <c r="B204" s="233" t="s">
        <v>603</v>
      </c>
      <c r="C204" s="234" t="s">
        <v>604</v>
      </c>
      <c r="D204" s="86" t="s">
        <v>501</v>
      </c>
      <c r="E204" s="87"/>
      <c r="F204" s="59" t="s">
        <v>120</v>
      </c>
      <c r="G204" s="88">
        <v>639</v>
      </c>
      <c r="H204" s="60">
        <f t="shared" si="57"/>
        <v>6.39</v>
      </c>
      <c r="I204" s="37">
        <v>170</v>
      </c>
      <c r="J204" s="62">
        <f t="shared" si="35"/>
        <v>26.604068857589983</v>
      </c>
      <c r="K204" s="223" t="s">
        <v>565</v>
      </c>
      <c r="L204" s="259">
        <v>91</v>
      </c>
      <c r="M204" s="260">
        <v>86</v>
      </c>
      <c r="N204" s="260">
        <v>93</v>
      </c>
      <c r="O204" s="260">
        <v>89</v>
      </c>
      <c r="P204" s="260">
        <v>92</v>
      </c>
      <c r="Q204" s="261">
        <v>94</v>
      </c>
      <c r="R204" s="242">
        <v>50000</v>
      </c>
      <c r="S204" s="235">
        <v>50</v>
      </c>
      <c r="T204" s="235">
        <v>99</v>
      </c>
      <c r="U204" s="209">
        <v>20</v>
      </c>
      <c r="V204" s="209">
        <v>8.4</v>
      </c>
      <c r="W204" s="243">
        <v>9.4</v>
      </c>
      <c r="X204" s="64">
        <v>40</v>
      </c>
      <c r="Y204" s="1">
        <v>50</v>
      </c>
      <c r="Z204" s="9">
        <v>10</v>
      </c>
      <c r="AA204" s="208"/>
      <c r="AB204" s="126">
        <v>11</v>
      </c>
      <c r="AC204" s="244"/>
      <c r="AD204" s="245"/>
      <c r="AE204" s="246"/>
      <c r="AF204" s="247"/>
      <c r="AG204" s="248"/>
      <c r="AH204" s="249"/>
      <c r="AI204" s="250"/>
      <c r="AJ204" s="31">
        <v>11</v>
      </c>
      <c r="AK204" s="252"/>
      <c r="AL204" s="249">
        <v>12</v>
      </c>
      <c r="AM204" s="250"/>
      <c r="AN204" s="253"/>
      <c r="AO204" s="254"/>
      <c r="AP204" s="255"/>
      <c r="AQ204" s="79">
        <v>0</v>
      </c>
      <c r="AR204" s="80">
        <v>0</v>
      </c>
      <c r="AS204" s="80">
        <v>0</v>
      </c>
      <c r="AT204" s="80">
        <v>0</v>
      </c>
      <c r="AU204" s="80">
        <v>0</v>
      </c>
      <c r="AV204" s="80">
        <v>0</v>
      </c>
      <c r="AW204" s="80">
        <v>0</v>
      </c>
      <c r="AX204" s="80">
        <v>0</v>
      </c>
      <c r="AY204" s="80">
        <v>40</v>
      </c>
      <c r="AZ204" s="80">
        <v>5</v>
      </c>
      <c r="BA204" s="80">
        <v>10</v>
      </c>
      <c r="BB204" s="80">
        <v>0</v>
      </c>
      <c r="BC204" s="80">
        <v>10</v>
      </c>
      <c r="BD204" s="80">
        <v>0</v>
      </c>
      <c r="BE204" s="80">
        <v>0</v>
      </c>
      <c r="BF204" s="80">
        <v>0</v>
      </c>
      <c r="BG204" s="80">
        <v>0</v>
      </c>
      <c r="BH204" s="80">
        <v>0</v>
      </c>
      <c r="BI204" s="80">
        <v>10</v>
      </c>
      <c r="BJ204" s="80">
        <v>5</v>
      </c>
      <c r="BK204" s="80">
        <v>0</v>
      </c>
      <c r="BL204" s="80">
        <v>0</v>
      </c>
      <c r="BM204" s="80">
        <v>0</v>
      </c>
      <c r="BN204" s="80">
        <v>0</v>
      </c>
      <c r="BO204" s="80">
        <v>20</v>
      </c>
      <c r="BP204" s="80">
        <v>0</v>
      </c>
      <c r="BQ204" s="80">
        <v>0</v>
      </c>
      <c r="BR204" s="80">
        <v>0</v>
      </c>
      <c r="BS204" s="80">
        <v>0</v>
      </c>
      <c r="BT204" s="81">
        <f t="shared" si="56"/>
        <v>67.222222222222214</v>
      </c>
      <c r="BU204" s="64">
        <v>10</v>
      </c>
      <c r="BV204" s="1">
        <v>0</v>
      </c>
      <c r="BW204" s="232">
        <v>10</v>
      </c>
      <c r="BX204" s="1">
        <v>10</v>
      </c>
      <c r="BY204" s="1">
        <v>10</v>
      </c>
      <c r="BZ204" s="1">
        <v>0</v>
      </c>
      <c r="CA204" s="1">
        <v>0</v>
      </c>
      <c r="CB204" s="1">
        <v>0</v>
      </c>
      <c r="CC204" s="1">
        <v>0</v>
      </c>
      <c r="CD204" s="1">
        <v>15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10</v>
      </c>
      <c r="CK204" s="1">
        <v>15</v>
      </c>
      <c r="CL204" s="1">
        <v>10</v>
      </c>
      <c r="CM204" s="1">
        <v>0</v>
      </c>
      <c r="CN204" s="1">
        <v>0</v>
      </c>
      <c r="CO204" s="1">
        <v>10</v>
      </c>
      <c r="CP204" s="81">
        <f t="shared" si="55"/>
        <v>32.086167800453509</v>
      </c>
      <c r="FE204" s="209"/>
      <c r="FF204" s="209"/>
      <c r="FG204" s="209"/>
      <c r="FH204" s="209"/>
      <c r="FI204" s="209"/>
      <c r="FJ204" s="209"/>
      <c r="FK204" s="209"/>
      <c r="FL204" s="209"/>
      <c r="FM204" s="209"/>
      <c r="FN204" s="209"/>
      <c r="FO204" s="209"/>
      <c r="FP204" s="209"/>
      <c r="FQ204" s="209"/>
      <c r="FR204" s="209"/>
      <c r="FS204" s="209"/>
      <c r="FT204" s="209"/>
    </row>
    <row r="205" spans="1:176" ht="25.5">
      <c r="A205" s="1">
        <v>202</v>
      </c>
      <c r="B205" s="233" t="s">
        <v>605</v>
      </c>
      <c r="C205" s="234" t="s">
        <v>606</v>
      </c>
      <c r="D205" s="256" t="s">
        <v>324</v>
      </c>
      <c r="E205" s="262" t="s">
        <v>157</v>
      </c>
      <c r="F205" s="84" t="s">
        <v>197</v>
      </c>
      <c r="G205" s="88">
        <v>82</v>
      </c>
      <c r="H205" s="60">
        <f t="shared" si="57"/>
        <v>0.82</v>
      </c>
      <c r="I205" s="37">
        <v>79</v>
      </c>
      <c r="J205" s="62">
        <f t="shared" si="35"/>
        <v>96.341463414634148</v>
      </c>
      <c r="K205" s="223" t="s">
        <v>329</v>
      </c>
      <c r="L205" s="239">
        <v>83</v>
      </c>
      <c r="M205" s="240">
        <v>78</v>
      </c>
      <c r="N205" s="240">
        <v>88</v>
      </c>
      <c r="O205" s="240">
        <v>80</v>
      </c>
      <c r="P205" s="240">
        <v>86</v>
      </c>
      <c r="Q205" s="241">
        <v>85</v>
      </c>
      <c r="R205" s="263">
        <v>10000</v>
      </c>
      <c r="S205" s="264">
        <v>25</v>
      </c>
      <c r="T205" s="264">
        <v>49</v>
      </c>
      <c r="U205" s="209"/>
      <c r="V205" s="209"/>
      <c r="W205" s="243"/>
      <c r="X205" s="64">
        <v>65</v>
      </c>
      <c r="Y205" s="1">
        <v>25</v>
      </c>
      <c r="Z205" s="9">
        <v>10</v>
      </c>
      <c r="AA205" s="208"/>
      <c r="AB205" s="126"/>
      <c r="AC205" s="244"/>
      <c r="AD205" s="245"/>
      <c r="AE205" s="246"/>
      <c r="AF205" s="247"/>
      <c r="AG205" s="248"/>
      <c r="AH205" s="249"/>
      <c r="AI205" s="250"/>
      <c r="AJ205" s="251"/>
      <c r="AK205" s="252"/>
      <c r="AL205" s="249"/>
      <c r="AM205" s="250"/>
      <c r="AN205" s="253"/>
      <c r="AO205" s="254"/>
      <c r="AP205" s="255"/>
      <c r="AQ205" s="79">
        <v>0</v>
      </c>
      <c r="AR205" s="80">
        <v>0</v>
      </c>
      <c r="AS205" s="80">
        <v>0</v>
      </c>
      <c r="AT205" s="80">
        <v>0</v>
      </c>
      <c r="AU205" s="80">
        <v>0</v>
      </c>
      <c r="AV205" s="80">
        <v>0</v>
      </c>
      <c r="AW205" s="80">
        <v>0</v>
      </c>
      <c r="AX205" s="80">
        <v>0</v>
      </c>
      <c r="AY205" s="80">
        <v>10</v>
      </c>
      <c r="AZ205" s="80">
        <v>0</v>
      </c>
      <c r="BA205" s="80">
        <v>0</v>
      </c>
      <c r="BB205" s="80">
        <v>0</v>
      </c>
      <c r="BC205" s="80">
        <v>0</v>
      </c>
      <c r="BD205" s="80">
        <v>0</v>
      </c>
      <c r="BE205" s="80">
        <v>0</v>
      </c>
      <c r="BF205" s="80">
        <v>0</v>
      </c>
      <c r="BG205" s="80">
        <v>0</v>
      </c>
      <c r="BH205" s="80">
        <v>0</v>
      </c>
      <c r="BI205" s="80">
        <v>80</v>
      </c>
      <c r="BJ205" s="80">
        <v>0</v>
      </c>
      <c r="BK205" s="80">
        <v>0</v>
      </c>
      <c r="BL205" s="80">
        <v>0</v>
      </c>
      <c r="BM205" s="80">
        <v>0</v>
      </c>
      <c r="BN205" s="80">
        <v>0</v>
      </c>
      <c r="BO205" s="80">
        <v>0</v>
      </c>
      <c r="BP205" s="80">
        <v>0</v>
      </c>
      <c r="BQ205" s="80">
        <v>10</v>
      </c>
      <c r="BR205" s="80">
        <v>0</v>
      </c>
      <c r="BS205" s="80">
        <v>0</v>
      </c>
      <c r="BT205" s="81">
        <f t="shared" si="56"/>
        <v>208.88888888888889</v>
      </c>
      <c r="BU205" s="64">
        <v>0</v>
      </c>
      <c r="BV205" s="1">
        <v>0</v>
      </c>
      <c r="BW205" s="232">
        <v>15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85</v>
      </c>
      <c r="CL205" s="1">
        <v>0</v>
      </c>
      <c r="CM205" s="1">
        <v>0</v>
      </c>
      <c r="CN205" s="1">
        <v>0</v>
      </c>
      <c r="CO205" s="1">
        <v>0</v>
      </c>
      <c r="CP205" s="81">
        <f t="shared" si="55"/>
        <v>332.0861678004535</v>
      </c>
      <c r="FE205" s="209"/>
      <c r="FF205" s="209"/>
      <c r="FG205" s="209"/>
      <c r="FH205" s="209"/>
      <c r="FI205" s="209"/>
      <c r="FJ205" s="209"/>
      <c r="FK205" s="209"/>
      <c r="FL205" s="209"/>
      <c r="FM205" s="209"/>
      <c r="FN205" s="209"/>
      <c r="FO205" s="209"/>
      <c r="FP205" s="209"/>
      <c r="FQ205" s="209"/>
      <c r="FR205" s="209"/>
      <c r="FS205" s="209"/>
      <c r="FT205" s="209"/>
    </row>
    <row r="206" spans="1:176">
      <c r="A206" s="1">
        <v>203</v>
      </c>
      <c r="B206" s="233" t="s">
        <v>607</v>
      </c>
      <c r="C206" s="234" t="s">
        <v>608</v>
      </c>
      <c r="D206" s="256" t="s">
        <v>609</v>
      </c>
      <c r="E206" s="87" t="s">
        <v>377</v>
      </c>
      <c r="F206" s="84" t="s">
        <v>197</v>
      </c>
      <c r="G206" s="88">
        <v>69</v>
      </c>
      <c r="H206" s="60">
        <f t="shared" si="57"/>
        <v>0.69</v>
      </c>
      <c r="I206" s="37">
        <v>63</v>
      </c>
      <c r="J206" s="62">
        <f t="shared" si="35"/>
        <v>91.304347826086953</v>
      </c>
      <c r="K206" s="223" t="s">
        <v>329</v>
      </c>
      <c r="L206" s="239">
        <v>97</v>
      </c>
      <c r="M206" s="240">
        <v>98</v>
      </c>
      <c r="N206" s="240">
        <v>99</v>
      </c>
      <c r="O206" s="240">
        <v>95</v>
      </c>
      <c r="P206" s="240">
        <v>96</v>
      </c>
      <c r="Q206" s="241">
        <v>98</v>
      </c>
      <c r="R206" s="242">
        <v>25000</v>
      </c>
      <c r="S206" s="235">
        <v>25</v>
      </c>
      <c r="T206" s="235">
        <v>49</v>
      </c>
      <c r="U206" s="209"/>
      <c r="V206" s="209"/>
      <c r="W206" s="243"/>
      <c r="X206" s="64">
        <v>60</v>
      </c>
      <c r="Y206" s="1">
        <v>45</v>
      </c>
      <c r="Z206" s="9">
        <v>0</v>
      </c>
      <c r="AA206" s="208"/>
      <c r="AB206" s="126"/>
      <c r="AC206" s="244"/>
      <c r="AD206" s="245"/>
      <c r="AE206" s="246"/>
      <c r="AF206" s="247"/>
      <c r="AG206" s="248"/>
      <c r="AH206" s="249"/>
      <c r="AI206" s="250"/>
      <c r="AJ206" s="251"/>
      <c r="AK206" s="252"/>
      <c r="AL206" s="249"/>
      <c r="AM206" s="250"/>
      <c r="AN206" s="253"/>
      <c r="AO206" s="254"/>
      <c r="AP206" s="255"/>
      <c r="AQ206" s="79">
        <v>0</v>
      </c>
      <c r="AR206" s="80">
        <v>0</v>
      </c>
      <c r="AS206" s="80">
        <v>0</v>
      </c>
      <c r="AT206" s="80">
        <v>0</v>
      </c>
      <c r="AU206" s="80">
        <v>0</v>
      </c>
      <c r="AV206" s="80">
        <v>0</v>
      </c>
      <c r="AW206" s="80">
        <v>0</v>
      </c>
      <c r="AX206" s="80">
        <v>0</v>
      </c>
      <c r="AY206" s="80">
        <v>50</v>
      </c>
      <c r="AZ206" s="80">
        <v>0</v>
      </c>
      <c r="BA206" s="80">
        <v>0</v>
      </c>
      <c r="BB206" s="80">
        <v>0</v>
      </c>
      <c r="BC206" s="80">
        <v>0</v>
      </c>
      <c r="BD206" s="80">
        <v>0</v>
      </c>
      <c r="BE206" s="80">
        <v>0</v>
      </c>
      <c r="BF206" s="80">
        <v>0</v>
      </c>
      <c r="BG206" s="80">
        <v>0</v>
      </c>
      <c r="BH206" s="80">
        <v>0</v>
      </c>
      <c r="BI206" s="80">
        <v>0</v>
      </c>
      <c r="BJ206" s="80">
        <v>0</v>
      </c>
      <c r="BK206" s="80">
        <v>0</v>
      </c>
      <c r="BL206" s="80">
        <v>0</v>
      </c>
      <c r="BM206" s="80">
        <v>0</v>
      </c>
      <c r="BN206" s="80">
        <v>0</v>
      </c>
      <c r="BO206" s="80">
        <v>50</v>
      </c>
      <c r="BP206" s="80">
        <v>0</v>
      </c>
      <c r="BQ206" s="80">
        <v>0</v>
      </c>
      <c r="BR206" s="80">
        <v>0</v>
      </c>
      <c r="BS206" s="80">
        <v>0</v>
      </c>
      <c r="BT206" s="81">
        <f t="shared" si="56"/>
        <v>155.55555555555554</v>
      </c>
      <c r="CP206" s="81">
        <f t="shared" si="55"/>
        <v>-22.675736961451246</v>
      </c>
      <c r="FE206" s="209"/>
      <c r="FF206" s="209"/>
      <c r="FG206" s="209"/>
      <c r="FH206" s="209"/>
      <c r="FI206" s="209"/>
      <c r="FJ206" s="209"/>
      <c r="FK206" s="209"/>
      <c r="FL206" s="209"/>
      <c r="FM206" s="209"/>
      <c r="FN206" s="209"/>
      <c r="FO206" s="209"/>
      <c r="FP206" s="209"/>
      <c r="FQ206" s="209"/>
      <c r="FR206" s="209"/>
      <c r="FS206" s="209"/>
      <c r="FT206" s="209"/>
    </row>
    <row r="207" spans="1:176">
      <c r="A207" s="1">
        <v>204</v>
      </c>
      <c r="B207" s="233" t="s">
        <v>610</v>
      </c>
      <c r="C207" s="234" t="s">
        <v>611</v>
      </c>
      <c r="D207" s="256" t="s">
        <v>233</v>
      </c>
      <c r="E207" s="87"/>
      <c r="F207" s="84" t="s">
        <v>197</v>
      </c>
      <c r="G207" s="88">
        <v>178</v>
      </c>
      <c r="H207" s="60">
        <f t="shared" si="57"/>
        <v>1.78</v>
      </c>
      <c r="I207" s="37">
        <v>160</v>
      </c>
      <c r="J207" s="62">
        <f t="shared" si="35"/>
        <v>89.887640449438209</v>
      </c>
      <c r="K207" s="223" t="s">
        <v>329</v>
      </c>
      <c r="L207" s="239">
        <v>88</v>
      </c>
      <c r="M207" s="240">
        <v>86</v>
      </c>
      <c r="N207" s="240">
        <v>93</v>
      </c>
      <c r="O207" s="240">
        <v>84</v>
      </c>
      <c r="P207" s="240">
        <v>90</v>
      </c>
      <c r="Q207" s="241">
        <v>89</v>
      </c>
      <c r="R207" s="242">
        <v>5000</v>
      </c>
      <c r="S207" s="235">
        <v>25</v>
      </c>
      <c r="T207" s="235">
        <v>49</v>
      </c>
      <c r="U207" s="209"/>
      <c r="V207" s="209"/>
      <c r="W207" s="243"/>
      <c r="X207" s="64">
        <v>20</v>
      </c>
      <c r="Y207" s="1">
        <v>50</v>
      </c>
      <c r="Z207" s="9">
        <v>30</v>
      </c>
      <c r="AA207" s="208"/>
      <c r="AB207" s="126"/>
      <c r="AC207" s="244"/>
      <c r="AD207" s="245"/>
      <c r="AE207" s="246"/>
      <c r="AF207" s="247"/>
      <c r="AG207" s="248"/>
      <c r="AH207" s="249"/>
      <c r="AI207" s="250"/>
      <c r="AJ207" s="251"/>
      <c r="AK207" s="252"/>
      <c r="AL207" s="249"/>
      <c r="AM207" s="250"/>
      <c r="AN207" s="253"/>
      <c r="AO207" s="254"/>
      <c r="AP207" s="255"/>
      <c r="AQ207" s="79">
        <v>0</v>
      </c>
      <c r="AR207" s="80">
        <v>0</v>
      </c>
      <c r="AS207" s="80">
        <v>0</v>
      </c>
      <c r="AT207" s="80">
        <v>0</v>
      </c>
      <c r="AU207" s="80">
        <v>0</v>
      </c>
      <c r="AV207" s="80">
        <v>0</v>
      </c>
      <c r="AW207" s="80">
        <v>0</v>
      </c>
      <c r="AX207" s="80">
        <v>0</v>
      </c>
      <c r="AY207" s="80">
        <v>30</v>
      </c>
      <c r="AZ207" s="80">
        <v>20</v>
      </c>
      <c r="BA207" s="80">
        <v>0</v>
      </c>
      <c r="BB207" s="80">
        <v>0</v>
      </c>
      <c r="BC207" s="80">
        <v>0</v>
      </c>
      <c r="BD207" s="80">
        <v>0</v>
      </c>
      <c r="BE207" s="80">
        <v>0</v>
      </c>
      <c r="BF207" s="80">
        <v>0</v>
      </c>
      <c r="BG207" s="80">
        <v>0</v>
      </c>
      <c r="BH207" s="80">
        <v>0</v>
      </c>
      <c r="BI207" s="80">
        <v>10</v>
      </c>
      <c r="BJ207" s="80">
        <v>0</v>
      </c>
      <c r="BK207" s="80">
        <v>0</v>
      </c>
      <c r="BL207" s="80">
        <v>0</v>
      </c>
      <c r="BM207" s="80">
        <v>20</v>
      </c>
      <c r="BN207" s="80">
        <v>0</v>
      </c>
      <c r="BO207" s="80">
        <v>0</v>
      </c>
      <c r="BP207" s="80">
        <v>0</v>
      </c>
      <c r="BQ207" s="80">
        <v>20</v>
      </c>
      <c r="BR207" s="80">
        <v>0</v>
      </c>
      <c r="BS207" s="80">
        <v>0</v>
      </c>
      <c r="BT207" s="81">
        <f t="shared" si="56"/>
        <v>62.222222222222214</v>
      </c>
      <c r="BU207" s="64">
        <v>20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20</v>
      </c>
      <c r="CE207" s="1">
        <v>0</v>
      </c>
      <c r="CF207" s="1">
        <v>0</v>
      </c>
      <c r="CG207" s="1">
        <v>30</v>
      </c>
      <c r="CH207" s="1">
        <v>0</v>
      </c>
      <c r="CI207" s="1">
        <v>0</v>
      </c>
      <c r="CJ207" s="1">
        <v>20</v>
      </c>
      <c r="CK207" s="1">
        <v>10</v>
      </c>
      <c r="CL207" s="1">
        <v>0</v>
      </c>
      <c r="CM207" s="1">
        <v>0</v>
      </c>
      <c r="CN207" s="1">
        <v>0</v>
      </c>
      <c r="CO207" s="1">
        <v>0</v>
      </c>
      <c r="CP207" s="81">
        <f t="shared" si="55"/>
        <v>82.086167800453509</v>
      </c>
      <c r="FE207" s="209"/>
      <c r="FF207" s="209"/>
      <c r="FG207" s="209"/>
      <c r="FH207" s="209"/>
      <c r="FI207" s="209"/>
      <c r="FJ207" s="209"/>
      <c r="FK207" s="209"/>
      <c r="FL207" s="209"/>
      <c r="FM207" s="209"/>
      <c r="FN207" s="209"/>
      <c r="FO207" s="209"/>
      <c r="FP207" s="209"/>
      <c r="FQ207" s="209"/>
      <c r="FR207" s="209"/>
      <c r="FS207" s="209"/>
      <c r="FT207" s="209"/>
    </row>
    <row r="208" spans="1:176" ht="30">
      <c r="A208" s="1">
        <v>205</v>
      </c>
      <c r="B208" s="233" t="s">
        <v>612</v>
      </c>
      <c r="C208" s="234" t="s">
        <v>613</v>
      </c>
      <c r="D208" s="235" t="s">
        <v>157</v>
      </c>
      <c r="E208" s="236"/>
      <c r="F208" s="265" t="s">
        <v>487</v>
      </c>
      <c r="G208" s="237">
        <v>77</v>
      </c>
      <c r="H208" s="60">
        <f t="shared" si="57"/>
        <v>0.77</v>
      </c>
      <c r="I208" s="238">
        <v>60</v>
      </c>
      <c r="J208" s="62">
        <f t="shared" si="35"/>
        <v>77.922077922077918</v>
      </c>
      <c r="K208" s="223" t="s">
        <v>329</v>
      </c>
      <c r="L208" s="239">
        <v>95</v>
      </c>
      <c r="M208" s="240">
        <v>89</v>
      </c>
      <c r="N208" s="240">
        <v>97</v>
      </c>
      <c r="O208" s="240">
        <v>96</v>
      </c>
      <c r="P208" s="240">
        <v>97</v>
      </c>
      <c r="Q208" s="241">
        <v>96</v>
      </c>
      <c r="R208" s="242">
        <v>25000</v>
      </c>
      <c r="S208" s="235">
        <v>25</v>
      </c>
      <c r="T208" s="235">
        <v>49</v>
      </c>
      <c r="U208" s="209">
        <v>17</v>
      </c>
      <c r="V208" s="209">
        <v>8.5</v>
      </c>
      <c r="W208" s="243">
        <v>8.4</v>
      </c>
      <c r="X208" s="64">
        <v>20</v>
      </c>
      <c r="Y208" s="1">
        <v>50</v>
      </c>
      <c r="Z208" s="9">
        <v>30</v>
      </c>
      <c r="AA208" s="22">
        <v>15</v>
      </c>
      <c r="AB208" s="126"/>
      <c r="AC208" s="244"/>
      <c r="AD208" s="245"/>
      <c r="AE208" s="246"/>
      <c r="AF208" s="247"/>
      <c r="AG208" s="248"/>
      <c r="AH208" s="249"/>
      <c r="AI208" s="250"/>
      <c r="AJ208" s="251"/>
      <c r="AK208" s="252"/>
      <c r="AL208" s="249"/>
      <c r="AM208" s="250"/>
      <c r="AN208" s="253"/>
      <c r="AO208" s="254"/>
      <c r="AP208" s="255"/>
      <c r="AQ208" s="79">
        <v>0</v>
      </c>
      <c r="AR208" s="80">
        <v>0</v>
      </c>
      <c r="AS208" s="80">
        <v>0</v>
      </c>
      <c r="AT208" s="80">
        <v>0</v>
      </c>
      <c r="AU208" s="80">
        <v>0</v>
      </c>
      <c r="AV208" s="80">
        <v>0</v>
      </c>
      <c r="AW208" s="80">
        <v>0</v>
      </c>
      <c r="AX208" s="80">
        <v>0</v>
      </c>
      <c r="AY208" s="80">
        <v>0</v>
      </c>
      <c r="AZ208" s="80">
        <v>0</v>
      </c>
      <c r="BA208" s="80">
        <v>0</v>
      </c>
      <c r="BB208" s="80">
        <v>0</v>
      </c>
      <c r="BC208" s="80">
        <v>0</v>
      </c>
      <c r="BD208" s="80">
        <v>0</v>
      </c>
      <c r="BE208" s="80">
        <v>0</v>
      </c>
      <c r="BF208" s="80">
        <v>0</v>
      </c>
      <c r="BG208" s="80">
        <v>0</v>
      </c>
      <c r="BH208" s="80">
        <v>0</v>
      </c>
      <c r="BI208" s="80">
        <v>0</v>
      </c>
      <c r="BJ208" s="80">
        <v>0</v>
      </c>
      <c r="BK208" s="80">
        <v>0</v>
      </c>
      <c r="BL208" s="80">
        <v>0</v>
      </c>
      <c r="BM208" s="80">
        <v>50</v>
      </c>
      <c r="BN208" s="80">
        <v>0</v>
      </c>
      <c r="BO208" s="80">
        <v>0</v>
      </c>
      <c r="BP208" s="80">
        <v>0</v>
      </c>
      <c r="BQ208" s="80">
        <v>50</v>
      </c>
      <c r="BR208" s="80">
        <v>0</v>
      </c>
      <c r="BS208" s="80">
        <v>0</v>
      </c>
      <c r="BT208" s="81">
        <f t="shared" si="56"/>
        <v>155.55555555555554</v>
      </c>
      <c r="BU208" s="64">
        <v>30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20</v>
      </c>
      <c r="CB208" s="1">
        <v>10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20</v>
      </c>
      <c r="CL208" s="1">
        <v>20</v>
      </c>
      <c r="CM208" s="1">
        <v>0</v>
      </c>
      <c r="CN208" s="1">
        <v>0</v>
      </c>
      <c r="CO208" s="1">
        <v>0</v>
      </c>
      <c r="CP208" s="81">
        <f t="shared" si="55"/>
        <v>82.086167800453509</v>
      </c>
      <c r="FE208" s="209"/>
      <c r="FF208" s="209"/>
      <c r="FG208" s="209"/>
      <c r="FH208" s="209"/>
      <c r="FI208" s="209"/>
      <c r="FJ208" s="209"/>
      <c r="FK208" s="209"/>
      <c r="FL208" s="209"/>
      <c r="FM208" s="209"/>
      <c r="FN208" s="209"/>
      <c r="FO208" s="209"/>
      <c r="FP208" s="209"/>
      <c r="FQ208" s="209"/>
      <c r="FR208" s="209"/>
      <c r="FS208" s="209"/>
      <c r="FT208" s="209"/>
    </row>
    <row r="209" spans="1:176">
      <c r="A209" s="1">
        <v>206</v>
      </c>
      <c r="B209" s="233" t="s">
        <v>614</v>
      </c>
      <c r="C209" s="234" t="s">
        <v>615</v>
      </c>
      <c r="D209" s="256" t="s">
        <v>616</v>
      </c>
      <c r="E209" s="87"/>
      <c r="F209" s="84" t="s">
        <v>197</v>
      </c>
      <c r="G209" s="88">
        <v>214</v>
      </c>
      <c r="H209" s="60">
        <f t="shared" si="57"/>
        <v>2.14</v>
      </c>
      <c r="I209" s="37">
        <v>202</v>
      </c>
      <c r="J209" s="62">
        <f t="shared" si="35"/>
        <v>94.392523364485982</v>
      </c>
      <c r="K209" s="223" t="s">
        <v>181</v>
      </c>
      <c r="L209" s="239">
        <v>90</v>
      </c>
      <c r="M209" s="240">
        <v>85</v>
      </c>
      <c r="N209" s="240">
        <v>94</v>
      </c>
      <c r="O209" s="240">
        <v>89</v>
      </c>
      <c r="P209" s="240">
        <v>91</v>
      </c>
      <c r="Q209" s="241">
        <v>93</v>
      </c>
      <c r="R209" s="242">
        <v>10000</v>
      </c>
      <c r="S209" s="235">
        <v>50</v>
      </c>
      <c r="T209" s="235">
        <v>99</v>
      </c>
      <c r="U209" s="209"/>
      <c r="V209" s="209"/>
      <c r="W209" s="243"/>
      <c r="X209" s="64">
        <v>10</v>
      </c>
      <c r="Y209" s="1">
        <v>60</v>
      </c>
      <c r="Z209" s="9">
        <v>30</v>
      </c>
      <c r="AA209" s="208"/>
      <c r="AB209" s="126"/>
      <c r="AC209" s="244"/>
      <c r="AD209" s="245"/>
      <c r="AE209" s="246"/>
      <c r="AF209" s="247"/>
      <c r="AG209" s="248"/>
      <c r="AH209" s="249"/>
      <c r="AI209" s="250"/>
      <c r="AJ209" s="251"/>
      <c r="AK209" s="252"/>
      <c r="AL209" s="249"/>
      <c r="AM209" s="250"/>
      <c r="AN209" s="253"/>
      <c r="AO209" s="254"/>
      <c r="AP209" s="255"/>
      <c r="AQ209" s="79">
        <v>0</v>
      </c>
      <c r="AR209" s="80">
        <v>0</v>
      </c>
      <c r="AS209" s="80">
        <v>0</v>
      </c>
      <c r="AT209" s="80">
        <v>0</v>
      </c>
      <c r="AU209" s="80">
        <v>0</v>
      </c>
      <c r="AV209" s="80">
        <v>0</v>
      </c>
      <c r="AW209" s="80">
        <v>0</v>
      </c>
      <c r="AX209" s="80">
        <v>5</v>
      </c>
      <c r="AY209" s="80">
        <v>30</v>
      </c>
      <c r="AZ209" s="80">
        <v>0</v>
      </c>
      <c r="BA209" s="80">
        <v>5</v>
      </c>
      <c r="BB209" s="80">
        <v>0</v>
      </c>
      <c r="BC209" s="80">
        <v>0</v>
      </c>
      <c r="BD209" s="80">
        <v>0</v>
      </c>
      <c r="BE209" s="80">
        <v>0</v>
      </c>
      <c r="BF209" s="80">
        <v>5</v>
      </c>
      <c r="BG209" s="80">
        <v>0</v>
      </c>
      <c r="BH209" s="80">
        <v>5</v>
      </c>
      <c r="BI209" s="80">
        <v>5</v>
      </c>
      <c r="BJ209" s="80">
        <v>0</v>
      </c>
      <c r="BK209" s="80">
        <v>0</v>
      </c>
      <c r="BL209" s="80">
        <v>0</v>
      </c>
      <c r="BM209" s="80">
        <v>5</v>
      </c>
      <c r="BN209" s="80">
        <v>5</v>
      </c>
      <c r="BO209" s="80">
        <v>20</v>
      </c>
      <c r="BP209" s="80">
        <v>10</v>
      </c>
      <c r="BQ209" s="80">
        <v>5</v>
      </c>
      <c r="BR209" s="80">
        <v>0</v>
      </c>
      <c r="BS209" s="80">
        <v>0</v>
      </c>
      <c r="BT209" s="81">
        <f t="shared" si="56"/>
        <v>41.388888888888886</v>
      </c>
      <c r="BU209" s="64">
        <v>0</v>
      </c>
      <c r="BV209" s="1">
        <v>0</v>
      </c>
      <c r="BW209" s="232">
        <v>25</v>
      </c>
      <c r="BX209" s="1">
        <v>30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15</v>
      </c>
      <c r="CE209" s="1">
        <v>0</v>
      </c>
      <c r="CF209" s="1">
        <v>10</v>
      </c>
      <c r="CG209" s="1">
        <v>0</v>
      </c>
      <c r="CH209" s="1">
        <v>10</v>
      </c>
      <c r="CI209" s="1">
        <v>0</v>
      </c>
      <c r="CJ209" s="1">
        <v>0</v>
      </c>
      <c r="CK209" s="1">
        <v>10</v>
      </c>
      <c r="CL209" s="1">
        <v>0</v>
      </c>
      <c r="CM209" s="1">
        <v>0</v>
      </c>
      <c r="CN209" s="1">
        <v>0</v>
      </c>
      <c r="CO209" s="1">
        <v>0</v>
      </c>
      <c r="CP209" s="81">
        <f t="shared" si="55"/>
        <v>74.943310657596371</v>
      </c>
      <c r="FE209" s="209"/>
      <c r="FF209" s="209"/>
      <c r="FG209" s="209"/>
      <c r="FH209" s="209"/>
      <c r="FI209" s="209"/>
      <c r="FJ209" s="209"/>
      <c r="FK209" s="209"/>
      <c r="FL209" s="209"/>
      <c r="FM209" s="209"/>
      <c r="FN209" s="209"/>
      <c r="FO209" s="209"/>
      <c r="FP209" s="209"/>
      <c r="FQ209" s="209"/>
      <c r="FR209" s="209"/>
      <c r="FS209" s="209"/>
      <c r="FT209" s="209"/>
    </row>
    <row r="210" spans="1:176">
      <c r="A210" s="1">
        <v>207</v>
      </c>
      <c r="B210" s="233" t="s">
        <v>617</v>
      </c>
      <c r="C210" s="234" t="s">
        <v>618</v>
      </c>
      <c r="D210" s="256" t="s">
        <v>619</v>
      </c>
      <c r="E210" s="87"/>
      <c r="F210" s="84" t="s">
        <v>120</v>
      </c>
      <c r="G210" s="88">
        <v>278</v>
      </c>
      <c r="H210" s="60">
        <f t="shared" si="57"/>
        <v>2.78</v>
      </c>
      <c r="I210" s="37">
        <v>242</v>
      </c>
      <c r="J210" s="62">
        <f t="shared" si="35"/>
        <v>87.050359712230218</v>
      </c>
      <c r="K210" s="223" t="s">
        <v>181</v>
      </c>
      <c r="L210" s="239">
        <v>92</v>
      </c>
      <c r="M210" s="240">
        <v>85</v>
      </c>
      <c r="N210" s="240">
        <v>97</v>
      </c>
      <c r="O210" s="240">
        <v>89</v>
      </c>
      <c r="P210" s="240">
        <v>90</v>
      </c>
      <c r="Q210" s="241">
        <v>96</v>
      </c>
      <c r="R210" s="242">
        <v>10000</v>
      </c>
      <c r="S210" s="235">
        <v>50</v>
      </c>
      <c r="T210" s="235">
        <v>99</v>
      </c>
      <c r="U210" s="209"/>
      <c r="V210" s="209"/>
      <c r="W210" s="243"/>
      <c r="X210" s="64">
        <v>50</v>
      </c>
      <c r="Y210" s="1">
        <v>50</v>
      </c>
      <c r="Z210" s="9">
        <v>0</v>
      </c>
      <c r="AA210" s="208"/>
      <c r="AB210" s="126"/>
      <c r="AC210" s="244"/>
      <c r="AD210" s="245"/>
      <c r="AE210" s="246"/>
      <c r="AF210" s="247"/>
      <c r="AG210" s="248"/>
      <c r="AH210" s="249"/>
      <c r="AI210" s="250"/>
      <c r="AJ210" s="251"/>
      <c r="AK210" s="252"/>
      <c r="AL210" s="249"/>
      <c r="AM210" s="250"/>
      <c r="AN210" s="253"/>
      <c r="AO210" s="254"/>
      <c r="AP210" s="255"/>
      <c r="AQ210" s="79">
        <v>0</v>
      </c>
      <c r="AR210" s="80">
        <v>0</v>
      </c>
      <c r="AS210" s="80">
        <v>0</v>
      </c>
      <c r="AT210" s="80">
        <v>0</v>
      </c>
      <c r="AU210" s="80">
        <v>0</v>
      </c>
      <c r="AV210" s="80">
        <v>0</v>
      </c>
      <c r="AW210" s="80">
        <v>0</v>
      </c>
      <c r="AX210" s="80">
        <v>0</v>
      </c>
      <c r="AY210" s="80">
        <v>20</v>
      </c>
      <c r="AZ210" s="80">
        <v>0</v>
      </c>
      <c r="BA210" s="80">
        <v>0</v>
      </c>
      <c r="BB210" s="80">
        <v>0</v>
      </c>
      <c r="BC210" s="80">
        <v>0</v>
      </c>
      <c r="BD210" s="80">
        <v>0</v>
      </c>
      <c r="BE210" s="80">
        <v>0</v>
      </c>
      <c r="BF210" s="80">
        <v>0</v>
      </c>
      <c r="BG210" s="80">
        <v>0</v>
      </c>
      <c r="BH210" s="80">
        <v>0</v>
      </c>
      <c r="BI210" s="80">
        <v>0</v>
      </c>
      <c r="BJ210" s="80">
        <v>0</v>
      </c>
      <c r="BK210" s="80">
        <v>0</v>
      </c>
      <c r="BL210" s="80">
        <v>0</v>
      </c>
      <c r="BM210" s="80">
        <v>25</v>
      </c>
      <c r="BN210" s="80">
        <v>0</v>
      </c>
      <c r="BO210" s="80">
        <v>0</v>
      </c>
      <c r="BP210" s="80">
        <v>0</v>
      </c>
      <c r="BQ210" s="80">
        <v>55</v>
      </c>
      <c r="BR210" s="80">
        <v>0</v>
      </c>
      <c r="BS210" s="80">
        <v>0</v>
      </c>
      <c r="BT210" s="81">
        <f t="shared" si="56"/>
        <v>123.88888888888889</v>
      </c>
      <c r="BU210" s="64">
        <v>30</v>
      </c>
      <c r="BV210" s="1">
        <v>0</v>
      </c>
      <c r="BW210" s="232">
        <v>5</v>
      </c>
      <c r="BX210" s="1">
        <v>0</v>
      </c>
      <c r="BY210" s="1">
        <v>15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25</v>
      </c>
      <c r="CJ210" s="1">
        <v>0</v>
      </c>
      <c r="CK210" s="1">
        <v>10</v>
      </c>
      <c r="CL210" s="1">
        <v>15</v>
      </c>
      <c r="CM210" s="1">
        <v>0</v>
      </c>
      <c r="CN210" s="1">
        <v>0</v>
      </c>
      <c r="CO210" s="1">
        <v>0</v>
      </c>
      <c r="CP210" s="81">
        <f t="shared" si="55"/>
        <v>77.32426303854875</v>
      </c>
      <c r="FE210" s="209"/>
      <c r="FF210" s="209"/>
      <c r="FG210" s="209"/>
      <c r="FH210" s="209"/>
      <c r="FI210" s="209"/>
      <c r="FJ210" s="209"/>
      <c r="FK210" s="209"/>
      <c r="FL210" s="209"/>
      <c r="FM210" s="209"/>
      <c r="FN210" s="209"/>
      <c r="FO210" s="209"/>
      <c r="FP210" s="209"/>
      <c r="FQ210" s="209"/>
      <c r="FR210" s="209"/>
      <c r="FS210" s="209"/>
      <c r="FT210" s="209"/>
    </row>
    <row r="211" spans="1:176">
      <c r="A211" s="1">
        <v>208</v>
      </c>
      <c r="B211" s="233" t="s">
        <v>620</v>
      </c>
      <c r="C211" s="234" t="s">
        <v>621</v>
      </c>
      <c r="D211" s="256" t="s">
        <v>138</v>
      </c>
      <c r="E211" s="87"/>
      <c r="F211" s="266" t="s">
        <v>166</v>
      </c>
      <c r="G211" s="88"/>
      <c r="H211" s="60">
        <f t="shared" si="57"/>
        <v>0</v>
      </c>
      <c r="J211" s="62"/>
      <c r="K211" s="223" t="s">
        <v>181</v>
      </c>
      <c r="L211" s="239">
        <v>86</v>
      </c>
      <c r="M211" s="240">
        <v>82</v>
      </c>
      <c r="N211" s="240">
        <v>91</v>
      </c>
      <c r="O211" s="240">
        <v>87</v>
      </c>
      <c r="P211" s="240">
        <v>84</v>
      </c>
      <c r="Q211" s="241">
        <v>89</v>
      </c>
      <c r="R211" s="242"/>
      <c r="S211" s="235">
        <v>50</v>
      </c>
      <c r="T211" s="235">
        <v>99</v>
      </c>
      <c r="U211" s="209"/>
      <c r="V211" s="209"/>
      <c r="W211" s="243"/>
      <c r="AA211" s="208"/>
      <c r="AB211" s="126"/>
      <c r="AC211" s="244"/>
      <c r="AD211" s="245"/>
      <c r="AE211" s="246"/>
      <c r="AF211" s="247"/>
      <c r="AG211" s="248"/>
      <c r="AH211" s="249"/>
      <c r="AI211" s="250"/>
      <c r="AJ211" s="251"/>
      <c r="AK211" s="252"/>
      <c r="AL211" s="249"/>
      <c r="AM211" s="250"/>
      <c r="AN211" s="253"/>
      <c r="AO211" s="254"/>
      <c r="AP211" s="255"/>
      <c r="AQ211" s="79">
        <v>0</v>
      </c>
      <c r="AR211" s="80">
        <v>0</v>
      </c>
      <c r="AS211" s="80">
        <v>0</v>
      </c>
      <c r="AT211" s="80">
        <v>0</v>
      </c>
      <c r="AU211" s="80">
        <v>0</v>
      </c>
      <c r="AV211" s="80">
        <v>0</v>
      </c>
      <c r="AW211" s="80">
        <v>0</v>
      </c>
      <c r="AX211" s="80">
        <v>0</v>
      </c>
      <c r="AY211" s="80">
        <v>10</v>
      </c>
      <c r="AZ211" s="80">
        <v>0</v>
      </c>
      <c r="BA211" s="80">
        <v>0</v>
      </c>
      <c r="BB211" s="80">
        <v>0</v>
      </c>
      <c r="BC211" s="80">
        <v>20</v>
      </c>
      <c r="BD211" s="80">
        <v>0</v>
      </c>
      <c r="BE211" s="80">
        <v>0</v>
      </c>
      <c r="BF211" s="80">
        <v>0</v>
      </c>
      <c r="BG211" s="80">
        <v>0</v>
      </c>
      <c r="BH211" s="80">
        <v>0</v>
      </c>
      <c r="BI211" s="80">
        <v>20</v>
      </c>
      <c r="BJ211" s="80">
        <v>0</v>
      </c>
      <c r="BK211" s="80">
        <v>0</v>
      </c>
      <c r="BL211" s="80">
        <v>0</v>
      </c>
      <c r="BM211" s="80">
        <v>20</v>
      </c>
      <c r="BN211" s="80">
        <v>0</v>
      </c>
      <c r="BO211" s="80">
        <v>0</v>
      </c>
      <c r="BP211" s="80">
        <v>10</v>
      </c>
      <c r="BQ211" s="80">
        <v>20</v>
      </c>
      <c r="BR211" s="80">
        <v>0</v>
      </c>
      <c r="BS211" s="80">
        <v>0</v>
      </c>
      <c r="BT211" s="81">
        <f t="shared" si="56"/>
        <v>48.888888888888886</v>
      </c>
      <c r="CP211" s="81">
        <f t="shared" si="55"/>
        <v>-22.675736961451246</v>
      </c>
      <c r="FE211" s="209"/>
      <c r="FF211" s="209"/>
      <c r="FG211" s="209"/>
      <c r="FH211" s="209"/>
      <c r="FI211" s="209"/>
      <c r="FJ211" s="209"/>
      <c r="FK211" s="209"/>
      <c r="FL211" s="209"/>
      <c r="FM211" s="209"/>
      <c r="FN211" s="209"/>
      <c r="FO211" s="209"/>
      <c r="FP211" s="209"/>
      <c r="FQ211" s="209"/>
      <c r="FR211" s="209"/>
      <c r="FS211" s="209"/>
      <c r="FT211" s="209"/>
    </row>
    <row r="212" spans="1:176">
      <c r="A212" s="1">
        <v>209</v>
      </c>
      <c r="B212" s="233" t="s">
        <v>622</v>
      </c>
      <c r="C212" s="234" t="s">
        <v>623</v>
      </c>
      <c r="D212" s="256" t="s">
        <v>624</v>
      </c>
      <c r="E212" s="87"/>
      <c r="F212" s="84" t="s">
        <v>120</v>
      </c>
      <c r="G212" s="88">
        <v>570</v>
      </c>
      <c r="H212" s="60">
        <f t="shared" si="57"/>
        <v>5.7</v>
      </c>
      <c r="I212" s="37">
        <v>164</v>
      </c>
      <c r="J212" s="62">
        <f t="shared" ref="J212:J273" si="58">I212*100/G212</f>
        <v>28.771929824561404</v>
      </c>
      <c r="K212" s="223" t="s">
        <v>181</v>
      </c>
      <c r="L212" s="239">
        <v>94</v>
      </c>
      <c r="M212" s="240">
        <v>92</v>
      </c>
      <c r="N212" s="240">
        <v>98</v>
      </c>
      <c r="O212" s="240">
        <v>93</v>
      </c>
      <c r="P212" s="240">
        <v>90</v>
      </c>
      <c r="Q212" s="241">
        <v>94</v>
      </c>
      <c r="R212" s="242"/>
      <c r="S212" s="235">
        <v>50</v>
      </c>
      <c r="T212" s="235">
        <v>99</v>
      </c>
      <c r="U212" s="209"/>
      <c r="V212" s="209"/>
      <c r="W212" s="243"/>
      <c r="X212" s="64">
        <v>30</v>
      </c>
      <c r="Y212" s="1">
        <v>60</v>
      </c>
      <c r="Z212" s="9">
        <v>10</v>
      </c>
      <c r="AA212" s="208"/>
      <c r="AB212" s="126"/>
      <c r="AC212" s="244"/>
      <c r="AD212" s="245"/>
      <c r="AE212" s="246"/>
      <c r="AF212" s="247"/>
      <c r="AG212" s="248"/>
      <c r="AH212" s="249"/>
      <c r="AI212" s="250"/>
      <c r="AJ212" s="251"/>
      <c r="AK212" s="252"/>
      <c r="AL212" s="249"/>
      <c r="AM212" s="250"/>
      <c r="AN212" s="253"/>
      <c r="AO212" s="254"/>
      <c r="AP212" s="255"/>
      <c r="AQ212" s="79">
        <v>0</v>
      </c>
      <c r="AR212" s="80">
        <v>0</v>
      </c>
      <c r="AS212" s="80">
        <v>0</v>
      </c>
      <c r="AT212" s="80">
        <v>0</v>
      </c>
      <c r="AU212" s="80">
        <v>0</v>
      </c>
      <c r="AV212" s="80">
        <v>0</v>
      </c>
      <c r="AW212" s="80">
        <v>0</v>
      </c>
      <c r="AX212" s="80">
        <v>5</v>
      </c>
      <c r="AY212" s="80">
        <v>40</v>
      </c>
      <c r="AZ212" s="80">
        <v>0</v>
      </c>
      <c r="BA212" s="80">
        <v>5</v>
      </c>
      <c r="BB212" s="80">
        <v>0</v>
      </c>
      <c r="BC212" s="80">
        <v>10</v>
      </c>
      <c r="BD212" s="80">
        <v>0</v>
      </c>
      <c r="BE212" s="80">
        <v>0</v>
      </c>
      <c r="BF212" s="80">
        <v>0</v>
      </c>
      <c r="BG212" s="80">
        <v>5</v>
      </c>
      <c r="BH212" s="80">
        <v>0</v>
      </c>
      <c r="BI212" s="80">
        <v>0</v>
      </c>
      <c r="BJ212" s="80">
        <v>0</v>
      </c>
      <c r="BK212" s="80">
        <v>0</v>
      </c>
      <c r="BL212" s="80">
        <v>0</v>
      </c>
      <c r="BM212" s="80">
        <v>25</v>
      </c>
      <c r="BN212" s="80">
        <v>5</v>
      </c>
      <c r="BO212" s="80">
        <v>0</v>
      </c>
      <c r="BP212" s="80">
        <v>0</v>
      </c>
      <c r="BQ212" s="80">
        <v>5</v>
      </c>
      <c r="BR212" s="80">
        <v>0</v>
      </c>
      <c r="BS212" s="80">
        <v>0</v>
      </c>
      <c r="BT212" s="81">
        <f t="shared" si="56"/>
        <v>69.722222222222214</v>
      </c>
      <c r="BU212" s="64">
        <v>10</v>
      </c>
      <c r="BV212" s="1">
        <v>0</v>
      </c>
      <c r="BW212" s="232">
        <v>30</v>
      </c>
      <c r="BX212" s="1">
        <v>0</v>
      </c>
      <c r="BY212" s="1">
        <v>10</v>
      </c>
      <c r="BZ212" s="1">
        <v>10</v>
      </c>
      <c r="CA212" s="1">
        <v>0</v>
      </c>
      <c r="CB212" s="1">
        <v>10</v>
      </c>
      <c r="CC212" s="1">
        <v>0</v>
      </c>
      <c r="CD212" s="1">
        <v>10</v>
      </c>
      <c r="CE212" s="1">
        <v>0</v>
      </c>
      <c r="CF212" s="1">
        <v>0</v>
      </c>
      <c r="CG212" s="1">
        <v>10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10</v>
      </c>
      <c r="CO212" s="1">
        <v>0</v>
      </c>
      <c r="CP212" s="81">
        <f t="shared" si="55"/>
        <v>53.51473922902494</v>
      </c>
      <c r="FE212" s="209"/>
      <c r="FF212" s="209"/>
      <c r="FG212" s="209"/>
      <c r="FH212" s="209"/>
      <c r="FI212" s="209"/>
      <c r="FJ212" s="209"/>
      <c r="FK212" s="209"/>
      <c r="FL212" s="209"/>
      <c r="FM212" s="209"/>
      <c r="FN212" s="209"/>
      <c r="FO212" s="209"/>
      <c r="FP212" s="209"/>
      <c r="FQ212" s="209"/>
      <c r="FR212" s="209"/>
      <c r="FS212" s="209"/>
      <c r="FT212" s="209"/>
    </row>
    <row r="213" spans="1:176">
      <c r="A213" s="1">
        <v>210</v>
      </c>
      <c r="B213" s="233" t="s">
        <v>625</v>
      </c>
      <c r="C213" s="234" t="s">
        <v>626</v>
      </c>
      <c r="D213" s="256" t="s">
        <v>627</v>
      </c>
      <c r="E213" s="87"/>
      <c r="F213" s="84" t="s">
        <v>125</v>
      </c>
      <c r="G213" s="88">
        <v>42121</v>
      </c>
      <c r="H213" s="60">
        <f t="shared" si="57"/>
        <v>421.21</v>
      </c>
      <c r="I213" s="37">
        <v>124</v>
      </c>
      <c r="J213" s="62">
        <f t="shared" si="58"/>
        <v>0.29438997174805914</v>
      </c>
      <c r="K213" s="267" t="s">
        <v>329</v>
      </c>
      <c r="L213" s="268">
        <v>90</v>
      </c>
      <c r="M213" s="269">
        <v>90</v>
      </c>
      <c r="N213" s="269">
        <v>96</v>
      </c>
      <c r="O213" s="269">
        <v>86</v>
      </c>
      <c r="P213" s="269">
        <v>88</v>
      </c>
      <c r="Q213" s="270">
        <v>89</v>
      </c>
      <c r="R213" s="271"/>
      <c r="S213" s="272"/>
      <c r="T213" s="272"/>
      <c r="U213" s="209"/>
      <c r="V213" s="209"/>
      <c r="W213" s="243"/>
      <c r="AA213" s="208"/>
      <c r="AB213" s="126"/>
      <c r="AC213" s="244"/>
      <c r="AD213" s="245"/>
      <c r="AE213" s="246"/>
      <c r="AF213" s="247"/>
      <c r="AG213" s="248"/>
      <c r="AH213" s="249"/>
      <c r="AI213" s="250"/>
      <c r="AJ213" s="251"/>
      <c r="AK213" s="252"/>
      <c r="AL213" s="249"/>
      <c r="AM213" s="250"/>
      <c r="AN213" s="253"/>
      <c r="AO213" s="254"/>
      <c r="AP213" s="255"/>
      <c r="AQ213" s="273"/>
      <c r="AR213" s="274"/>
      <c r="AS213" s="274"/>
      <c r="AT213" s="274"/>
      <c r="AU213" s="274"/>
      <c r="AV213" s="274"/>
      <c r="AW213" s="274"/>
      <c r="AX213" s="274"/>
      <c r="AY213" s="274"/>
      <c r="AZ213" s="274"/>
      <c r="BA213" s="274"/>
      <c r="BB213" s="274"/>
      <c r="BC213" s="274"/>
      <c r="BD213" s="274"/>
      <c r="BE213" s="274"/>
      <c r="BF213" s="274"/>
      <c r="BG213" s="274"/>
      <c r="BH213" s="274"/>
      <c r="BI213" s="274"/>
      <c r="BJ213" s="274"/>
      <c r="BK213" s="274"/>
      <c r="BL213" s="274"/>
      <c r="BM213" s="274"/>
      <c r="BN213" s="274"/>
      <c r="BO213" s="274"/>
      <c r="BP213" s="274"/>
      <c r="BQ213" s="274"/>
      <c r="BR213" s="274"/>
      <c r="BS213" s="274"/>
      <c r="BT213" s="81">
        <f t="shared" si="56"/>
        <v>-11.111111111111111</v>
      </c>
      <c r="BW213" s="1"/>
      <c r="CO213" s="1">
        <v>100</v>
      </c>
      <c r="CP213" s="81">
        <f t="shared" si="55"/>
        <v>453.51473922902494</v>
      </c>
      <c r="CR213" s="275"/>
      <c r="CS213" s="276"/>
      <c r="CU213" s="276"/>
      <c r="CW213" s="277"/>
      <c r="CX213" s="276"/>
      <c r="CY213" s="276"/>
      <c r="CZ213" s="276"/>
      <c r="DA213" s="278"/>
      <c r="DB213" s="279"/>
      <c r="DC213" s="276"/>
      <c r="DD213" s="276"/>
      <c r="DE213" s="276"/>
      <c r="DF213" s="278"/>
      <c r="DG213" s="279"/>
      <c r="DH213" s="276"/>
      <c r="DI213" s="276"/>
      <c r="DJ213" s="276"/>
      <c r="DK213" s="278"/>
      <c r="DL213" s="279"/>
      <c r="DM213" s="276"/>
      <c r="DN213" s="276"/>
      <c r="DO213" s="276"/>
      <c r="DP213" s="278"/>
      <c r="DQ213" s="279"/>
      <c r="DR213" s="276"/>
      <c r="DS213" s="276"/>
      <c r="DT213" s="276"/>
      <c r="DU213" s="278"/>
      <c r="DV213" s="279"/>
      <c r="DW213" s="276"/>
      <c r="DX213" s="276"/>
      <c r="DY213" s="276"/>
      <c r="DZ213" s="280"/>
      <c r="EA213" s="279"/>
      <c r="EB213" s="276"/>
      <c r="EC213" s="276"/>
      <c r="ED213" s="276"/>
      <c r="EE213" s="281"/>
      <c r="FE213" s="209"/>
      <c r="FF213" s="209"/>
      <c r="FG213" s="209"/>
      <c r="FH213" s="209"/>
      <c r="FI213" s="209"/>
      <c r="FJ213" s="209"/>
      <c r="FK213" s="209"/>
      <c r="FL213" s="209"/>
      <c r="FM213" s="209"/>
      <c r="FN213" s="209"/>
      <c r="FO213" s="209"/>
      <c r="FP213" s="209"/>
      <c r="FQ213" s="209"/>
      <c r="FR213" s="209"/>
      <c r="FS213" s="209"/>
      <c r="FT213" s="209"/>
    </row>
    <row r="214" spans="1:176">
      <c r="A214" s="1">
        <v>211</v>
      </c>
      <c r="B214" s="233" t="s">
        <v>628</v>
      </c>
      <c r="C214" s="234" t="s">
        <v>629</v>
      </c>
      <c r="D214" s="256" t="s">
        <v>152</v>
      </c>
      <c r="E214" s="87"/>
      <c r="F214" s="84" t="s">
        <v>197</v>
      </c>
      <c r="G214" s="88">
        <v>70</v>
      </c>
      <c r="H214" s="60">
        <f t="shared" si="57"/>
        <v>0.7</v>
      </c>
      <c r="I214" s="37">
        <v>65</v>
      </c>
      <c r="J214" s="62">
        <f t="shared" si="58"/>
        <v>92.857142857142861</v>
      </c>
      <c r="K214" s="223" t="s">
        <v>329</v>
      </c>
      <c r="L214" s="239">
        <v>97</v>
      </c>
      <c r="M214" s="240">
        <v>97</v>
      </c>
      <c r="N214" s="240">
        <v>99</v>
      </c>
      <c r="O214" s="240">
        <v>97</v>
      </c>
      <c r="P214" s="240">
        <v>96</v>
      </c>
      <c r="Q214" s="241">
        <v>98</v>
      </c>
      <c r="R214" s="242">
        <v>5000</v>
      </c>
      <c r="S214" s="235">
        <v>25</v>
      </c>
      <c r="T214" s="235">
        <v>49</v>
      </c>
      <c r="U214" s="209"/>
      <c r="V214" s="209"/>
      <c r="W214" s="243"/>
      <c r="X214" s="64">
        <v>0</v>
      </c>
      <c r="Y214" s="1">
        <v>40</v>
      </c>
      <c r="Z214" s="9">
        <v>60</v>
      </c>
      <c r="AA214" s="208"/>
      <c r="AB214" s="126"/>
      <c r="AC214" s="244"/>
      <c r="AD214" s="245"/>
      <c r="AE214" s="246"/>
      <c r="AF214" s="247"/>
      <c r="AG214" s="248"/>
      <c r="AH214" s="249"/>
      <c r="AI214" s="250"/>
      <c r="AJ214" s="251"/>
      <c r="AK214" s="252"/>
      <c r="AL214" s="249"/>
      <c r="AM214" s="250"/>
      <c r="AN214" s="253"/>
      <c r="AO214" s="254"/>
      <c r="AP214" s="255"/>
      <c r="AQ214" s="79">
        <v>0</v>
      </c>
      <c r="AR214" s="80">
        <v>0</v>
      </c>
      <c r="AS214" s="80">
        <v>0</v>
      </c>
      <c r="AT214" s="80">
        <v>0</v>
      </c>
      <c r="AU214" s="80">
        <v>0</v>
      </c>
      <c r="AV214" s="80">
        <v>0</v>
      </c>
      <c r="AW214" s="80">
        <v>0</v>
      </c>
      <c r="AX214" s="80">
        <v>0</v>
      </c>
      <c r="AY214" s="80">
        <v>20</v>
      </c>
      <c r="AZ214" s="80">
        <v>0</v>
      </c>
      <c r="BA214" s="80">
        <v>0</v>
      </c>
      <c r="BB214" s="80">
        <v>0</v>
      </c>
      <c r="BC214" s="80">
        <v>0</v>
      </c>
      <c r="BD214" s="80">
        <v>0</v>
      </c>
      <c r="BE214" s="80">
        <v>0</v>
      </c>
      <c r="BF214" s="80">
        <v>0</v>
      </c>
      <c r="BG214" s="80">
        <v>0</v>
      </c>
      <c r="BH214" s="80">
        <v>0</v>
      </c>
      <c r="BI214" s="80">
        <v>0</v>
      </c>
      <c r="BJ214" s="80">
        <v>0</v>
      </c>
      <c r="BK214" s="80">
        <v>0</v>
      </c>
      <c r="BL214" s="80">
        <v>0</v>
      </c>
      <c r="BM214" s="80">
        <v>60</v>
      </c>
      <c r="BN214" s="80">
        <v>0</v>
      </c>
      <c r="BO214" s="80">
        <v>0</v>
      </c>
      <c r="BP214" s="80">
        <v>0</v>
      </c>
      <c r="BQ214" s="80">
        <v>20</v>
      </c>
      <c r="BR214" s="80">
        <v>0</v>
      </c>
      <c r="BS214" s="80">
        <v>0</v>
      </c>
      <c r="BT214" s="81">
        <f t="shared" si="56"/>
        <v>135.55555555555554</v>
      </c>
      <c r="BU214" s="64">
        <v>10</v>
      </c>
      <c r="BV214" s="1">
        <v>0</v>
      </c>
      <c r="BW214" s="232">
        <v>0</v>
      </c>
      <c r="BX214" s="1">
        <v>10</v>
      </c>
      <c r="BY214" s="1">
        <v>20</v>
      </c>
      <c r="BZ214" s="1">
        <v>0</v>
      </c>
      <c r="CA214" s="1">
        <v>0</v>
      </c>
      <c r="CB214" s="1">
        <v>0</v>
      </c>
      <c r="CC214" s="1">
        <v>0</v>
      </c>
      <c r="CD214" s="1">
        <v>10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40</v>
      </c>
      <c r="CM214" s="1">
        <v>0</v>
      </c>
      <c r="CN214" s="1">
        <v>10</v>
      </c>
      <c r="CO214" s="1">
        <v>0</v>
      </c>
      <c r="CP214" s="81">
        <f t="shared" si="55"/>
        <v>91.609977324263042</v>
      </c>
      <c r="FE214" s="209"/>
      <c r="FF214" s="209"/>
      <c r="FG214" s="209"/>
      <c r="FH214" s="209"/>
      <c r="FI214" s="209"/>
      <c r="FJ214" s="209"/>
      <c r="FK214" s="209"/>
      <c r="FL214" s="209"/>
      <c r="FM214" s="209"/>
      <c r="FN214" s="209"/>
      <c r="FO214" s="209"/>
      <c r="FP214" s="209"/>
      <c r="FQ214" s="209"/>
      <c r="FR214" s="209"/>
      <c r="FS214" s="209"/>
      <c r="FT214" s="209"/>
    </row>
    <row r="215" spans="1:176">
      <c r="A215" s="1">
        <v>212</v>
      </c>
      <c r="B215" s="233" t="s">
        <v>630</v>
      </c>
      <c r="C215" s="234" t="s">
        <v>631</v>
      </c>
      <c r="D215" s="256" t="s">
        <v>157</v>
      </c>
      <c r="E215" s="87"/>
      <c r="F215" s="84" t="s">
        <v>197</v>
      </c>
      <c r="G215" s="88">
        <v>191</v>
      </c>
      <c r="H215" s="60">
        <f t="shared" si="57"/>
        <v>1.91</v>
      </c>
      <c r="I215" s="37">
        <v>169</v>
      </c>
      <c r="J215" s="62">
        <f t="shared" si="58"/>
        <v>88.481675392670155</v>
      </c>
      <c r="K215" s="223" t="s">
        <v>565</v>
      </c>
      <c r="L215" s="239">
        <v>94</v>
      </c>
      <c r="M215" s="240">
        <v>88</v>
      </c>
      <c r="N215" s="240">
        <v>93</v>
      </c>
      <c r="O215" s="240">
        <v>94</v>
      </c>
      <c r="P215" s="240">
        <v>96</v>
      </c>
      <c r="Q215" s="241">
        <v>98</v>
      </c>
      <c r="R215" s="242">
        <v>25000</v>
      </c>
      <c r="S215" s="235">
        <v>25</v>
      </c>
      <c r="T215" s="235">
        <v>49</v>
      </c>
      <c r="U215" s="209"/>
      <c r="V215" s="209"/>
      <c r="W215" s="243"/>
      <c r="X215" s="64">
        <v>40</v>
      </c>
      <c r="Y215" s="1">
        <v>40</v>
      </c>
      <c r="Z215" s="9">
        <v>20</v>
      </c>
      <c r="AA215" s="208"/>
      <c r="AB215" s="126"/>
      <c r="AC215" s="244"/>
      <c r="AD215" s="245"/>
      <c r="AE215" s="246"/>
      <c r="AF215" s="247"/>
      <c r="AG215" s="248"/>
      <c r="AH215" s="249"/>
      <c r="AI215" s="250"/>
      <c r="AJ215" s="251"/>
      <c r="AK215" s="252"/>
      <c r="AL215" s="249"/>
      <c r="AM215" s="250"/>
      <c r="AN215" s="253"/>
      <c r="AO215" s="254"/>
      <c r="AP215" s="255"/>
      <c r="AQ215" s="79">
        <v>0</v>
      </c>
      <c r="AR215" s="80">
        <v>0</v>
      </c>
      <c r="AS215" s="80">
        <v>0</v>
      </c>
      <c r="AT215" s="80">
        <v>0</v>
      </c>
      <c r="AU215" s="80">
        <v>0</v>
      </c>
      <c r="AV215" s="80">
        <v>0</v>
      </c>
      <c r="AW215" s="80">
        <v>0</v>
      </c>
      <c r="AX215" s="80">
        <v>0</v>
      </c>
      <c r="AY215" s="80">
        <v>0</v>
      </c>
      <c r="AZ215" s="80">
        <v>0</v>
      </c>
      <c r="BA215" s="80">
        <v>0</v>
      </c>
      <c r="BB215" s="80">
        <v>0</v>
      </c>
      <c r="BC215" s="80">
        <v>0</v>
      </c>
      <c r="BD215" s="80">
        <v>0</v>
      </c>
      <c r="BE215" s="80">
        <v>0</v>
      </c>
      <c r="BF215" s="80">
        <v>0</v>
      </c>
      <c r="BG215" s="80">
        <v>0</v>
      </c>
      <c r="BH215" s="80">
        <v>0</v>
      </c>
      <c r="BI215" s="80">
        <v>0</v>
      </c>
      <c r="BJ215" s="80">
        <v>0</v>
      </c>
      <c r="BK215" s="80">
        <v>0</v>
      </c>
      <c r="BL215" s="80">
        <v>0</v>
      </c>
      <c r="BM215" s="80">
        <v>0</v>
      </c>
      <c r="BN215" s="80">
        <v>0</v>
      </c>
      <c r="BO215" s="80">
        <v>0</v>
      </c>
      <c r="BP215" s="80">
        <v>0</v>
      </c>
      <c r="BQ215" s="80">
        <v>100</v>
      </c>
      <c r="BR215" s="80">
        <v>0</v>
      </c>
      <c r="BS215" s="80">
        <v>0</v>
      </c>
      <c r="BT215" s="81">
        <f t="shared" si="56"/>
        <v>322.22222222222223</v>
      </c>
      <c r="BU215" s="64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10</v>
      </c>
      <c r="CC215" s="1">
        <v>0</v>
      </c>
      <c r="CD215" s="1">
        <v>0</v>
      </c>
      <c r="CE215" s="1">
        <v>0</v>
      </c>
      <c r="CF215" s="1">
        <v>20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70</v>
      </c>
      <c r="CN215" s="1">
        <v>0</v>
      </c>
      <c r="CO215" s="1">
        <v>0</v>
      </c>
      <c r="CP215" s="81">
        <f t="shared" si="55"/>
        <v>234.46712018140593</v>
      </c>
      <c r="FE215" s="209"/>
      <c r="FF215" s="209"/>
      <c r="FG215" s="209"/>
      <c r="FH215" s="209"/>
      <c r="FI215" s="209"/>
      <c r="FJ215" s="209"/>
      <c r="FK215" s="209"/>
      <c r="FL215" s="209"/>
      <c r="FM215" s="209"/>
      <c r="FN215" s="209"/>
      <c r="FO215" s="209"/>
      <c r="FP215" s="209"/>
      <c r="FQ215" s="209"/>
      <c r="FR215" s="209"/>
      <c r="FS215" s="209"/>
      <c r="FT215" s="209"/>
    </row>
    <row r="216" spans="1:176">
      <c r="A216" s="1">
        <v>213</v>
      </c>
      <c r="B216" s="233" t="s">
        <v>632</v>
      </c>
      <c r="C216" s="282" t="s">
        <v>633</v>
      </c>
      <c r="D216" s="256" t="s">
        <v>157</v>
      </c>
      <c r="E216" s="87"/>
      <c r="F216" s="84" t="s">
        <v>120</v>
      </c>
      <c r="G216" s="88">
        <v>42</v>
      </c>
      <c r="H216" s="60">
        <f t="shared" si="57"/>
        <v>0.42</v>
      </c>
      <c r="I216" s="37">
        <v>33</v>
      </c>
      <c r="J216" s="62">
        <f t="shared" si="58"/>
        <v>78.571428571428569</v>
      </c>
      <c r="K216" s="223" t="s">
        <v>329</v>
      </c>
      <c r="L216" s="239">
        <v>96</v>
      </c>
      <c r="M216" s="240">
        <v>92</v>
      </c>
      <c r="N216" s="240">
        <v>99</v>
      </c>
      <c r="O216" s="240">
        <v>96</v>
      </c>
      <c r="P216" s="240">
        <v>95</v>
      </c>
      <c r="Q216" s="241">
        <v>99</v>
      </c>
      <c r="R216" s="283">
        <v>5000</v>
      </c>
      <c r="S216" s="284">
        <v>1</v>
      </c>
      <c r="T216" s="284">
        <v>25</v>
      </c>
      <c r="U216" s="209"/>
      <c r="V216" s="209"/>
      <c r="W216" s="243"/>
      <c r="X216" s="64">
        <v>0</v>
      </c>
      <c r="Y216" s="1">
        <v>30</v>
      </c>
      <c r="Z216" s="9">
        <v>70</v>
      </c>
      <c r="AA216" s="208"/>
      <c r="AB216" s="126"/>
      <c r="AC216" s="244"/>
      <c r="AD216" s="245"/>
      <c r="AE216" s="246"/>
      <c r="AF216" s="247"/>
      <c r="AG216" s="248"/>
      <c r="AH216" s="249"/>
      <c r="AI216" s="250"/>
      <c r="AJ216" s="251"/>
      <c r="AK216" s="252"/>
      <c r="AL216" s="249"/>
      <c r="AM216" s="250"/>
      <c r="AN216" s="253"/>
      <c r="AO216" s="254"/>
      <c r="AP216" s="255"/>
      <c r="AQ216" s="79">
        <v>0</v>
      </c>
      <c r="AR216" s="80">
        <v>0</v>
      </c>
      <c r="AS216" s="80">
        <v>0</v>
      </c>
      <c r="AT216" s="80">
        <v>0</v>
      </c>
      <c r="AU216" s="80">
        <v>0</v>
      </c>
      <c r="AV216" s="80">
        <v>0</v>
      </c>
      <c r="AW216" s="80">
        <v>0</v>
      </c>
      <c r="AX216" s="80">
        <v>0</v>
      </c>
      <c r="AY216" s="80">
        <v>100</v>
      </c>
      <c r="AZ216" s="80">
        <v>0</v>
      </c>
      <c r="BA216" s="80">
        <v>0</v>
      </c>
      <c r="BB216" s="80">
        <v>0</v>
      </c>
      <c r="BC216" s="80">
        <v>0</v>
      </c>
      <c r="BD216" s="80">
        <v>0</v>
      </c>
      <c r="BE216" s="80">
        <v>0</v>
      </c>
      <c r="BF216" s="80">
        <v>0</v>
      </c>
      <c r="BG216" s="80">
        <v>0</v>
      </c>
      <c r="BH216" s="80">
        <v>0</v>
      </c>
      <c r="BI216" s="80">
        <v>0</v>
      </c>
      <c r="BJ216" s="80">
        <v>0</v>
      </c>
      <c r="BK216" s="80">
        <v>0</v>
      </c>
      <c r="BL216" s="80">
        <v>0</v>
      </c>
      <c r="BM216" s="80">
        <v>0</v>
      </c>
      <c r="BN216" s="80">
        <v>0</v>
      </c>
      <c r="BO216" s="80">
        <v>0</v>
      </c>
      <c r="BP216" s="80">
        <v>0</v>
      </c>
      <c r="BQ216" s="80">
        <v>0</v>
      </c>
      <c r="BR216" s="80">
        <v>0</v>
      </c>
      <c r="BS216" s="80">
        <v>0</v>
      </c>
      <c r="BT216" s="81">
        <f t="shared" si="56"/>
        <v>322.22222222222223</v>
      </c>
      <c r="BU216" s="64">
        <v>33</v>
      </c>
      <c r="BV216" s="1">
        <v>0</v>
      </c>
      <c r="BW216" s="232">
        <v>1</v>
      </c>
      <c r="BX216" s="1">
        <v>33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33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81">
        <f t="shared" si="55"/>
        <v>132.94331065759638</v>
      </c>
      <c r="FE216" s="209"/>
      <c r="FF216" s="209"/>
      <c r="FG216" s="209"/>
      <c r="FH216" s="209"/>
      <c r="FI216" s="209"/>
      <c r="FJ216" s="209"/>
      <c r="FK216" s="209"/>
      <c r="FL216" s="209"/>
      <c r="FM216" s="209"/>
      <c r="FN216" s="209"/>
      <c r="FO216" s="209"/>
      <c r="FP216" s="209"/>
      <c r="FQ216" s="209"/>
      <c r="FR216" s="209"/>
      <c r="FS216" s="209"/>
      <c r="FT216" s="209"/>
    </row>
    <row r="217" spans="1:176">
      <c r="A217" s="1">
        <v>214</v>
      </c>
      <c r="B217" s="233" t="s">
        <v>634</v>
      </c>
      <c r="C217" s="282" t="s">
        <v>635</v>
      </c>
      <c r="D217" s="285" t="s">
        <v>298</v>
      </c>
      <c r="E217" s="286"/>
      <c r="F217" s="265" t="s">
        <v>120</v>
      </c>
      <c r="G217" s="287">
        <v>230</v>
      </c>
      <c r="H217" s="60">
        <f t="shared" si="57"/>
        <v>2.2999999999999998</v>
      </c>
      <c r="I217" s="238">
        <v>217</v>
      </c>
      <c r="J217" s="62">
        <f t="shared" si="58"/>
        <v>94.347826086956516</v>
      </c>
      <c r="K217" s="223" t="s">
        <v>181</v>
      </c>
      <c r="L217" s="239">
        <v>87</v>
      </c>
      <c r="M217" s="240">
        <v>83</v>
      </c>
      <c r="N217" s="240">
        <v>93</v>
      </c>
      <c r="O217" s="240">
        <v>84</v>
      </c>
      <c r="P217" s="240">
        <v>87</v>
      </c>
      <c r="Q217" s="241">
        <v>88</v>
      </c>
      <c r="R217" s="283">
        <v>25000</v>
      </c>
      <c r="S217" s="284">
        <v>50</v>
      </c>
      <c r="T217" s="284">
        <v>99</v>
      </c>
      <c r="U217" s="1">
        <v>18.899999999999999</v>
      </c>
      <c r="V217" s="1">
        <v>8.1999999999999993</v>
      </c>
      <c r="W217" s="9">
        <v>9</v>
      </c>
      <c r="X217" s="64">
        <v>0</v>
      </c>
      <c r="Y217" s="1">
        <v>40</v>
      </c>
      <c r="Z217" s="9">
        <v>60</v>
      </c>
      <c r="AA217" s="22">
        <v>7</v>
      </c>
      <c r="AB217" s="126"/>
      <c r="AC217" s="244">
        <v>15</v>
      </c>
      <c r="AD217" s="245"/>
      <c r="AE217" s="246"/>
      <c r="AF217" s="247"/>
      <c r="AG217" s="248"/>
      <c r="AH217" s="249"/>
      <c r="AI217" s="250"/>
      <c r="AJ217" s="251"/>
      <c r="AK217" s="252"/>
      <c r="AL217" s="249"/>
      <c r="AM217" s="250"/>
      <c r="AN217" s="253"/>
      <c r="AO217" s="254"/>
      <c r="AP217" s="255"/>
      <c r="AQ217" s="79">
        <v>0</v>
      </c>
      <c r="AR217" s="80">
        <v>0</v>
      </c>
      <c r="AS217" s="80">
        <v>0</v>
      </c>
      <c r="AT217" s="80">
        <v>0</v>
      </c>
      <c r="AU217" s="80">
        <v>0</v>
      </c>
      <c r="AV217" s="80">
        <v>0</v>
      </c>
      <c r="AW217" s="80">
        <v>0</v>
      </c>
      <c r="AX217" s="307">
        <v>0</v>
      </c>
      <c r="AY217" s="80">
        <v>10</v>
      </c>
      <c r="AZ217" s="80">
        <v>0</v>
      </c>
      <c r="BA217" s="80">
        <v>0</v>
      </c>
      <c r="BB217" s="80">
        <v>5</v>
      </c>
      <c r="BC217" s="80">
        <v>0</v>
      </c>
      <c r="BD217" s="80">
        <v>5</v>
      </c>
      <c r="BE217" s="80">
        <v>0</v>
      </c>
      <c r="BF217" s="80">
        <v>0</v>
      </c>
      <c r="BG217" s="80">
        <v>0</v>
      </c>
      <c r="BH217" s="80">
        <v>0</v>
      </c>
      <c r="BI217" s="80">
        <v>0</v>
      </c>
      <c r="BJ217" s="80">
        <v>0</v>
      </c>
      <c r="BK217" s="80">
        <v>0</v>
      </c>
      <c r="BL217" s="80">
        <v>0</v>
      </c>
      <c r="BM217" s="80">
        <v>40</v>
      </c>
      <c r="BN217" s="80">
        <v>0</v>
      </c>
      <c r="BO217" s="80">
        <v>0</v>
      </c>
      <c r="BP217" s="80">
        <v>0</v>
      </c>
      <c r="BQ217" s="80">
        <v>40</v>
      </c>
      <c r="BR217" s="80">
        <v>0</v>
      </c>
      <c r="BS217" s="80">
        <v>0</v>
      </c>
      <c r="BT217" s="81">
        <f t="shared" si="56"/>
        <v>100.55555555555556</v>
      </c>
      <c r="BU217" s="64">
        <v>10</v>
      </c>
      <c r="BV217" s="1">
        <v>0</v>
      </c>
      <c r="BW217" s="232">
        <v>20</v>
      </c>
      <c r="BX217" s="1">
        <v>50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10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10</v>
      </c>
      <c r="CM217" s="1">
        <v>0</v>
      </c>
      <c r="CN217" s="1">
        <v>0</v>
      </c>
      <c r="CO217" s="1">
        <v>0</v>
      </c>
      <c r="CP217" s="81">
        <f t="shared" si="55"/>
        <v>129.70521541950114</v>
      </c>
      <c r="FF217" s="209"/>
      <c r="FG217" s="209"/>
      <c r="FH217" s="209"/>
      <c r="FI217" s="209"/>
      <c r="FJ217" s="209"/>
      <c r="FK217" s="209"/>
      <c r="FL217" s="209"/>
      <c r="FM217" s="209"/>
      <c r="FN217" s="209"/>
      <c r="FO217" s="209"/>
      <c r="FP217" s="209"/>
      <c r="FQ217" s="209"/>
      <c r="FR217" s="209"/>
      <c r="FS217" s="209"/>
      <c r="FT217" s="209"/>
    </row>
    <row r="218" spans="1:176">
      <c r="A218" s="1">
        <v>215</v>
      </c>
      <c r="B218" s="233" t="s">
        <v>636</v>
      </c>
      <c r="C218" s="282" t="s">
        <v>637</v>
      </c>
      <c r="D218" s="256" t="s">
        <v>638</v>
      </c>
      <c r="E218" s="87"/>
      <c r="F218" s="84" t="s">
        <v>197</v>
      </c>
      <c r="G218" s="88">
        <v>84</v>
      </c>
      <c r="H218" s="60">
        <f t="shared" si="57"/>
        <v>0.84</v>
      </c>
      <c r="I218" s="37">
        <v>76</v>
      </c>
      <c r="J218" s="62">
        <f t="shared" si="58"/>
        <v>90.476190476190482</v>
      </c>
      <c r="K218" s="223" t="s">
        <v>329</v>
      </c>
      <c r="L218" s="239">
        <v>96</v>
      </c>
      <c r="M218" s="240">
        <v>94</v>
      </c>
      <c r="N218" s="240">
        <v>98</v>
      </c>
      <c r="O218" s="240">
        <v>93</v>
      </c>
      <c r="P218" s="240">
        <v>95</v>
      </c>
      <c r="Q218" s="241">
        <v>98</v>
      </c>
      <c r="R218" s="283">
        <v>25000</v>
      </c>
      <c r="S218" s="284">
        <v>50</v>
      </c>
      <c r="T218" s="284">
        <v>99</v>
      </c>
      <c r="U218" s="209"/>
      <c r="V218" s="209"/>
      <c r="W218" s="243"/>
      <c r="X218" s="64">
        <v>10</v>
      </c>
      <c r="Y218" s="1">
        <v>50</v>
      </c>
      <c r="Z218" s="9">
        <v>40</v>
      </c>
      <c r="AA218" s="208"/>
      <c r="AB218" s="126"/>
      <c r="AC218" s="244"/>
      <c r="AD218" s="245"/>
      <c r="AE218" s="246"/>
      <c r="AF218" s="247"/>
      <c r="AG218" s="248"/>
      <c r="AH218" s="249"/>
      <c r="AI218" s="250"/>
      <c r="AJ218" s="251"/>
      <c r="AK218" s="252"/>
      <c r="AL218" s="249"/>
      <c r="AM218" s="250"/>
      <c r="AN218" s="253"/>
      <c r="AO218" s="254"/>
      <c r="AP218" s="255"/>
      <c r="AQ218" s="79">
        <v>0</v>
      </c>
      <c r="AR218" s="80">
        <v>0</v>
      </c>
      <c r="AS218" s="80">
        <v>0</v>
      </c>
      <c r="AT218" s="80">
        <v>0</v>
      </c>
      <c r="AU218" s="80">
        <v>0</v>
      </c>
      <c r="AV218" s="80">
        <v>0</v>
      </c>
      <c r="AW218" s="80">
        <v>0</v>
      </c>
      <c r="AX218" s="80">
        <v>0</v>
      </c>
      <c r="AY218" s="80">
        <v>0</v>
      </c>
      <c r="AZ218" s="80">
        <v>0</v>
      </c>
      <c r="BA218" s="80">
        <v>0</v>
      </c>
      <c r="BB218" s="80">
        <v>0</v>
      </c>
      <c r="BC218" s="80">
        <v>5</v>
      </c>
      <c r="BD218" s="80">
        <v>0</v>
      </c>
      <c r="BE218" s="80">
        <v>0</v>
      </c>
      <c r="BF218" s="80">
        <v>0</v>
      </c>
      <c r="BG218" s="80">
        <v>0</v>
      </c>
      <c r="BH218" s="80">
        <v>0</v>
      </c>
      <c r="BI218" s="80">
        <v>80</v>
      </c>
      <c r="BJ218" s="80">
        <v>0</v>
      </c>
      <c r="BK218" s="80">
        <v>0</v>
      </c>
      <c r="BL218" s="80">
        <v>3</v>
      </c>
      <c r="BM218" s="80">
        <v>10</v>
      </c>
      <c r="BN218" s="80">
        <v>0</v>
      </c>
      <c r="BO218" s="80">
        <v>2</v>
      </c>
      <c r="BP218" s="80">
        <v>0</v>
      </c>
      <c r="BQ218" s="80">
        <v>0</v>
      </c>
      <c r="BR218" s="80">
        <v>0</v>
      </c>
      <c r="BS218" s="80">
        <v>0</v>
      </c>
      <c r="BT218" s="81">
        <f t="shared" si="56"/>
        <v>206.82222222222222</v>
      </c>
      <c r="BU218" s="64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100</v>
      </c>
      <c r="CL218" s="1">
        <v>0</v>
      </c>
      <c r="CM218" s="1">
        <v>0</v>
      </c>
      <c r="CN218" s="1">
        <v>0</v>
      </c>
      <c r="CO218" s="1">
        <v>0</v>
      </c>
      <c r="CP218" s="81">
        <f t="shared" si="55"/>
        <v>453.51473922902494</v>
      </c>
      <c r="FE218" s="209"/>
      <c r="FF218" s="209"/>
      <c r="FG218" s="209"/>
      <c r="FH218" s="209"/>
      <c r="FI218" s="209"/>
      <c r="FJ218" s="209"/>
      <c r="FK218" s="209"/>
      <c r="FL218" s="209"/>
      <c r="FM218" s="209"/>
      <c r="FN218" s="209"/>
      <c r="FO218" s="209"/>
      <c r="FP218" s="209"/>
      <c r="FQ218" s="209"/>
      <c r="FR218" s="209"/>
      <c r="FS218" s="209"/>
      <c r="FT218" s="209"/>
    </row>
    <row r="219" spans="1:176">
      <c r="A219" s="1">
        <v>216</v>
      </c>
      <c r="B219" s="233" t="s">
        <v>639</v>
      </c>
      <c r="C219" s="282" t="s">
        <v>640</v>
      </c>
      <c r="D219" s="256" t="s">
        <v>283</v>
      </c>
      <c r="E219" s="87"/>
      <c r="F219" s="84" t="s">
        <v>197</v>
      </c>
      <c r="G219" s="88">
        <v>160</v>
      </c>
      <c r="H219" s="60">
        <f t="shared" si="57"/>
        <v>1.6</v>
      </c>
      <c r="I219" s="37">
        <v>77</v>
      </c>
      <c r="J219" s="62">
        <f t="shared" si="58"/>
        <v>48.125</v>
      </c>
      <c r="K219" s="223" t="s">
        <v>329</v>
      </c>
      <c r="L219" s="239">
        <v>88</v>
      </c>
      <c r="M219" s="240">
        <v>81</v>
      </c>
      <c r="N219" s="240">
        <v>95</v>
      </c>
      <c r="O219" s="240">
        <v>86</v>
      </c>
      <c r="P219" s="240">
        <v>88</v>
      </c>
      <c r="Q219" s="241">
        <v>92</v>
      </c>
      <c r="R219" s="283"/>
      <c r="S219" s="284"/>
      <c r="T219" s="284"/>
      <c r="U219" s="209"/>
      <c r="V219" s="209"/>
      <c r="W219" s="243"/>
      <c r="AA219" s="208"/>
      <c r="AB219" s="126"/>
      <c r="AC219" s="244"/>
      <c r="AD219" s="245"/>
      <c r="AE219" s="246"/>
      <c r="AF219" s="247"/>
      <c r="AG219" s="248"/>
      <c r="AH219" s="249"/>
      <c r="AI219" s="250"/>
      <c r="AJ219" s="251"/>
      <c r="AK219" s="252"/>
      <c r="AL219" s="249"/>
      <c r="AM219" s="250"/>
      <c r="AN219" s="253"/>
      <c r="AO219" s="254"/>
      <c r="AP219" s="255"/>
      <c r="AQ219" s="79">
        <v>0</v>
      </c>
      <c r="AR219" s="80">
        <v>0</v>
      </c>
      <c r="AS219" s="80">
        <v>0</v>
      </c>
      <c r="AT219" s="80">
        <v>0</v>
      </c>
      <c r="AU219" s="80">
        <v>0</v>
      </c>
      <c r="AV219" s="80">
        <v>0</v>
      </c>
      <c r="AW219" s="80">
        <v>0</v>
      </c>
      <c r="AX219" s="80">
        <v>0</v>
      </c>
      <c r="AY219" s="80">
        <v>75</v>
      </c>
      <c r="AZ219" s="80">
        <v>25</v>
      </c>
      <c r="BA219" s="80">
        <v>0</v>
      </c>
      <c r="BB219" s="80">
        <v>0</v>
      </c>
      <c r="BC219" s="80">
        <v>0</v>
      </c>
      <c r="BD219" s="80">
        <v>0</v>
      </c>
      <c r="BE219" s="80">
        <v>0</v>
      </c>
      <c r="BF219" s="80">
        <v>0</v>
      </c>
      <c r="BG219" s="80">
        <v>0</v>
      </c>
      <c r="BH219" s="80">
        <v>0</v>
      </c>
      <c r="BI219" s="80">
        <v>0</v>
      </c>
      <c r="BJ219" s="80">
        <v>0</v>
      </c>
      <c r="BK219" s="80">
        <v>0</v>
      </c>
      <c r="BL219" s="80">
        <v>0</v>
      </c>
      <c r="BM219" s="80">
        <v>0</v>
      </c>
      <c r="BN219" s="80">
        <v>0</v>
      </c>
      <c r="BO219" s="80">
        <v>0</v>
      </c>
      <c r="BP219" s="80">
        <v>0</v>
      </c>
      <c r="BQ219" s="80">
        <v>0</v>
      </c>
      <c r="BR219" s="80">
        <v>0</v>
      </c>
      <c r="BS219" s="80">
        <v>0</v>
      </c>
      <c r="BT219" s="81">
        <f t="shared" si="56"/>
        <v>197.22222222222223</v>
      </c>
      <c r="CP219" s="81">
        <f t="shared" si="55"/>
        <v>-22.675736961451246</v>
      </c>
      <c r="FE219" s="209"/>
      <c r="FF219" s="209"/>
      <c r="FG219" s="209"/>
      <c r="FH219" s="209"/>
      <c r="FI219" s="209"/>
      <c r="FJ219" s="209"/>
      <c r="FK219" s="209"/>
      <c r="FL219" s="209"/>
      <c r="FM219" s="209"/>
      <c r="FN219" s="209"/>
      <c r="FO219" s="209"/>
      <c r="FP219" s="209"/>
      <c r="FQ219" s="209"/>
      <c r="FR219" s="209"/>
      <c r="FS219" s="209"/>
      <c r="FT219" s="209"/>
    </row>
    <row r="220" spans="1:176" ht="15" customHeight="1">
      <c r="A220" s="1">
        <v>217</v>
      </c>
      <c r="B220" s="233" t="s">
        <v>641</v>
      </c>
      <c r="C220" s="282" t="s">
        <v>642</v>
      </c>
      <c r="D220" s="284" t="s">
        <v>413</v>
      </c>
      <c r="E220" s="288"/>
      <c r="F220" s="265" t="s">
        <v>120</v>
      </c>
      <c r="G220" s="289">
        <v>93</v>
      </c>
      <c r="H220" s="60">
        <f t="shared" si="57"/>
        <v>0.93</v>
      </c>
      <c r="I220" s="238">
        <v>87</v>
      </c>
      <c r="J220" s="62">
        <f t="shared" si="58"/>
        <v>93.548387096774192</v>
      </c>
      <c r="K220" s="223" t="s">
        <v>181</v>
      </c>
      <c r="L220" s="239">
        <v>98</v>
      </c>
      <c r="M220" s="240">
        <v>96</v>
      </c>
      <c r="N220" s="240">
        <v>100</v>
      </c>
      <c r="O220" s="240">
        <v>98</v>
      </c>
      <c r="P220" s="240">
        <v>99</v>
      </c>
      <c r="Q220" s="241">
        <v>99</v>
      </c>
      <c r="R220" s="283">
        <v>1000</v>
      </c>
      <c r="S220" s="284">
        <v>50</v>
      </c>
      <c r="T220" s="284">
        <v>99</v>
      </c>
      <c r="U220" s="209" t="s">
        <v>643</v>
      </c>
      <c r="V220" s="209">
        <v>9</v>
      </c>
      <c r="W220" s="243" t="s">
        <v>251</v>
      </c>
      <c r="X220" s="64">
        <v>30</v>
      </c>
      <c r="Y220" s="1">
        <v>50</v>
      </c>
      <c r="Z220" s="9">
        <v>20</v>
      </c>
      <c r="AA220" s="208"/>
      <c r="AB220" s="126"/>
      <c r="AC220" s="244"/>
      <c r="AD220" s="245"/>
      <c r="AE220" s="246"/>
      <c r="AF220" s="247"/>
      <c r="AG220" s="248"/>
      <c r="AH220" s="249"/>
      <c r="AI220" s="30">
        <v>13</v>
      </c>
      <c r="AJ220" s="251"/>
      <c r="AK220" s="252"/>
      <c r="AL220" s="249"/>
      <c r="AM220" s="250"/>
      <c r="AN220" s="253"/>
      <c r="AO220" s="254"/>
      <c r="AP220" s="255"/>
      <c r="AQ220" s="79">
        <v>15</v>
      </c>
      <c r="AR220" s="80">
        <v>0</v>
      </c>
      <c r="AS220" s="80">
        <v>15</v>
      </c>
      <c r="AT220" s="80">
        <v>15</v>
      </c>
      <c r="AU220" s="80">
        <v>0</v>
      </c>
      <c r="AV220" s="80">
        <v>0</v>
      </c>
      <c r="AW220" s="80">
        <v>10</v>
      </c>
      <c r="AX220" s="80">
        <v>0</v>
      </c>
      <c r="AY220" s="80">
        <v>45</v>
      </c>
      <c r="AZ220" s="80">
        <v>0</v>
      </c>
      <c r="BA220" s="80">
        <v>0</v>
      </c>
      <c r="BB220" s="80">
        <v>0</v>
      </c>
      <c r="BC220" s="80">
        <v>0</v>
      </c>
      <c r="BD220" s="80">
        <v>0</v>
      </c>
      <c r="BE220" s="80">
        <v>0</v>
      </c>
      <c r="BF220" s="80">
        <v>0</v>
      </c>
      <c r="BG220" s="80">
        <v>0</v>
      </c>
      <c r="BH220" s="80">
        <v>0</v>
      </c>
      <c r="BI220" s="80">
        <v>0</v>
      </c>
      <c r="BJ220" s="80">
        <v>0</v>
      </c>
      <c r="BK220" s="80">
        <v>0</v>
      </c>
      <c r="BL220" s="80">
        <v>0</v>
      </c>
      <c r="BM220" s="80">
        <v>0</v>
      </c>
      <c r="BN220" s="80">
        <v>0</v>
      </c>
      <c r="BO220" s="80">
        <v>0</v>
      </c>
      <c r="BP220" s="80">
        <v>0</v>
      </c>
      <c r="BQ220" s="80">
        <v>0</v>
      </c>
      <c r="BR220" s="80">
        <v>0</v>
      </c>
      <c r="BS220" s="80">
        <v>0</v>
      </c>
      <c r="BT220" s="81">
        <f t="shared" si="56"/>
        <v>82.222222222222214</v>
      </c>
      <c r="BU220" s="64">
        <v>15</v>
      </c>
      <c r="BV220" s="1">
        <v>20</v>
      </c>
      <c r="BW220" s="232">
        <v>10</v>
      </c>
      <c r="BX220" s="1">
        <v>10</v>
      </c>
      <c r="BY220" s="1">
        <v>0</v>
      </c>
      <c r="BZ220" s="1">
        <v>10</v>
      </c>
      <c r="CA220" s="1">
        <v>0</v>
      </c>
      <c r="CB220" s="1">
        <v>0</v>
      </c>
      <c r="CC220" s="1">
        <v>0</v>
      </c>
      <c r="CD220" s="1">
        <v>10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10</v>
      </c>
      <c r="CN220" s="1">
        <v>15</v>
      </c>
      <c r="CO220" s="1">
        <v>0</v>
      </c>
      <c r="CP220" s="81">
        <f t="shared" si="55"/>
        <v>41.609977324263042</v>
      </c>
      <c r="FE220" s="209"/>
      <c r="FF220" s="209"/>
      <c r="FG220" s="209"/>
      <c r="FH220" s="209"/>
      <c r="FI220" s="209"/>
      <c r="FJ220" s="209"/>
      <c r="FK220" s="209"/>
      <c r="FL220" s="209"/>
      <c r="FM220" s="209"/>
      <c r="FN220" s="209"/>
      <c r="FO220" s="209"/>
      <c r="FP220" s="209"/>
      <c r="FQ220" s="209"/>
      <c r="FR220" s="209"/>
      <c r="FS220" s="209"/>
      <c r="FT220" s="209"/>
    </row>
    <row r="221" spans="1:176">
      <c r="A221" s="1">
        <v>218</v>
      </c>
      <c r="B221" s="233" t="s">
        <v>644</v>
      </c>
      <c r="C221" s="282" t="s">
        <v>645</v>
      </c>
      <c r="D221" s="256" t="s">
        <v>157</v>
      </c>
      <c r="E221" s="87"/>
      <c r="F221" s="84" t="s">
        <v>120</v>
      </c>
      <c r="G221" s="88">
        <v>106</v>
      </c>
      <c r="H221" s="60">
        <f t="shared" si="57"/>
        <v>1.06</v>
      </c>
      <c r="I221" s="37">
        <v>104</v>
      </c>
      <c r="J221" s="62">
        <f t="shared" si="58"/>
        <v>98.113207547169807</v>
      </c>
      <c r="K221" s="223" t="s">
        <v>181</v>
      </c>
      <c r="L221" s="239">
        <v>94</v>
      </c>
      <c r="M221" s="240">
        <v>88</v>
      </c>
      <c r="N221" s="240">
        <v>94</v>
      </c>
      <c r="O221" s="240">
        <v>94</v>
      </c>
      <c r="P221" s="240">
        <v>97</v>
      </c>
      <c r="Q221" s="241">
        <v>96</v>
      </c>
      <c r="R221" s="283">
        <v>25000</v>
      </c>
      <c r="S221" s="284">
        <v>25</v>
      </c>
      <c r="T221" s="284">
        <v>49</v>
      </c>
      <c r="U221" s="209"/>
      <c r="V221" s="209"/>
      <c r="W221" s="243"/>
      <c r="X221" s="64">
        <v>20</v>
      </c>
      <c r="Y221" s="1">
        <v>70</v>
      </c>
      <c r="Z221" s="9">
        <v>10</v>
      </c>
      <c r="AA221" s="208"/>
      <c r="AB221" s="126"/>
      <c r="AC221" s="244"/>
      <c r="AD221" s="245"/>
      <c r="AE221" s="246"/>
      <c r="AF221" s="247"/>
      <c r="AG221" s="248"/>
      <c r="AH221" s="249"/>
      <c r="AI221" s="250"/>
      <c r="AJ221" s="251"/>
      <c r="AK221" s="252"/>
      <c r="AL221" s="249"/>
      <c r="AM221" s="250"/>
      <c r="AN221" s="253"/>
      <c r="AO221" s="254"/>
      <c r="AP221" s="255"/>
      <c r="AQ221" s="79">
        <v>0</v>
      </c>
      <c r="AR221" s="80">
        <v>0</v>
      </c>
      <c r="AS221" s="80">
        <v>0</v>
      </c>
      <c r="AT221" s="80">
        <v>0</v>
      </c>
      <c r="AU221" s="80">
        <v>0</v>
      </c>
      <c r="AV221" s="80">
        <v>0</v>
      </c>
      <c r="AW221" s="80">
        <v>0</v>
      </c>
      <c r="AX221" s="80">
        <v>0</v>
      </c>
      <c r="AY221" s="80">
        <v>25</v>
      </c>
      <c r="AZ221" s="80">
        <v>0</v>
      </c>
      <c r="BA221" s="80">
        <v>5</v>
      </c>
      <c r="BB221" s="80">
        <v>0</v>
      </c>
      <c r="BC221" s="80">
        <v>0</v>
      </c>
      <c r="BD221" s="80">
        <v>0</v>
      </c>
      <c r="BE221" s="80">
        <v>0</v>
      </c>
      <c r="BF221" s="80">
        <v>0</v>
      </c>
      <c r="BG221" s="80">
        <v>0</v>
      </c>
      <c r="BH221" s="80">
        <v>5</v>
      </c>
      <c r="BI221" s="80">
        <v>0</v>
      </c>
      <c r="BJ221" s="80">
        <v>0</v>
      </c>
      <c r="BK221" s="80">
        <v>0</v>
      </c>
      <c r="BL221" s="80">
        <v>0</v>
      </c>
      <c r="BM221" s="80">
        <v>0</v>
      </c>
      <c r="BN221" s="80">
        <v>0</v>
      </c>
      <c r="BO221" s="80">
        <v>50</v>
      </c>
      <c r="BP221" s="80">
        <v>15</v>
      </c>
      <c r="BQ221" s="80">
        <v>0</v>
      </c>
      <c r="BR221" s="80">
        <v>0</v>
      </c>
      <c r="BS221" s="80">
        <v>0</v>
      </c>
      <c r="BT221" s="81">
        <f t="shared" si="56"/>
        <v>102.22222222222221</v>
      </c>
      <c r="BU221" s="64">
        <v>0</v>
      </c>
      <c r="BV221" s="1">
        <v>0</v>
      </c>
      <c r="BW221" s="232">
        <v>0</v>
      </c>
      <c r="BX221" s="1">
        <v>30</v>
      </c>
      <c r="BY221" s="1">
        <v>0</v>
      </c>
      <c r="BZ221" s="1">
        <v>10</v>
      </c>
      <c r="CA221" s="1">
        <v>0</v>
      </c>
      <c r="CB221" s="1">
        <v>10</v>
      </c>
      <c r="CC221" s="1">
        <v>10</v>
      </c>
      <c r="CD221" s="1">
        <v>10</v>
      </c>
      <c r="CE221" s="1">
        <v>0</v>
      </c>
      <c r="CF221" s="1">
        <v>0</v>
      </c>
      <c r="CG221" s="1">
        <v>10</v>
      </c>
      <c r="CH221" s="1">
        <v>0</v>
      </c>
      <c r="CI221" s="1">
        <v>0</v>
      </c>
      <c r="CJ221" s="1">
        <v>0</v>
      </c>
      <c r="CK221" s="1">
        <v>10</v>
      </c>
      <c r="CL221" s="1">
        <v>0</v>
      </c>
      <c r="CM221" s="1">
        <v>10</v>
      </c>
      <c r="CN221" s="1">
        <v>0</v>
      </c>
      <c r="CO221" s="1">
        <v>0</v>
      </c>
      <c r="CP221" s="81">
        <f t="shared" si="55"/>
        <v>53.51473922902494</v>
      </c>
      <c r="FE221" s="209"/>
      <c r="FF221" s="209"/>
      <c r="FG221" s="209"/>
      <c r="FH221" s="209"/>
      <c r="FI221" s="209"/>
      <c r="FJ221" s="209"/>
      <c r="FK221" s="209"/>
      <c r="FL221" s="209"/>
      <c r="FM221" s="209"/>
      <c r="FN221" s="209"/>
      <c r="FO221" s="209"/>
      <c r="FP221" s="209"/>
      <c r="FQ221" s="209"/>
      <c r="FR221" s="209"/>
      <c r="FS221" s="209"/>
      <c r="FT221" s="209"/>
    </row>
    <row r="222" spans="1:176" ht="60" customHeight="1">
      <c r="A222" s="1">
        <v>219</v>
      </c>
      <c r="B222" s="233" t="s">
        <v>646</v>
      </c>
      <c r="C222" s="282" t="s">
        <v>647</v>
      </c>
      <c r="D222" s="284" t="s">
        <v>152</v>
      </c>
      <c r="E222" s="288"/>
      <c r="F222" s="265" t="s">
        <v>140</v>
      </c>
      <c r="G222" s="289">
        <v>1456</v>
      </c>
      <c r="H222" s="60">
        <f t="shared" si="57"/>
        <v>14.56</v>
      </c>
      <c r="I222" s="238">
        <v>1331</v>
      </c>
      <c r="J222" s="62">
        <f t="shared" si="58"/>
        <v>91.414835164835168</v>
      </c>
      <c r="K222" s="223" t="s">
        <v>121</v>
      </c>
      <c r="L222" s="259">
        <v>94</v>
      </c>
      <c r="M222" s="260">
        <v>90</v>
      </c>
      <c r="N222" s="260">
        <v>97</v>
      </c>
      <c r="O222" s="260">
        <v>94</v>
      </c>
      <c r="P222" s="260">
        <v>94</v>
      </c>
      <c r="Q222" s="261">
        <v>96</v>
      </c>
      <c r="R222" s="283">
        <v>100000</v>
      </c>
      <c r="S222" s="284">
        <v>50</v>
      </c>
      <c r="T222" s="284">
        <v>99</v>
      </c>
      <c r="U222" s="209">
        <v>20</v>
      </c>
      <c r="V222" s="209">
        <v>8.9</v>
      </c>
      <c r="W222" s="243">
        <v>9.4</v>
      </c>
      <c r="X222" s="64">
        <v>40</v>
      </c>
      <c r="Y222" s="1">
        <v>50</v>
      </c>
      <c r="Z222" s="9">
        <v>10</v>
      </c>
      <c r="AA222" s="208"/>
      <c r="AB222" s="126">
        <v>3</v>
      </c>
      <c r="AC222" s="244"/>
      <c r="AD222" s="245"/>
      <c r="AE222" s="246"/>
      <c r="AF222" s="247"/>
      <c r="AG222" s="248"/>
      <c r="AH222" s="249"/>
      <c r="AI222" s="250"/>
      <c r="AJ222" s="31">
        <v>1</v>
      </c>
      <c r="AK222" s="252"/>
      <c r="AL222" s="249"/>
      <c r="AM222" s="250">
        <v>1</v>
      </c>
      <c r="AN222" s="253"/>
      <c r="AO222" s="254"/>
      <c r="AP222" s="255"/>
      <c r="AQ222" s="79">
        <v>0</v>
      </c>
      <c r="AR222" s="80">
        <v>0</v>
      </c>
      <c r="AS222" s="80">
        <v>0</v>
      </c>
      <c r="AT222" s="80">
        <v>0</v>
      </c>
      <c r="AU222" s="80">
        <v>0</v>
      </c>
      <c r="AV222" s="80">
        <v>0</v>
      </c>
      <c r="AW222" s="80">
        <v>0</v>
      </c>
      <c r="AX222" s="80">
        <v>0</v>
      </c>
      <c r="AY222" s="80">
        <v>40</v>
      </c>
      <c r="AZ222" s="80">
        <v>0</v>
      </c>
      <c r="BA222" s="80">
        <v>10</v>
      </c>
      <c r="BB222" s="80">
        <v>0</v>
      </c>
      <c r="BC222" s="80">
        <v>0</v>
      </c>
      <c r="BD222" s="80">
        <v>0</v>
      </c>
      <c r="BE222" s="80">
        <v>0</v>
      </c>
      <c r="BF222" s="80">
        <v>0</v>
      </c>
      <c r="BG222" s="80">
        <v>25</v>
      </c>
      <c r="BH222" s="80">
        <v>0</v>
      </c>
      <c r="BI222" s="80">
        <v>0</v>
      </c>
      <c r="BJ222" s="80">
        <v>0</v>
      </c>
      <c r="BK222" s="80">
        <v>0</v>
      </c>
      <c r="BL222" s="80">
        <v>0</v>
      </c>
      <c r="BM222" s="80">
        <v>0</v>
      </c>
      <c r="BN222" s="80">
        <v>0</v>
      </c>
      <c r="BO222" s="80">
        <v>25</v>
      </c>
      <c r="BP222" s="80">
        <v>0</v>
      </c>
      <c r="BQ222" s="80">
        <v>0</v>
      </c>
      <c r="BR222" s="80">
        <v>0</v>
      </c>
      <c r="BS222" s="80">
        <v>0</v>
      </c>
      <c r="BT222" s="81">
        <f t="shared" si="56"/>
        <v>87.222222222222214</v>
      </c>
      <c r="BU222" s="64">
        <v>10</v>
      </c>
      <c r="BV222" s="1">
        <v>0</v>
      </c>
      <c r="BW222" s="232">
        <v>15</v>
      </c>
      <c r="BX222" s="1">
        <v>0</v>
      </c>
      <c r="BY222" s="1">
        <v>10</v>
      </c>
      <c r="BZ222" s="1">
        <v>0</v>
      </c>
      <c r="CA222" s="1">
        <v>10</v>
      </c>
      <c r="CB222" s="1">
        <v>0</v>
      </c>
      <c r="CC222" s="1">
        <v>0</v>
      </c>
      <c r="CD222" s="1">
        <v>25</v>
      </c>
      <c r="CE222" s="1">
        <v>10</v>
      </c>
      <c r="CF222" s="1">
        <v>0</v>
      </c>
      <c r="CG222" s="1">
        <v>20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81">
        <f t="shared" si="55"/>
        <v>55.89569160997732</v>
      </c>
      <c r="CR222" s="64">
        <v>745</v>
      </c>
      <c r="CS222" s="36">
        <v>670</v>
      </c>
      <c r="CT222" s="36">
        <f t="shared" ref="CT222" si="59">CS222*100/CR222</f>
        <v>89.932885906040269</v>
      </c>
      <c r="CU222" s="36">
        <v>71</v>
      </c>
      <c r="CV222" s="63">
        <f>CU222*100/CR222</f>
        <v>9.5302013422818792</v>
      </c>
      <c r="CW222" s="83">
        <v>824</v>
      </c>
      <c r="CX222" s="36">
        <v>730</v>
      </c>
      <c r="CY222" s="36">
        <f>CX222*100/CW222</f>
        <v>88.592233009708735</v>
      </c>
      <c r="CZ222" s="36">
        <v>70</v>
      </c>
      <c r="DA222" s="63">
        <f>CZ222*100/CW222</f>
        <v>8.4951456310679614</v>
      </c>
      <c r="DB222" s="84">
        <v>906</v>
      </c>
      <c r="DC222" s="36">
        <v>805</v>
      </c>
      <c r="DD222" s="129">
        <f>DC222*100/DB222</f>
        <v>88.852097130242825</v>
      </c>
      <c r="DE222" s="36">
        <v>120</v>
      </c>
      <c r="DF222" s="63">
        <f>DE222*100/DB222</f>
        <v>13.245033112582782</v>
      </c>
      <c r="DG222" s="84">
        <v>930</v>
      </c>
      <c r="DH222" s="36">
        <v>825</v>
      </c>
      <c r="DI222" s="36">
        <f>DH222*100/DG222</f>
        <v>88.709677419354833</v>
      </c>
      <c r="DJ222" s="36">
        <v>109</v>
      </c>
      <c r="DK222" s="63">
        <f>DJ222*100/DG222</f>
        <v>11.720430107526882</v>
      </c>
      <c r="DL222" s="84">
        <v>1012</v>
      </c>
      <c r="DM222" s="36">
        <v>850</v>
      </c>
      <c r="DN222" s="36">
        <f>DM222*100/DL222</f>
        <v>83.992094861660078</v>
      </c>
      <c r="DO222" s="36">
        <v>123</v>
      </c>
      <c r="DP222" s="63">
        <f>DO222*100/DL222</f>
        <v>12.154150197628459</v>
      </c>
      <c r="DQ222" s="84">
        <v>1030</v>
      </c>
      <c r="DR222" s="36">
        <v>867</v>
      </c>
      <c r="DS222" s="36">
        <f>DR222*100/DQ222</f>
        <v>84.174757281553397</v>
      </c>
      <c r="DT222" s="36">
        <v>85</v>
      </c>
      <c r="DU222" s="63">
        <f>DT222*100/DQ222</f>
        <v>8.2524271844660202</v>
      </c>
      <c r="DV222" s="84">
        <v>1224</v>
      </c>
      <c r="DW222" s="36">
        <v>1013</v>
      </c>
      <c r="DX222" s="36">
        <f>DW222*100/DV222</f>
        <v>82.761437908496731</v>
      </c>
      <c r="DY222" s="36">
        <v>250</v>
      </c>
      <c r="DZ222" s="2">
        <f>DY222*100/DV222</f>
        <v>20.424836601307188</v>
      </c>
      <c r="EA222" s="84">
        <v>1510</v>
      </c>
      <c r="EB222" s="36">
        <v>1250</v>
      </c>
      <c r="EC222" s="36">
        <f>EB222*100/EA222</f>
        <v>82.78145695364239</v>
      </c>
      <c r="ED222" s="36">
        <v>300</v>
      </c>
      <c r="EE222" s="85">
        <f>ED222*100/EA222</f>
        <v>19.867549668874172</v>
      </c>
      <c r="FE222" s="209"/>
      <c r="FF222" s="209"/>
      <c r="FG222" s="209"/>
      <c r="FH222" s="209"/>
      <c r="FI222" s="209"/>
      <c r="FJ222" s="209"/>
      <c r="FK222" s="209"/>
      <c r="FL222" s="209"/>
      <c r="FM222" s="209"/>
      <c r="FN222" s="209"/>
      <c r="FO222" s="209"/>
      <c r="FP222" s="209"/>
      <c r="FQ222" s="209"/>
      <c r="FR222" s="209"/>
      <c r="FS222" s="209"/>
      <c r="FT222" s="209"/>
    </row>
    <row r="223" spans="1:176">
      <c r="A223" s="1">
        <v>220</v>
      </c>
      <c r="B223" s="233" t="s">
        <v>648</v>
      </c>
      <c r="C223" s="282" t="s">
        <v>649</v>
      </c>
      <c r="D223" s="256" t="s">
        <v>650</v>
      </c>
      <c r="E223" s="87"/>
      <c r="F223" s="84" t="s">
        <v>197</v>
      </c>
      <c r="G223" s="88">
        <v>80</v>
      </c>
      <c r="H223" s="60">
        <f t="shared" si="57"/>
        <v>0.8</v>
      </c>
      <c r="I223" s="37">
        <v>78</v>
      </c>
      <c r="J223" s="62">
        <f t="shared" si="58"/>
        <v>97.5</v>
      </c>
      <c r="K223" s="223" t="s">
        <v>329</v>
      </c>
      <c r="L223" s="239">
        <v>94</v>
      </c>
      <c r="M223" s="240">
        <v>92</v>
      </c>
      <c r="N223" s="240">
        <v>97</v>
      </c>
      <c r="O223" s="240">
        <v>92</v>
      </c>
      <c r="P223" s="240">
        <v>93</v>
      </c>
      <c r="Q223" s="241">
        <v>97</v>
      </c>
      <c r="R223" s="283">
        <v>5000</v>
      </c>
      <c r="S223" s="284">
        <v>25</v>
      </c>
      <c r="T223" s="284">
        <v>49</v>
      </c>
      <c r="U223" s="209"/>
      <c r="V223" s="209"/>
      <c r="W223" s="243"/>
      <c r="X223" s="64">
        <v>10</v>
      </c>
      <c r="Y223" s="1">
        <v>50</v>
      </c>
      <c r="Z223" s="9">
        <v>40</v>
      </c>
      <c r="AA223" s="208"/>
      <c r="AB223" s="126"/>
      <c r="AC223" s="244"/>
      <c r="AD223" s="245"/>
      <c r="AE223" s="246"/>
      <c r="AF223" s="247"/>
      <c r="AG223" s="248"/>
      <c r="AH223" s="249"/>
      <c r="AI223" s="250"/>
      <c r="AJ223" s="251"/>
      <c r="AK223" s="252"/>
      <c r="AL223" s="249"/>
      <c r="AM223" s="250"/>
      <c r="AN223" s="253"/>
      <c r="AO223" s="254"/>
      <c r="AP223" s="255"/>
      <c r="AQ223" s="79">
        <v>0</v>
      </c>
      <c r="AR223" s="80">
        <v>0</v>
      </c>
      <c r="AS223" s="80">
        <v>0</v>
      </c>
      <c r="AT223" s="80">
        <v>0</v>
      </c>
      <c r="AU223" s="80">
        <v>0</v>
      </c>
      <c r="AV223" s="80">
        <v>0</v>
      </c>
      <c r="AW223" s="80">
        <v>0</v>
      </c>
      <c r="AX223" s="80">
        <v>0</v>
      </c>
      <c r="AY223" s="80">
        <v>0</v>
      </c>
      <c r="AZ223" s="80">
        <v>0</v>
      </c>
      <c r="BA223" s="80">
        <v>0</v>
      </c>
      <c r="BB223" s="80">
        <v>0</v>
      </c>
      <c r="BC223" s="80">
        <v>0</v>
      </c>
      <c r="BD223" s="80">
        <v>0</v>
      </c>
      <c r="BE223" s="80">
        <v>0</v>
      </c>
      <c r="BF223" s="80">
        <v>0</v>
      </c>
      <c r="BG223" s="80">
        <v>0</v>
      </c>
      <c r="BH223" s="80">
        <v>0</v>
      </c>
      <c r="BI223" s="80">
        <v>0</v>
      </c>
      <c r="BJ223" s="80">
        <v>0</v>
      </c>
      <c r="BK223" s="80">
        <v>0</v>
      </c>
      <c r="BL223" s="80">
        <v>30</v>
      </c>
      <c r="BM223" s="80">
        <v>60</v>
      </c>
      <c r="BN223" s="80">
        <v>0</v>
      </c>
      <c r="BO223" s="80">
        <v>0</v>
      </c>
      <c r="BP223" s="80">
        <v>0</v>
      </c>
      <c r="BQ223" s="80">
        <v>10</v>
      </c>
      <c r="BR223" s="80">
        <v>0</v>
      </c>
      <c r="BS223" s="80">
        <v>0</v>
      </c>
      <c r="BT223" s="81">
        <f t="shared" si="56"/>
        <v>142.22222222222223</v>
      </c>
      <c r="BU223" s="64">
        <v>15</v>
      </c>
      <c r="BV223" s="1">
        <v>0</v>
      </c>
      <c r="BW223" s="232">
        <v>0</v>
      </c>
      <c r="BX223" s="1">
        <v>30</v>
      </c>
      <c r="BY223" s="1">
        <v>10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20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25</v>
      </c>
      <c r="CM223" s="1">
        <v>0</v>
      </c>
      <c r="CN223" s="1">
        <v>0</v>
      </c>
      <c r="CO223" s="1">
        <v>0</v>
      </c>
      <c r="CP223" s="81">
        <f t="shared" ref="CP223:CP253" si="60">(BU223*BU223+BV223*BV223+BW223*BW223+BX223*BX223+BY223*BY223+BZ223*BZ223+CA223*CA223+CB223*CB223+CC223*CC223+CD223*CD223+CE223*CE223+CF223*CF223+CG223*CG223+CH223*CH223+CI223*CI223+CJ223*CJ223+CK223*CK223+CL223*CL223+CM223*CM223+CN223*CN223+CO223*CO223)/21-10000/(21*21)</f>
        <v>84.467120181405889</v>
      </c>
      <c r="FE223" s="209"/>
      <c r="FF223" s="209"/>
      <c r="FG223" s="209"/>
      <c r="FH223" s="209"/>
      <c r="FI223" s="209"/>
      <c r="FJ223" s="209"/>
      <c r="FK223" s="209"/>
      <c r="FL223" s="209"/>
      <c r="FM223" s="209"/>
      <c r="FN223" s="209"/>
      <c r="FO223" s="209"/>
      <c r="FP223" s="209"/>
      <c r="FQ223" s="209"/>
      <c r="FR223" s="209"/>
      <c r="FS223" s="209"/>
      <c r="FT223" s="209"/>
    </row>
    <row r="224" spans="1:176">
      <c r="A224" s="1">
        <v>221</v>
      </c>
      <c r="B224" s="233" t="s">
        <v>651</v>
      </c>
      <c r="C224" s="282" t="s">
        <v>652</v>
      </c>
      <c r="D224" s="256" t="s">
        <v>220</v>
      </c>
      <c r="E224" s="87"/>
      <c r="F224" s="125" t="s">
        <v>190</v>
      </c>
      <c r="G224" s="88">
        <v>21</v>
      </c>
      <c r="H224" s="60">
        <f t="shared" si="57"/>
        <v>0.21</v>
      </c>
      <c r="I224" s="37">
        <v>18</v>
      </c>
      <c r="J224" s="62">
        <f t="shared" si="58"/>
        <v>85.714285714285708</v>
      </c>
      <c r="K224" s="223" t="s">
        <v>329</v>
      </c>
      <c r="L224" s="239">
        <v>94</v>
      </c>
      <c r="M224" s="240">
        <v>86</v>
      </c>
      <c r="N224" s="240">
        <v>99</v>
      </c>
      <c r="O224" s="240">
        <v>94</v>
      </c>
      <c r="P224" s="240">
        <v>96</v>
      </c>
      <c r="Q224" s="241">
        <v>97</v>
      </c>
      <c r="R224" s="283"/>
      <c r="S224" s="284"/>
      <c r="T224" s="284"/>
      <c r="U224" s="209"/>
      <c r="V224" s="209"/>
      <c r="W224" s="243"/>
      <c r="AA224" s="208"/>
      <c r="AB224" s="126"/>
      <c r="AC224" s="244"/>
      <c r="AD224" s="245"/>
      <c r="AE224" s="246"/>
      <c r="AF224" s="247"/>
      <c r="AG224" s="248"/>
      <c r="AH224" s="249"/>
      <c r="AI224" s="250"/>
      <c r="AJ224" s="251"/>
      <c r="AK224" s="252"/>
      <c r="AL224" s="249"/>
      <c r="AM224" s="250"/>
      <c r="AN224" s="253"/>
      <c r="AO224" s="254"/>
      <c r="AP224" s="255"/>
      <c r="AQ224" s="79">
        <v>0</v>
      </c>
      <c r="AR224" s="80">
        <v>0</v>
      </c>
      <c r="AS224" s="80">
        <v>0</v>
      </c>
      <c r="AT224" s="80">
        <v>0</v>
      </c>
      <c r="AU224" s="80">
        <v>0</v>
      </c>
      <c r="AV224" s="80">
        <v>0</v>
      </c>
      <c r="AW224" s="80">
        <v>0</v>
      </c>
      <c r="AX224" s="80">
        <v>0</v>
      </c>
      <c r="AY224" s="80">
        <v>0</v>
      </c>
      <c r="AZ224" s="80">
        <v>0</v>
      </c>
      <c r="BA224" s="80">
        <v>0</v>
      </c>
      <c r="BB224" s="80">
        <v>0</v>
      </c>
      <c r="BC224" s="80">
        <v>0</v>
      </c>
      <c r="BD224" s="80">
        <v>0</v>
      </c>
      <c r="BE224" s="80">
        <v>0</v>
      </c>
      <c r="BF224" s="80">
        <v>100</v>
      </c>
      <c r="BG224" s="80">
        <v>0</v>
      </c>
      <c r="BH224" s="80">
        <v>0</v>
      </c>
      <c r="BI224" s="80">
        <v>0</v>
      </c>
      <c r="BJ224" s="80">
        <v>0</v>
      </c>
      <c r="BK224" s="80">
        <v>0</v>
      </c>
      <c r="BL224" s="80">
        <v>0</v>
      </c>
      <c r="BM224" s="80">
        <v>0</v>
      </c>
      <c r="BN224" s="80">
        <v>0</v>
      </c>
      <c r="BO224" s="80">
        <v>0</v>
      </c>
      <c r="BP224" s="80">
        <v>0</v>
      </c>
      <c r="BQ224" s="80">
        <v>0</v>
      </c>
      <c r="BR224" s="80">
        <v>0</v>
      </c>
      <c r="BS224" s="80">
        <v>0</v>
      </c>
      <c r="BT224" s="81">
        <f t="shared" si="56"/>
        <v>322.22222222222223</v>
      </c>
      <c r="CP224" s="81">
        <f t="shared" si="60"/>
        <v>-22.675736961451246</v>
      </c>
      <c r="FE224" s="209"/>
      <c r="FF224" s="209"/>
      <c r="FG224" s="209"/>
      <c r="FH224" s="209"/>
      <c r="FI224" s="209"/>
      <c r="FJ224" s="209"/>
      <c r="FK224" s="209"/>
      <c r="FL224" s="209"/>
      <c r="FM224" s="209"/>
      <c r="FN224" s="209"/>
      <c r="FO224" s="209"/>
      <c r="FP224" s="209"/>
      <c r="FQ224" s="209"/>
      <c r="FR224" s="209"/>
      <c r="FS224" s="209"/>
      <c r="FT224" s="209"/>
    </row>
    <row r="225" spans="1:176">
      <c r="A225" s="1">
        <v>222</v>
      </c>
      <c r="B225" s="233" t="s">
        <v>653</v>
      </c>
      <c r="C225" s="282" t="s">
        <v>654</v>
      </c>
      <c r="D225" s="256" t="s">
        <v>286</v>
      </c>
      <c r="E225" s="87"/>
      <c r="F225" s="84" t="s">
        <v>120</v>
      </c>
      <c r="G225" s="88">
        <v>294</v>
      </c>
      <c r="H225" s="60">
        <f t="shared" si="57"/>
        <v>2.94</v>
      </c>
      <c r="I225" s="37">
        <v>281</v>
      </c>
      <c r="J225" s="62">
        <f t="shared" si="58"/>
        <v>95.578231292517003</v>
      </c>
      <c r="K225" s="223" t="s">
        <v>181</v>
      </c>
      <c r="L225" s="239">
        <v>92</v>
      </c>
      <c r="M225" s="240">
        <v>89</v>
      </c>
      <c r="N225" s="240">
        <v>95</v>
      </c>
      <c r="O225" s="240">
        <v>87</v>
      </c>
      <c r="P225" s="240">
        <v>93</v>
      </c>
      <c r="Q225" s="241">
        <v>95</v>
      </c>
      <c r="R225" s="283">
        <v>1000</v>
      </c>
      <c r="S225" s="284">
        <v>25</v>
      </c>
      <c r="T225" s="284">
        <v>49</v>
      </c>
      <c r="U225" s="209"/>
      <c r="V225" s="209"/>
      <c r="W225" s="243"/>
      <c r="X225" s="64">
        <v>30</v>
      </c>
      <c r="Y225" s="1">
        <v>50</v>
      </c>
      <c r="Z225" s="9">
        <v>20</v>
      </c>
      <c r="AA225" s="208"/>
      <c r="AB225" s="126"/>
      <c r="AC225" s="244"/>
      <c r="AD225" s="245"/>
      <c r="AE225" s="246"/>
      <c r="AF225" s="247"/>
      <c r="AG225" s="248"/>
      <c r="AH225" s="249"/>
      <c r="AI225" s="250"/>
      <c r="AJ225" s="251"/>
      <c r="AK225" s="252"/>
      <c r="AL225" s="249"/>
      <c r="AM225" s="250"/>
      <c r="AN225" s="253"/>
      <c r="AO225" s="254"/>
      <c r="AP225" s="255"/>
      <c r="AQ225" s="79">
        <v>0</v>
      </c>
      <c r="AR225" s="80">
        <v>10</v>
      </c>
      <c r="AS225" s="80">
        <v>0</v>
      </c>
      <c r="AT225" s="80">
        <v>0</v>
      </c>
      <c r="AU225" s="80">
        <v>0</v>
      </c>
      <c r="AV225" s="80">
        <v>0</v>
      </c>
      <c r="AW225" s="80">
        <v>0</v>
      </c>
      <c r="AX225" s="80">
        <v>0</v>
      </c>
      <c r="AY225" s="80">
        <v>0</v>
      </c>
      <c r="AZ225" s="80">
        <v>0</v>
      </c>
      <c r="BA225" s="80">
        <v>0</v>
      </c>
      <c r="BB225" s="80">
        <v>0</v>
      </c>
      <c r="BC225" s="80">
        <v>0</v>
      </c>
      <c r="BD225" s="80">
        <v>0</v>
      </c>
      <c r="BE225" s="80">
        <v>0</v>
      </c>
      <c r="BF225" s="80">
        <v>0</v>
      </c>
      <c r="BG225" s="80">
        <v>0</v>
      </c>
      <c r="BH225" s="80">
        <v>0</v>
      </c>
      <c r="BI225" s="80">
        <v>20</v>
      </c>
      <c r="BJ225" s="80">
        <v>0</v>
      </c>
      <c r="BK225" s="80">
        <v>0</v>
      </c>
      <c r="BL225" s="80">
        <v>0</v>
      </c>
      <c r="BM225" s="80">
        <v>60</v>
      </c>
      <c r="BN225" s="80">
        <v>0</v>
      </c>
      <c r="BO225" s="80">
        <v>0</v>
      </c>
      <c r="BP225" s="80">
        <v>0</v>
      </c>
      <c r="BQ225" s="80">
        <v>10</v>
      </c>
      <c r="BR225" s="80">
        <v>0</v>
      </c>
      <c r="BS225" s="80">
        <v>0</v>
      </c>
      <c r="BT225" s="81">
        <f t="shared" si="56"/>
        <v>128.88888888888889</v>
      </c>
      <c r="BU225" s="64">
        <v>10</v>
      </c>
      <c r="BV225" s="1">
        <v>0</v>
      </c>
      <c r="BW225" s="232">
        <v>30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30</v>
      </c>
      <c r="CI225" s="1">
        <v>0</v>
      </c>
      <c r="CJ225" s="1">
        <v>0</v>
      </c>
      <c r="CK225" s="1">
        <v>30</v>
      </c>
      <c r="CL225" s="1">
        <v>0</v>
      </c>
      <c r="CM225" s="1">
        <v>0</v>
      </c>
      <c r="CN225" s="1">
        <v>0</v>
      </c>
      <c r="CO225" s="1">
        <v>0</v>
      </c>
      <c r="CP225" s="81">
        <f t="shared" si="60"/>
        <v>110.65759637188209</v>
      </c>
      <c r="FE225" s="209"/>
      <c r="FF225" s="209"/>
      <c r="FG225" s="209"/>
      <c r="FH225" s="209"/>
      <c r="FI225" s="209"/>
      <c r="FJ225" s="209"/>
      <c r="FK225" s="209"/>
      <c r="FL225" s="209"/>
      <c r="FM225" s="209"/>
      <c r="FN225" s="209"/>
      <c r="FO225" s="209"/>
      <c r="FP225" s="209"/>
      <c r="FQ225" s="209"/>
      <c r="FR225" s="209"/>
      <c r="FS225" s="209"/>
      <c r="FT225" s="209"/>
    </row>
    <row r="226" spans="1:176">
      <c r="A226" s="1">
        <v>223</v>
      </c>
      <c r="B226" s="233" t="s">
        <v>655</v>
      </c>
      <c r="C226" s="282" t="s">
        <v>656</v>
      </c>
      <c r="D226" s="256" t="s">
        <v>657</v>
      </c>
      <c r="E226" s="87"/>
      <c r="F226" s="125" t="s">
        <v>166</v>
      </c>
      <c r="G226" s="88">
        <v>129</v>
      </c>
      <c r="H226" s="60">
        <f t="shared" si="57"/>
        <v>1.29</v>
      </c>
      <c r="I226" s="37">
        <v>127</v>
      </c>
      <c r="J226" s="62">
        <f t="shared" si="58"/>
        <v>98.449612403100772</v>
      </c>
      <c r="K226" s="223" t="s">
        <v>181</v>
      </c>
      <c r="L226" s="239">
        <v>89</v>
      </c>
      <c r="M226" s="240">
        <v>80</v>
      </c>
      <c r="N226" s="240">
        <v>94</v>
      </c>
      <c r="O226" s="240">
        <v>85</v>
      </c>
      <c r="P226" s="240">
        <v>88</v>
      </c>
      <c r="Q226" s="241">
        <v>96</v>
      </c>
      <c r="R226" s="283">
        <v>5000</v>
      </c>
      <c r="S226" s="284">
        <v>25</v>
      </c>
      <c r="T226" s="284">
        <v>49</v>
      </c>
      <c r="U226" s="209"/>
      <c r="V226" s="209"/>
      <c r="W226" s="243"/>
      <c r="X226" s="64">
        <v>20</v>
      </c>
      <c r="Y226" s="1">
        <v>50</v>
      </c>
      <c r="Z226" s="9">
        <v>30</v>
      </c>
      <c r="AA226" s="208"/>
      <c r="AB226" s="126"/>
      <c r="AC226" s="244"/>
      <c r="AD226" s="245"/>
      <c r="AE226" s="246"/>
      <c r="AF226" s="247"/>
      <c r="AG226" s="248"/>
      <c r="AH226" s="249"/>
      <c r="AI226" s="250"/>
      <c r="AJ226" s="251"/>
      <c r="AK226" s="252"/>
      <c r="AL226" s="249"/>
      <c r="AM226" s="250"/>
      <c r="AN226" s="253"/>
      <c r="AO226" s="254"/>
      <c r="AP226" s="255"/>
      <c r="AQ226" s="79">
        <v>0</v>
      </c>
      <c r="AR226" s="80">
        <v>30</v>
      </c>
      <c r="AS226" s="80">
        <v>0</v>
      </c>
      <c r="AT226" s="80">
        <v>0</v>
      </c>
      <c r="AU226" s="80">
        <v>0</v>
      </c>
      <c r="AV226" s="80">
        <v>0</v>
      </c>
      <c r="AW226" s="80">
        <v>0</v>
      </c>
      <c r="AX226" s="80">
        <v>0</v>
      </c>
      <c r="AY226" s="80">
        <v>0</v>
      </c>
      <c r="AZ226" s="80">
        <v>0</v>
      </c>
      <c r="BA226" s="80">
        <v>0</v>
      </c>
      <c r="BB226" s="80">
        <v>0</v>
      </c>
      <c r="BC226" s="80">
        <v>0</v>
      </c>
      <c r="BD226" s="80">
        <v>0</v>
      </c>
      <c r="BE226" s="80">
        <v>0</v>
      </c>
      <c r="BF226" s="80">
        <v>0</v>
      </c>
      <c r="BG226" s="80">
        <v>0</v>
      </c>
      <c r="BH226" s="80">
        <v>0</v>
      </c>
      <c r="BI226" s="80">
        <v>0</v>
      </c>
      <c r="BJ226" s="80">
        <v>0</v>
      </c>
      <c r="BK226" s="80">
        <v>0</v>
      </c>
      <c r="BL226" s="80">
        <v>0</v>
      </c>
      <c r="BM226" s="80">
        <v>30</v>
      </c>
      <c r="BN226" s="80">
        <v>0</v>
      </c>
      <c r="BO226" s="80">
        <v>0</v>
      </c>
      <c r="BP226" s="80">
        <v>0</v>
      </c>
      <c r="BQ226" s="80">
        <v>40</v>
      </c>
      <c r="BR226" s="80">
        <v>0</v>
      </c>
      <c r="BS226" s="80">
        <v>0</v>
      </c>
      <c r="BT226" s="81">
        <f t="shared" si="56"/>
        <v>102.22222222222221</v>
      </c>
      <c r="BU226" s="64">
        <v>0</v>
      </c>
      <c r="BV226" s="1">
        <v>0</v>
      </c>
      <c r="BW226" s="232">
        <v>0</v>
      </c>
      <c r="BX226" s="1">
        <v>40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30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30</v>
      </c>
      <c r="CM226" s="1">
        <v>0</v>
      </c>
      <c r="CN226" s="1">
        <v>0</v>
      </c>
      <c r="CO226" s="1">
        <v>0</v>
      </c>
      <c r="CP226" s="81">
        <f t="shared" si="60"/>
        <v>139.22902494331066</v>
      </c>
      <c r="FE226" s="209"/>
      <c r="FF226" s="209"/>
      <c r="FG226" s="209"/>
      <c r="FH226" s="209"/>
      <c r="FI226" s="209"/>
      <c r="FJ226" s="209"/>
      <c r="FK226" s="209"/>
      <c r="FL226" s="209"/>
      <c r="FM226" s="209"/>
      <c r="FN226" s="209"/>
      <c r="FO226" s="209"/>
      <c r="FP226" s="209"/>
      <c r="FQ226" s="209"/>
      <c r="FR226" s="209"/>
      <c r="FS226" s="209"/>
      <c r="FT226" s="209"/>
    </row>
    <row r="227" spans="1:176">
      <c r="A227" s="1">
        <v>224</v>
      </c>
      <c r="B227" s="233" t="s">
        <v>658</v>
      </c>
      <c r="C227" s="282" t="s">
        <v>659</v>
      </c>
      <c r="D227" s="86" t="s">
        <v>660</v>
      </c>
      <c r="E227" s="87"/>
      <c r="F227" s="84" t="s">
        <v>197</v>
      </c>
      <c r="G227" s="88">
        <v>94</v>
      </c>
      <c r="H227" s="60">
        <f t="shared" si="57"/>
        <v>0.94</v>
      </c>
      <c r="I227" s="37">
        <v>89</v>
      </c>
      <c r="J227" s="62">
        <f t="shared" si="58"/>
        <v>94.680851063829792</v>
      </c>
      <c r="K227" s="223" t="s">
        <v>329</v>
      </c>
      <c r="L227" s="239">
        <v>86</v>
      </c>
      <c r="M227" s="240">
        <v>89</v>
      </c>
      <c r="N227" s="240">
        <v>92</v>
      </c>
      <c r="O227" s="240">
        <v>80</v>
      </c>
      <c r="P227" s="240">
        <v>83</v>
      </c>
      <c r="Q227" s="241">
        <v>89</v>
      </c>
      <c r="R227" s="283">
        <v>25000</v>
      </c>
      <c r="S227" s="284">
        <v>50</v>
      </c>
      <c r="T227" s="284">
        <v>99</v>
      </c>
      <c r="U227" s="209">
        <v>17.899999999999999</v>
      </c>
      <c r="V227" s="209">
        <v>8.9</v>
      </c>
      <c r="W227" s="243">
        <v>8.1</v>
      </c>
      <c r="X227" s="64">
        <v>10</v>
      </c>
      <c r="Y227" s="1">
        <v>60</v>
      </c>
      <c r="Z227" s="9">
        <v>30</v>
      </c>
      <c r="AA227" s="208"/>
      <c r="AB227" s="126"/>
      <c r="AC227" s="244"/>
      <c r="AD227" s="245"/>
      <c r="AE227" s="290">
        <v>4</v>
      </c>
      <c r="AF227" s="247"/>
      <c r="AG227" s="248"/>
      <c r="AH227" s="249"/>
      <c r="AI227" s="250"/>
      <c r="AJ227" s="251"/>
      <c r="AK227" s="252"/>
      <c r="AL227" s="249"/>
      <c r="AM227" s="250"/>
      <c r="AN227" s="253"/>
      <c r="AO227" s="254"/>
      <c r="AP227" s="255"/>
      <c r="AQ227" s="79">
        <v>0</v>
      </c>
      <c r="AR227" s="80">
        <v>1</v>
      </c>
      <c r="AS227" s="80">
        <v>0</v>
      </c>
      <c r="AT227" s="80">
        <v>0</v>
      </c>
      <c r="AU227" s="80">
        <v>0</v>
      </c>
      <c r="AV227" s="80">
        <v>0</v>
      </c>
      <c r="AW227" s="80">
        <v>0</v>
      </c>
      <c r="AX227" s="80">
        <v>0</v>
      </c>
      <c r="AY227" s="80">
        <v>1</v>
      </c>
      <c r="AZ227" s="80">
        <v>0</v>
      </c>
      <c r="BA227" s="80">
        <v>0</v>
      </c>
      <c r="BB227" s="80">
        <v>0</v>
      </c>
      <c r="BC227" s="80">
        <v>1</v>
      </c>
      <c r="BD227" s="80">
        <v>75</v>
      </c>
      <c r="BE227" s="80">
        <v>0</v>
      </c>
      <c r="BF227" s="80">
        <v>0</v>
      </c>
      <c r="BG227" s="80">
        <v>0</v>
      </c>
      <c r="BH227" s="80">
        <v>0</v>
      </c>
      <c r="BI227" s="80">
        <v>0</v>
      </c>
      <c r="BJ227" s="80">
        <v>0</v>
      </c>
      <c r="BK227" s="80">
        <v>0</v>
      </c>
      <c r="BL227" s="80">
        <v>2</v>
      </c>
      <c r="BM227" s="80">
        <v>10</v>
      </c>
      <c r="BN227" s="80">
        <v>0</v>
      </c>
      <c r="BO227" s="80">
        <v>0</v>
      </c>
      <c r="BP227" s="80">
        <v>0</v>
      </c>
      <c r="BQ227" s="80">
        <v>10</v>
      </c>
      <c r="BR227" s="80">
        <v>0</v>
      </c>
      <c r="BS227" s="80">
        <v>0</v>
      </c>
      <c r="BT227" s="81">
        <f t="shared" si="56"/>
        <v>183.28888888888889</v>
      </c>
      <c r="BU227" s="64">
        <v>0</v>
      </c>
      <c r="BV227" s="1">
        <v>0</v>
      </c>
      <c r="BW227" s="232">
        <v>15</v>
      </c>
      <c r="BX227" s="1">
        <v>0</v>
      </c>
      <c r="BY227" s="1">
        <v>0</v>
      </c>
      <c r="BZ227" s="1">
        <v>0</v>
      </c>
      <c r="CA227" s="1">
        <v>10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55</v>
      </c>
      <c r="CL227" s="1">
        <v>0</v>
      </c>
      <c r="CM227" s="1">
        <v>0</v>
      </c>
      <c r="CN227" s="1">
        <v>20</v>
      </c>
      <c r="CO227" s="1">
        <v>0</v>
      </c>
      <c r="CP227" s="81">
        <f t="shared" si="60"/>
        <v>155.89569160997735</v>
      </c>
      <c r="FE227" s="209"/>
      <c r="FF227" s="209"/>
      <c r="FG227" s="209"/>
      <c r="FH227" s="209"/>
      <c r="FI227" s="209"/>
      <c r="FJ227" s="209"/>
      <c r="FK227" s="209"/>
      <c r="FL227" s="209"/>
      <c r="FM227" s="209"/>
      <c r="FN227" s="209"/>
      <c r="FO227" s="209"/>
      <c r="FP227" s="209"/>
      <c r="FQ227" s="209"/>
      <c r="FR227" s="209"/>
      <c r="FS227" s="209"/>
      <c r="FT227" s="209"/>
    </row>
    <row r="228" spans="1:176">
      <c r="A228" s="1">
        <v>225</v>
      </c>
      <c r="B228" s="233" t="s">
        <v>661</v>
      </c>
      <c r="C228" s="282" t="s">
        <v>662</v>
      </c>
      <c r="D228" s="256" t="s">
        <v>157</v>
      </c>
      <c r="E228" s="87"/>
      <c r="F228" s="84" t="s">
        <v>197</v>
      </c>
      <c r="G228" s="88">
        <v>113</v>
      </c>
      <c r="H228" s="60">
        <f t="shared" si="57"/>
        <v>1.1299999999999999</v>
      </c>
      <c r="I228" s="37">
        <v>104</v>
      </c>
      <c r="J228" s="62">
        <f t="shared" si="58"/>
        <v>92.035398230088489</v>
      </c>
      <c r="K228" s="223" t="s">
        <v>181</v>
      </c>
      <c r="L228" s="239">
        <v>90</v>
      </c>
      <c r="M228" s="240">
        <v>83</v>
      </c>
      <c r="N228" s="240">
        <v>95</v>
      </c>
      <c r="O228" s="240">
        <v>86</v>
      </c>
      <c r="P228" s="240">
        <v>92</v>
      </c>
      <c r="Q228" s="241">
        <v>93</v>
      </c>
      <c r="R228" s="283">
        <v>25000</v>
      </c>
      <c r="S228" s="284">
        <v>25</v>
      </c>
      <c r="T228" s="284">
        <v>49</v>
      </c>
      <c r="U228" s="209"/>
      <c r="V228" s="209"/>
      <c r="W228" s="243"/>
      <c r="X228" s="64">
        <v>10</v>
      </c>
      <c r="Y228" s="1">
        <v>29</v>
      </c>
      <c r="Z228" s="9">
        <v>61</v>
      </c>
      <c r="AA228" s="208"/>
      <c r="AB228" s="126"/>
      <c r="AC228" s="244"/>
      <c r="AD228" s="245"/>
      <c r="AE228" s="246"/>
      <c r="AF228" s="247"/>
      <c r="AG228" s="248"/>
      <c r="AH228" s="249"/>
      <c r="AI228" s="250"/>
      <c r="AJ228" s="251"/>
      <c r="AK228" s="252"/>
      <c r="AL228" s="249"/>
      <c r="AM228" s="250"/>
      <c r="AN228" s="253"/>
      <c r="AO228" s="254"/>
      <c r="AP228" s="255"/>
      <c r="AQ228" s="79">
        <v>0</v>
      </c>
      <c r="AR228" s="80">
        <v>0</v>
      </c>
      <c r="AS228" s="80">
        <v>0</v>
      </c>
      <c r="AT228" s="80">
        <v>0</v>
      </c>
      <c r="AU228" s="80">
        <v>0</v>
      </c>
      <c r="AV228" s="80">
        <v>0</v>
      </c>
      <c r="AW228" s="80">
        <v>0</v>
      </c>
      <c r="AX228" s="80">
        <v>0</v>
      </c>
      <c r="AY228" s="80">
        <v>12</v>
      </c>
      <c r="AZ228" s="80">
        <v>0</v>
      </c>
      <c r="BA228" s="80">
        <v>0</v>
      </c>
      <c r="BB228" s="80">
        <v>0</v>
      </c>
      <c r="BC228" s="80">
        <v>0</v>
      </c>
      <c r="BD228" s="80">
        <v>0</v>
      </c>
      <c r="BE228" s="80">
        <v>0</v>
      </c>
      <c r="BF228" s="80">
        <v>0</v>
      </c>
      <c r="BG228" s="80">
        <v>0</v>
      </c>
      <c r="BH228" s="80">
        <v>0</v>
      </c>
      <c r="BI228" s="80">
        <v>0</v>
      </c>
      <c r="BJ228" s="80">
        <v>0</v>
      </c>
      <c r="BK228" s="80">
        <v>0</v>
      </c>
      <c r="BL228" s="80">
        <v>10</v>
      </c>
      <c r="BM228" s="80">
        <v>42</v>
      </c>
      <c r="BN228" s="80">
        <v>0</v>
      </c>
      <c r="BO228" s="80">
        <v>0</v>
      </c>
      <c r="BP228" s="80">
        <v>0</v>
      </c>
      <c r="BQ228" s="80">
        <v>36</v>
      </c>
      <c r="BR228" s="80">
        <v>0</v>
      </c>
      <c r="BS228" s="80">
        <v>0</v>
      </c>
      <c r="BT228" s="81">
        <f t="shared" si="56"/>
        <v>99.022222222222226</v>
      </c>
      <c r="BU228" s="64">
        <v>10</v>
      </c>
      <c r="BV228" s="1">
        <v>10</v>
      </c>
      <c r="BW228" s="232">
        <v>0</v>
      </c>
      <c r="BX228" s="1">
        <v>10</v>
      </c>
      <c r="BY228" s="1">
        <v>10</v>
      </c>
      <c r="BZ228" s="1">
        <v>10</v>
      </c>
      <c r="CA228" s="1">
        <v>0</v>
      </c>
      <c r="CB228" s="1">
        <v>0</v>
      </c>
      <c r="CC228" s="1">
        <v>0</v>
      </c>
      <c r="CD228" s="1">
        <v>0</v>
      </c>
      <c r="CE228" s="1">
        <v>10</v>
      </c>
      <c r="CF228" s="1">
        <v>0</v>
      </c>
      <c r="CG228" s="1">
        <v>0</v>
      </c>
      <c r="CH228" s="1">
        <v>0</v>
      </c>
      <c r="CI228" s="1">
        <v>10</v>
      </c>
      <c r="CJ228" s="1">
        <v>0</v>
      </c>
      <c r="CK228" s="1">
        <v>10</v>
      </c>
      <c r="CL228" s="1">
        <v>10</v>
      </c>
      <c r="CM228" s="1">
        <v>0</v>
      </c>
      <c r="CN228" s="1">
        <v>10</v>
      </c>
      <c r="CO228" s="1">
        <v>0</v>
      </c>
      <c r="CP228" s="81">
        <f t="shared" si="60"/>
        <v>24.943310657596374</v>
      </c>
      <c r="FE228" s="209"/>
      <c r="FF228" s="209"/>
      <c r="FG228" s="209"/>
      <c r="FH228" s="209"/>
      <c r="FI228" s="209"/>
      <c r="FJ228" s="209"/>
      <c r="FK228" s="209"/>
      <c r="FL228" s="209"/>
      <c r="FM228" s="209"/>
      <c r="FN228" s="209"/>
      <c r="FO228" s="209"/>
      <c r="FP228" s="209"/>
      <c r="FQ228" s="209"/>
      <c r="FR228" s="209"/>
      <c r="FS228" s="209"/>
      <c r="FT228" s="209"/>
    </row>
    <row r="229" spans="1:176">
      <c r="A229" s="1">
        <v>226</v>
      </c>
      <c r="B229" s="233" t="s">
        <v>663</v>
      </c>
      <c r="C229" s="282" t="s">
        <v>664</v>
      </c>
      <c r="D229" s="256" t="s">
        <v>279</v>
      </c>
      <c r="E229" s="87"/>
      <c r="F229" s="125" t="s">
        <v>166</v>
      </c>
      <c r="G229" s="88">
        <v>29</v>
      </c>
      <c r="H229" s="60">
        <f t="shared" si="57"/>
        <v>0.28999999999999998</v>
      </c>
      <c r="I229" s="37">
        <v>25</v>
      </c>
      <c r="J229" s="62">
        <f t="shared" si="58"/>
        <v>86.206896551724142</v>
      </c>
      <c r="K229" s="223" t="s">
        <v>329</v>
      </c>
      <c r="L229" s="239">
        <v>99</v>
      </c>
      <c r="M229" s="240">
        <v>98</v>
      </c>
      <c r="N229" s="240">
        <v>99</v>
      </c>
      <c r="O229" s="240">
        <v>98</v>
      </c>
      <c r="P229" s="240">
        <v>100</v>
      </c>
      <c r="Q229" s="241">
        <v>100</v>
      </c>
      <c r="R229" s="283">
        <v>5000</v>
      </c>
      <c r="S229" s="284">
        <v>50</v>
      </c>
      <c r="T229" s="284">
        <v>99</v>
      </c>
      <c r="U229" s="209"/>
      <c r="V229" s="209"/>
      <c r="W229" s="243"/>
      <c r="X229" s="64">
        <v>0</v>
      </c>
      <c r="Y229" s="1">
        <v>60</v>
      </c>
      <c r="Z229" s="9">
        <v>40</v>
      </c>
      <c r="AA229" s="208"/>
      <c r="AB229" s="126"/>
      <c r="AC229" s="244"/>
      <c r="AD229" s="245"/>
      <c r="AE229" s="246"/>
      <c r="AF229" s="247"/>
      <c r="AG229" s="248"/>
      <c r="AH229" s="249"/>
      <c r="AI229" s="250"/>
      <c r="AJ229" s="251"/>
      <c r="AK229" s="252"/>
      <c r="AL229" s="249"/>
      <c r="AM229" s="250"/>
      <c r="AN229" s="253"/>
      <c r="AO229" s="254"/>
      <c r="AP229" s="255"/>
      <c r="AQ229" s="79">
        <v>0</v>
      </c>
      <c r="AR229" s="80">
        <v>5</v>
      </c>
      <c r="AS229" s="80">
        <v>0</v>
      </c>
      <c r="AT229" s="80">
        <v>0</v>
      </c>
      <c r="AU229" s="80">
        <v>0</v>
      </c>
      <c r="AV229" s="80">
        <v>0</v>
      </c>
      <c r="AW229" s="80">
        <v>0</v>
      </c>
      <c r="AX229" s="80">
        <v>0</v>
      </c>
      <c r="AY229" s="80">
        <v>0</v>
      </c>
      <c r="AZ229" s="80">
        <v>0</v>
      </c>
      <c r="BA229" s="80">
        <v>0</v>
      </c>
      <c r="BB229" s="80">
        <v>0</v>
      </c>
      <c r="BC229" s="80">
        <v>0</v>
      </c>
      <c r="BD229" s="80">
        <v>0</v>
      </c>
      <c r="BE229" s="80">
        <v>0</v>
      </c>
      <c r="BF229" s="80">
        <v>0</v>
      </c>
      <c r="BG229" s="80">
        <v>0</v>
      </c>
      <c r="BH229" s="80">
        <v>0</v>
      </c>
      <c r="BI229" s="80">
        <v>0</v>
      </c>
      <c r="BJ229" s="80">
        <v>0</v>
      </c>
      <c r="BK229" s="80">
        <v>0</v>
      </c>
      <c r="BL229" s="80">
        <v>15</v>
      </c>
      <c r="BM229" s="80">
        <v>35</v>
      </c>
      <c r="BN229" s="80">
        <v>0</v>
      </c>
      <c r="BO229" s="80">
        <v>0</v>
      </c>
      <c r="BP229" s="80">
        <v>0</v>
      </c>
      <c r="BQ229" s="80">
        <v>45</v>
      </c>
      <c r="BR229" s="80">
        <v>0</v>
      </c>
      <c r="BS229" s="80">
        <v>0</v>
      </c>
      <c r="BT229" s="81">
        <f t="shared" si="56"/>
        <v>105.55555555555556</v>
      </c>
      <c r="BU229" s="64">
        <v>10</v>
      </c>
      <c r="BV229" s="1">
        <v>0</v>
      </c>
      <c r="BW229" s="232">
        <v>5</v>
      </c>
      <c r="BX229" s="1">
        <v>10</v>
      </c>
      <c r="BY229" s="1">
        <v>25</v>
      </c>
      <c r="BZ229" s="1">
        <v>0</v>
      </c>
      <c r="CA229" s="1">
        <v>0</v>
      </c>
      <c r="CB229" s="1">
        <v>0</v>
      </c>
      <c r="CC229" s="1">
        <v>0</v>
      </c>
      <c r="CD229" s="1">
        <v>25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25</v>
      </c>
      <c r="CL229" s="1">
        <v>0</v>
      </c>
      <c r="CM229" s="1">
        <v>0</v>
      </c>
      <c r="CN229" s="1">
        <v>0</v>
      </c>
      <c r="CO229" s="1">
        <v>0</v>
      </c>
      <c r="CP229" s="81">
        <f t="shared" si="60"/>
        <v>77.32426303854875</v>
      </c>
      <c r="FE229" s="209"/>
      <c r="FF229" s="209"/>
      <c r="FG229" s="209"/>
      <c r="FH229" s="209"/>
      <c r="FI229" s="209"/>
      <c r="FJ229" s="209"/>
      <c r="FK229" s="209"/>
      <c r="FL229" s="209"/>
      <c r="FM229" s="209"/>
      <c r="FN229" s="209"/>
      <c r="FO229" s="209"/>
      <c r="FP229" s="209"/>
      <c r="FQ229" s="209"/>
      <c r="FR229" s="209"/>
      <c r="FS229" s="209"/>
      <c r="FT229" s="209"/>
    </row>
    <row r="230" spans="1:176">
      <c r="A230" s="1">
        <v>227</v>
      </c>
      <c r="B230" s="233" t="s">
        <v>665</v>
      </c>
      <c r="C230" s="282" t="s">
        <v>666</v>
      </c>
      <c r="D230" s="256" t="s">
        <v>667</v>
      </c>
      <c r="E230" s="87"/>
      <c r="F230" s="59" t="s">
        <v>197</v>
      </c>
      <c r="G230" s="88">
        <v>151</v>
      </c>
      <c r="H230" s="60">
        <f t="shared" si="57"/>
        <v>1.51</v>
      </c>
      <c r="I230" s="37">
        <v>130</v>
      </c>
      <c r="J230" s="62">
        <f t="shared" si="58"/>
        <v>86.092715231788077</v>
      </c>
      <c r="K230" s="223" t="s">
        <v>181</v>
      </c>
      <c r="L230" s="239">
        <v>97</v>
      </c>
      <c r="M230" s="240">
        <v>95</v>
      </c>
      <c r="N230" s="240">
        <v>98</v>
      </c>
      <c r="O230" s="240">
        <v>95</v>
      </c>
      <c r="P230" s="240">
        <v>95</v>
      </c>
      <c r="Q230" s="241">
        <v>100</v>
      </c>
      <c r="R230" s="283">
        <v>250000</v>
      </c>
      <c r="S230" s="284">
        <v>50</v>
      </c>
      <c r="T230" s="284">
        <v>99</v>
      </c>
      <c r="U230" s="209"/>
      <c r="V230" s="209"/>
      <c r="W230" s="243"/>
      <c r="X230" s="64">
        <v>70</v>
      </c>
      <c r="Y230" s="1">
        <v>30</v>
      </c>
      <c r="Z230" s="9">
        <v>0</v>
      </c>
      <c r="AA230" s="208"/>
      <c r="AB230" s="126"/>
      <c r="AC230" s="244"/>
      <c r="AD230" s="245"/>
      <c r="AE230" s="246"/>
      <c r="AF230" s="247"/>
      <c r="AG230" s="248"/>
      <c r="AH230" s="249"/>
      <c r="AI230" s="250"/>
      <c r="AJ230" s="251"/>
      <c r="AK230" s="252"/>
      <c r="AL230" s="249"/>
      <c r="AM230" s="250"/>
      <c r="AN230" s="253"/>
      <c r="AO230" s="254"/>
      <c r="AP230" s="255"/>
      <c r="AQ230" s="79">
        <v>0</v>
      </c>
      <c r="AR230" s="80">
        <v>0</v>
      </c>
      <c r="AS230" s="80">
        <v>0</v>
      </c>
      <c r="AT230" s="80">
        <v>0</v>
      </c>
      <c r="AU230" s="80">
        <v>0</v>
      </c>
      <c r="AV230" s="80">
        <v>0</v>
      </c>
      <c r="AW230" s="80">
        <v>0</v>
      </c>
      <c r="AX230" s="80">
        <v>0</v>
      </c>
      <c r="AY230" s="80">
        <v>70</v>
      </c>
      <c r="AZ230" s="80">
        <v>0</v>
      </c>
      <c r="BA230" s="80">
        <v>0</v>
      </c>
      <c r="BB230" s="80">
        <v>0</v>
      </c>
      <c r="BC230" s="80">
        <v>0</v>
      </c>
      <c r="BD230" s="80">
        <v>30</v>
      </c>
      <c r="BE230" s="80">
        <v>0</v>
      </c>
      <c r="BF230" s="80">
        <v>0</v>
      </c>
      <c r="BG230" s="80">
        <v>0</v>
      </c>
      <c r="BH230" s="80">
        <v>0</v>
      </c>
      <c r="BI230" s="80">
        <v>0</v>
      </c>
      <c r="BJ230" s="80">
        <v>0</v>
      </c>
      <c r="BK230" s="80">
        <v>0</v>
      </c>
      <c r="BL230" s="80">
        <v>0</v>
      </c>
      <c r="BM230" s="80">
        <v>0</v>
      </c>
      <c r="BN230" s="80">
        <v>0</v>
      </c>
      <c r="BO230" s="80">
        <v>0</v>
      </c>
      <c r="BP230" s="80">
        <v>0</v>
      </c>
      <c r="BQ230" s="80">
        <v>0</v>
      </c>
      <c r="BR230" s="80">
        <v>0</v>
      </c>
      <c r="BS230" s="80">
        <v>0</v>
      </c>
      <c r="BT230" s="81">
        <f t="shared" si="56"/>
        <v>182.22222222222223</v>
      </c>
      <c r="BU230" s="64">
        <v>0</v>
      </c>
      <c r="BV230" s="1">
        <v>0</v>
      </c>
      <c r="BW230" s="232">
        <v>10</v>
      </c>
      <c r="BX230" s="1">
        <v>0</v>
      </c>
      <c r="BY230" s="1">
        <v>25</v>
      </c>
      <c r="BZ230" s="1">
        <v>25</v>
      </c>
      <c r="CA230" s="1">
        <v>0</v>
      </c>
      <c r="CB230" s="1">
        <v>0</v>
      </c>
      <c r="CC230" s="1">
        <v>10</v>
      </c>
      <c r="CD230" s="1">
        <v>20</v>
      </c>
      <c r="CE230" s="1">
        <v>0</v>
      </c>
      <c r="CF230" s="1">
        <v>0</v>
      </c>
      <c r="CG230" s="1">
        <v>0</v>
      </c>
      <c r="CH230" s="1">
        <v>10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81">
        <f t="shared" si="60"/>
        <v>70.181405895691611</v>
      </c>
      <c r="FE230" s="209"/>
      <c r="FF230" s="209"/>
      <c r="FG230" s="209"/>
      <c r="FH230" s="209"/>
      <c r="FI230" s="209"/>
      <c r="FJ230" s="209"/>
      <c r="FK230" s="209"/>
      <c r="FL230" s="209"/>
      <c r="FM230" s="209"/>
      <c r="FN230" s="209"/>
      <c r="FO230" s="209"/>
      <c r="FP230" s="209"/>
      <c r="FQ230" s="209"/>
      <c r="FR230" s="209"/>
      <c r="FS230" s="209"/>
      <c r="FT230" s="209"/>
    </row>
    <row r="231" spans="1:176">
      <c r="A231" s="1">
        <v>228</v>
      </c>
      <c r="B231" s="233" t="s">
        <v>668</v>
      </c>
      <c r="C231" s="282" t="s">
        <v>669</v>
      </c>
      <c r="D231" s="256" t="s">
        <v>670</v>
      </c>
      <c r="E231" s="87"/>
      <c r="F231" s="59" t="s">
        <v>197</v>
      </c>
      <c r="G231" s="88">
        <v>95</v>
      </c>
      <c r="H231" s="60">
        <f t="shared" si="57"/>
        <v>0.95</v>
      </c>
      <c r="I231" s="37">
        <v>92</v>
      </c>
      <c r="J231" s="62">
        <f t="shared" si="58"/>
        <v>96.84210526315789</v>
      </c>
      <c r="K231" s="223" t="s">
        <v>329</v>
      </c>
      <c r="L231" s="239">
        <v>86</v>
      </c>
      <c r="M231" s="240">
        <v>84</v>
      </c>
      <c r="N231" s="240">
        <v>88</v>
      </c>
      <c r="O231" s="240">
        <v>84</v>
      </c>
      <c r="P231" s="240">
        <v>88</v>
      </c>
      <c r="Q231" s="241">
        <v>88</v>
      </c>
      <c r="R231" s="283"/>
      <c r="S231" s="284">
        <v>25</v>
      </c>
      <c r="T231" s="284">
        <v>49</v>
      </c>
      <c r="U231" s="209"/>
      <c r="V231" s="209"/>
      <c r="W231" s="243"/>
      <c r="X231" s="64">
        <v>0</v>
      </c>
      <c r="Y231" s="1">
        <v>75</v>
      </c>
      <c r="Z231" s="9">
        <v>25</v>
      </c>
      <c r="AA231" s="208"/>
      <c r="AB231" s="126"/>
      <c r="AC231" s="244"/>
      <c r="AD231" s="245"/>
      <c r="AE231" s="246"/>
      <c r="AF231" s="247"/>
      <c r="AG231" s="248"/>
      <c r="AH231" s="249"/>
      <c r="AI231" s="250"/>
      <c r="AJ231" s="251"/>
      <c r="AK231" s="252"/>
      <c r="AL231" s="249"/>
      <c r="AM231" s="250"/>
      <c r="AN231" s="253"/>
      <c r="AO231" s="254"/>
      <c r="AP231" s="255"/>
      <c r="AQ231" s="79">
        <v>0</v>
      </c>
      <c r="AR231" s="80">
        <v>0</v>
      </c>
      <c r="AS231" s="80">
        <v>0</v>
      </c>
      <c r="AT231" s="80">
        <v>0</v>
      </c>
      <c r="AU231" s="80">
        <v>0</v>
      </c>
      <c r="AV231" s="80">
        <v>0</v>
      </c>
      <c r="AW231" s="80">
        <v>0</v>
      </c>
      <c r="AX231" s="80">
        <v>0</v>
      </c>
      <c r="AY231" s="80">
        <v>0</v>
      </c>
      <c r="AZ231" s="80">
        <v>0</v>
      </c>
      <c r="BA231" s="80">
        <v>0</v>
      </c>
      <c r="BB231" s="80">
        <v>0</v>
      </c>
      <c r="BC231" s="80">
        <v>100</v>
      </c>
      <c r="BD231" s="80">
        <v>0</v>
      </c>
      <c r="BE231" s="80">
        <v>0</v>
      </c>
      <c r="BF231" s="80">
        <v>0</v>
      </c>
      <c r="BG231" s="80">
        <v>0</v>
      </c>
      <c r="BH231" s="80">
        <v>0</v>
      </c>
      <c r="BI231" s="80">
        <v>0</v>
      </c>
      <c r="BJ231" s="80">
        <v>0</v>
      </c>
      <c r="BK231" s="80">
        <v>0</v>
      </c>
      <c r="BL231" s="80">
        <v>0</v>
      </c>
      <c r="BM231" s="80">
        <v>0</v>
      </c>
      <c r="BN231" s="80">
        <v>0</v>
      </c>
      <c r="BO231" s="80">
        <v>0</v>
      </c>
      <c r="BP231" s="80">
        <v>0</v>
      </c>
      <c r="BQ231" s="80">
        <v>0</v>
      </c>
      <c r="BR231" s="80">
        <v>0</v>
      </c>
      <c r="BS231" s="80">
        <v>0</v>
      </c>
      <c r="BT231" s="81">
        <f t="shared" si="56"/>
        <v>322.22222222222223</v>
      </c>
      <c r="BU231" s="64">
        <v>0</v>
      </c>
      <c r="BV231" s="1">
        <v>10</v>
      </c>
      <c r="BW231" s="232">
        <v>0</v>
      </c>
      <c r="BX231" s="1">
        <v>15</v>
      </c>
      <c r="BY231" s="1">
        <v>28</v>
      </c>
      <c r="BZ231" s="1">
        <v>0</v>
      </c>
      <c r="CA231" s="1">
        <v>7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8</v>
      </c>
      <c r="CI231" s="1">
        <v>0</v>
      </c>
      <c r="CJ231" s="1">
        <v>0</v>
      </c>
      <c r="CK231" s="1">
        <v>26</v>
      </c>
      <c r="CL231" s="1">
        <v>6</v>
      </c>
      <c r="CM231" s="1">
        <v>0</v>
      </c>
      <c r="CN231" s="1">
        <v>0</v>
      </c>
      <c r="CO231" s="1">
        <v>0</v>
      </c>
      <c r="CP231" s="81">
        <f t="shared" si="60"/>
        <v>69.419501133786852</v>
      </c>
      <c r="FE231" s="209"/>
      <c r="FF231" s="209"/>
      <c r="FG231" s="209"/>
      <c r="FH231" s="209"/>
      <c r="FI231" s="209"/>
      <c r="FJ231" s="209"/>
      <c r="FK231" s="209"/>
      <c r="FL231" s="209"/>
      <c r="FM231" s="209"/>
      <c r="FN231" s="209"/>
      <c r="FO231" s="209"/>
      <c r="FP231" s="209"/>
      <c r="FQ231" s="209"/>
      <c r="FR231" s="209"/>
      <c r="FS231" s="209"/>
      <c r="FT231" s="209"/>
    </row>
    <row r="232" spans="1:176">
      <c r="A232" s="1">
        <v>229</v>
      </c>
      <c r="B232" s="233" t="s">
        <v>671</v>
      </c>
      <c r="C232" s="282" t="s">
        <v>672</v>
      </c>
      <c r="D232" s="256" t="s">
        <v>279</v>
      </c>
      <c r="E232" s="87"/>
      <c r="F232" s="59" t="s">
        <v>197</v>
      </c>
      <c r="G232" s="88">
        <v>260</v>
      </c>
      <c r="H232" s="60">
        <f t="shared" si="57"/>
        <v>2.6</v>
      </c>
      <c r="I232" s="37">
        <v>217</v>
      </c>
      <c r="J232" s="62">
        <f t="shared" si="58"/>
        <v>83.461538461538467</v>
      </c>
      <c r="K232" s="223" t="s">
        <v>181</v>
      </c>
      <c r="L232" s="239">
        <v>83</v>
      </c>
      <c r="M232" s="240">
        <v>74</v>
      </c>
      <c r="N232" s="240">
        <v>88</v>
      </c>
      <c r="O232" s="240">
        <v>83</v>
      </c>
      <c r="P232" s="240">
        <v>89</v>
      </c>
      <c r="Q232" s="241">
        <v>81</v>
      </c>
      <c r="R232" s="283">
        <v>10000</v>
      </c>
      <c r="S232" s="284">
        <v>25</v>
      </c>
      <c r="T232" s="284">
        <v>49</v>
      </c>
      <c r="U232" s="209"/>
      <c r="V232" s="209"/>
      <c r="W232" s="243"/>
      <c r="X232" s="64">
        <v>20</v>
      </c>
      <c r="Y232" s="1">
        <v>70</v>
      </c>
      <c r="Z232" s="9">
        <v>10</v>
      </c>
      <c r="AA232" s="208"/>
      <c r="AB232" s="126"/>
      <c r="AC232" s="244"/>
      <c r="AD232" s="245"/>
      <c r="AE232" s="246"/>
      <c r="AF232" s="247"/>
      <c r="AG232" s="248"/>
      <c r="AH232" s="249"/>
      <c r="AI232" s="250"/>
      <c r="AJ232" s="251"/>
      <c r="AK232" s="252"/>
      <c r="AL232" s="249"/>
      <c r="AM232" s="250"/>
      <c r="AN232" s="253"/>
      <c r="AO232" s="254"/>
      <c r="AP232" s="255"/>
      <c r="AQ232" s="79">
        <v>0</v>
      </c>
      <c r="AR232" s="80">
        <v>0</v>
      </c>
      <c r="AS232" s="80">
        <v>0</v>
      </c>
      <c r="AT232" s="80">
        <v>0</v>
      </c>
      <c r="AU232" s="80">
        <v>0</v>
      </c>
      <c r="AV232" s="80">
        <v>0</v>
      </c>
      <c r="AW232" s="80">
        <v>0</v>
      </c>
      <c r="AX232" s="80">
        <v>0</v>
      </c>
      <c r="AY232" s="80">
        <v>50</v>
      </c>
      <c r="AZ232" s="80">
        <v>0</v>
      </c>
      <c r="BA232" s="80">
        <v>0</v>
      </c>
      <c r="BB232" s="80">
        <v>0</v>
      </c>
      <c r="BC232" s="80">
        <v>10</v>
      </c>
      <c r="BD232" s="80">
        <v>0</v>
      </c>
      <c r="BE232" s="80">
        <v>0</v>
      </c>
      <c r="BF232" s="80">
        <v>0</v>
      </c>
      <c r="BG232" s="80">
        <v>0</v>
      </c>
      <c r="BH232" s="80">
        <v>0</v>
      </c>
      <c r="BI232" s="80">
        <v>0</v>
      </c>
      <c r="BJ232" s="80">
        <v>0</v>
      </c>
      <c r="BK232" s="80">
        <v>0</v>
      </c>
      <c r="BL232" s="80">
        <v>0</v>
      </c>
      <c r="BM232" s="80">
        <v>20</v>
      </c>
      <c r="BN232" s="80">
        <v>0</v>
      </c>
      <c r="BO232" s="80">
        <v>20</v>
      </c>
      <c r="BP232" s="80">
        <v>0</v>
      </c>
      <c r="BQ232" s="80">
        <v>0</v>
      </c>
      <c r="BR232" s="80">
        <v>0</v>
      </c>
      <c r="BS232" s="80">
        <v>0</v>
      </c>
      <c r="BT232" s="81">
        <f t="shared" si="56"/>
        <v>102.22222222222221</v>
      </c>
      <c r="BU232" s="64">
        <v>40</v>
      </c>
      <c r="BV232" s="1">
        <v>0</v>
      </c>
      <c r="BW232" s="232">
        <v>0</v>
      </c>
      <c r="BX232" s="1">
        <v>15</v>
      </c>
      <c r="BY232" s="1">
        <v>10</v>
      </c>
      <c r="BZ232" s="1">
        <v>0</v>
      </c>
      <c r="CA232" s="1">
        <v>0</v>
      </c>
      <c r="CB232" s="1">
        <v>0</v>
      </c>
      <c r="CC232" s="1">
        <v>0</v>
      </c>
      <c r="CD232" s="1">
        <v>10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25</v>
      </c>
      <c r="CL232" s="1">
        <v>0</v>
      </c>
      <c r="CM232" s="1">
        <v>0</v>
      </c>
      <c r="CN232" s="1">
        <v>0</v>
      </c>
      <c r="CO232" s="1">
        <v>0</v>
      </c>
      <c r="CP232" s="81">
        <f t="shared" si="60"/>
        <v>103.51473922902494</v>
      </c>
      <c r="FE232" s="209"/>
      <c r="FF232" s="209"/>
      <c r="FG232" s="209"/>
      <c r="FH232" s="209"/>
      <c r="FI232" s="209"/>
      <c r="FJ232" s="209"/>
      <c r="FK232" s="209"/>
      <c r="FL232" s="209"/>
      <c r="FM232" s="209"/>
      <c r="FN232" s="209"/>
      <c r="FO232" s="209"/>
      <c r="FP232" s="209"/>
      <c r="FQ232" s="209"/>
      <c r="FR232" s="209"/>
      <c r="FS232" s="209"/>
      <c r="FT232" s="209"/>
    </row>
    <row r="233" spans="1:176">
      <c r="A233" s="1">
        <v>230</v>
      </c>
      <c r="B233" s="233" t="s">
        <v>673</v>
      </c>
      <c r="C233" s="282" t="s">
        <v>674</v>
      </c>
      <c r="D233" s="256" t="s">
        <v>157</v>
      </c>
      <c r="E233" s="87"/>
      <c r="F233" s="59" t="s">
        <v>197</v>
      </c>
      <c r="G233" s="88">
        <v>143</v>
      </c>
      <c r="H233" s="60">
        <f t="shared" si="57"/>
        <v>1.43</v>
      </c>
      <c r="I233" s="37">
        <v>141</v>
      </c>
      <c r="J233" s="62">
        <f t="shared" si="58"/>
        <v>98.6013986013986</v>
      </c>
      <c r="K233" s="223" t="s">
        <v>181</v>
      </c>
      <c r="L233" s="239">
        <v>94</v>
      </c>
      <c r="M233" s="240">
        <v>87</v>
      </c>
      <c r="N233" s="240">
        <v>96</v>
      </c>
      <c r="O233" s="240">
        <v>95</v>
      </c>
      <c r="P233" s="240">
        <v>97</v>
      </c>
      <c r="Q233" s="241">
        <v>96</v>
      </c>
      <c r="R233" s="283"/>
      <c r="S233" s="284"/>
      <c r="T233" s="284"/>
      <c r="U233" s="209"/>
      <c r="V233" s="209"/>
      <c r="W233" s="243"/>
      <c r="X233" s="64">
        <v>1</v>
      </c>
      <c r="Y233" s="1">
        <v>49</v>
      </c>
      <c r="Z233" s="9">
        <v>50</v>
      </c>
      <c r="AA233" s="208"/>
      <c r="AB233" s="126"/>
      <c r="AC233" s="244"/>
      <c r="AD233" s="245"/>
      <c r="AE233" s="246"/>
      <c r="AF233" s="247"/>
      <c r="AG233" s="248"/>
      <c r="AH233" s="249"/>
      <c r="AI233" s="250"/>
      <c r="AJ233" s="251"/>
      <c r="AK233" s="252"/>
      <c r="AL233" s="249"/>
      <c r="AM233" s="250"/>
      <c r="AN233" s="253"/>
      <c r="AO233" s="254"/>
      <c r="AP233" s="255"/>
      <c r="AQ233" s="79">
        <v>0</v>
      </c>
      <c r="AR233" s="80">
        <v>0</v>
      </c>
      <c r="AS233" s="80">
        <v>0</v>
      </c>
      <c r="AT233" s="80">
        <v>0</v>
      </c>
      <c r="AU233" s="80">
        <v>0</v>
      </c>
      <c r="AV233" s="80">
        <v>0</v>
      </c>
      <c r="AW233" s="80">
        <v>0</v>
      </c>
      <c r="AX233" s="80">
        <v>0</v>
      </c>
      <c r="AY233" s="80">
        <v>0</v>
      </c>
      <c r="AZ233" s="80">
        <v>0</v>
      </c>
      <c r="BA233" s="80">
        <v>0</v>
      </c>
      <c r="BB233" s="80">
        <v>0</v>
      </c>
      <c r="BC233" s="80">
        <v>100</v>
      </c>
      <c r="BD233" s="80">
        <v>0</v>
      </c>
      <c r="BE233" s="80">
        <v>0</v>
      </c>
      <c r="BF233" s="80">
        <v>0</v>
      </c>
      <c r="BG233" s="80">
        <v>0</v>
      </c>
      <c r="BH233" s="80">
        <v>0</v>
      </c>
      <c r="BI233" s="80">
        <v>0</v>
      </c>
      <c r="BJ233" s="80">
        <v>0</v>
      </c>
      <c r="BK233" s="80">
        <v>0</v>
      </c>
      <c r="BL233" s="80">
        <v>0</v>
      </c>
      <c r="BM233" s="80">
        <v>0</v>
      </c>
      <c r="BN233" s="80">
        <v>0</v>
      </c>
      <c r="BO233" s="80">
        <v>0</v>
      </c>
      <c r="BP233" s="80">
        <v>0</v>
      </c>
      <c r="BQ233" s="80">
        <v>0</v>
      </c>
      <c r="BR233" s="80">
        <v>0</v>
      </c>
      <c r="BS233" s="80">
        <v>0</v>
      </c>
      <c r="BT233" s="81">
        <f t="shared" si="56"/>
        <v>322.22222222222223</v>
      </c>
      <c r="BU233" s="64">
        <v>0</v>
      </c>
      <c r="BV233" s="1">
        <v>0</v>
      </c>
      <c r="BW233" s="232">
        <v>75</v>
      </c>
      <c r="BX233" s="1">
        <v>25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81">
        <f t="shared" si="60"/>
        <v>274.94331065759633</v>
      </c>
      <c r="FE233" s="209"/>
      <c r="FF233" s="209"/>
      <c r="FG233" s="209"/>
      <c r="FH233" s="209"/>
      <c r="FI233" s="209"/>
      <c r="FJ233" s="209"/>
      <c r="FK233" s="209"/>
      <c r="FL233" s="209"/>
      <c r="FM233" s="209"/>
      <c r="FN233" s="209"/>
      <c r="FO233" s="209"/>
      <c r="FP233" s="209"/>
      <c r="FQ233" s="209"/>
      <c r="FR233" s="209"/>
      <c r="FS233" s="209"/>
      <c r="FT233" s="209"/>
    </row>
    <row r="234" spans="1:176">
      <c r="A234" s="1">
        <v>231</v>
      </c>
      <c r="B234" s="233" t="s">
        <v>675</v>
      </c>
      <c r="C234" s="282" t="s">
        <v>676</v>
      </c>
      <c r="D234" s="256" t="s">
        <v>157</v>
      </c>
      <c r="E234" s="87"/>
      <c r="F234" s="59" t="s">
        <v>197</v>
      </c>
      <c r="G234" s="88">
        <v>72</v>
      </c>
      <c r="H234" s="60">
        <f t="shared" si="57"/>
        <v>0.72</v>
      </c>
      <c r="I234" s="37">
        <v>69</v>
      </c>
      <c r="J234" s="62">
        <f t="shared" si="58"/>
        <v>95.833333333333329</v>
      </c>
      <c r="K234" s="223" t="s">
        <v>329</v>
      </c>
      <c r="L234" s="239">
        <v>93</v>
      </c>
      <c r="M234" s="240">
        <v>92</v>
      </c>
      <c r="N234" s="240">
        <v>97</v>
      </c>
      <c r="O234" s="240">
        <v>91</v>
      </c>
      <c r="P234" s="240">
        <v>94</v>
      </c>
      <c r="Q234" s="241">
        <v>93</v>
      </c>
      <c r="R234" s="283">
        <v>10000</v>
      </c>
      <c r="S234" s="284">
        <v>50</v>
      </c>
      <c r="T234" s="284">
        <v>99</v>
      </c>
      <c r="U234" s="209"/>
      <c r="V234" s="209"/>
      <c r="W234" s="243"/>
      <c r="X234" s="64">
        <v>15</v>
      </c>
      <c r="Y234" s="1">
        <v>40</v>
      </c>
      <c r="Z234" s="9">
        <v>45</v>
      </c>
      <c r="AA234" s="208"/>
      <c r="AB234" s="126"/>
      <c r="AC234" s="244"/>
      <c r="AD234" s="245"/>
      <c r="AE234" s="246"/>
      <c r="AF234" s="247"/>
      <c r="AG234" s="248"/>
      <c r="AH234" s="249"/>
      <c r="AI234" s="250"/>
      <c r="AJ234" s="251"/>
      <c r="AK234" s="252"/>
      <c r="AL234" s="249"/>
      <c r="AM234" s="250"/>
      <c r="AN234" s="253"/>
      <c r="AO234" s="254"/>
      <c r="AP234" s="255"/>
      <c r="AQ234" s="79">
        <v>0</v>
      </c>
      <c r="AR234" s="80">
        <v>0</v>
      </c>
      <c r="AS234" s="80">
        <v>0</v>
      </c>
      <c r="AT234" s="80">
        <v>0</v>
      </c>
      <c r="AU234" s="80">
        <v>0</v>
      </c>
      <c r="AV234" s="80">
        <v>0</v>
      </c>
      <c r="AW234" s="80">
        <v>0</v>
      </c>
      <c r="AX234" s="80">
        <v>0</v>
      </c>
      <c r="AY234" s="80">
        <v>35</v>
      </c>
      <c r="AZ234" s="80">
        <v>0</v>
      </c>
      <c r="BA234" s="80">
        <v>0</v>
      </c>
      <c r="BB234" s="80">
        <v>0</v>
      </c>
      <c r="BC234" s="80">
        <v>0</v>
      </c>
      <c r="BD234" s="80">
        <v>0</v>
      </c>
      <c r="BE234" s="80">
        <v>0</v>
      </c>
      <c r="BF234" s="80">
        <v>0</v>
      </c>
      <c r="BG234" s="80">
        <v>0</v>
      </c>
      <c r="BH234" s="80">
        <v>0</v>
      </c>
      <c r="BI234" s="80">
        <v>10</v>
      </c>
      <c r="BJ234" s="80">
        <v>0</v>
      </c>
      <c r="BK234" s="80">
        <v>0</v>
      </c>
      <c r="BL234" s="80">
        <v>0</v>
      </c>
      <c r="BM234" s="80">
        <v>25</v>
      </c>
      <c r="BN234" s="80">
        <v>0</v>
      </c>
      <c r="BO234" s="80">
        <v>0</v>
      </c>
      <c r="BP234" s="80">
        <v>0</v>
      </c>
      <c r="BQ234" s="80">
        <v>30</v>
      </c>
      <c r="BR234" s="80">
        <v>0</v>
      </c>
      <c r="BS234" s="80">
        <v>0</v>
      </c>
      <c r="BT234" s="81">
        <f t="shared" si="56"/>
        <v>83.888888888888886</v>
      </c>
      <c r="BU234" s="64">
        <v>30</v>
      </c>
      <c r="BV234" s="1">
        <v>0</v>
      </c>
      <c r="BW234" s="232">
        <v>10</v>
      </c>
      <c r="BX234" s="1">
        <v>10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20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20</v>
      </c>
      <c r="CL234" s="1">
        <v>10</v>
      </c>
      <c r="CM234" s="1">
        <v>0</v>
      </c>
      <c r="CN234" s="1">
        <v>0</v>
      </c>
      <c r="CO234" s="1">
        <v>0</v>
      </c>
      <c r="CP234" s="81">
        <f t="shared" si="60"/>
        <v>72.562358276643991</v>
      </c>
      <c r="FE234" s="209"/>
      <c r="FF234" s="209"/>
      <c r="FG234" s="209"/>
      <c r="FH234" s="209"/>
      <c r="FI234" s="209"/>
      <c r="FJ234" s="209"/>
      <c r="FK234" s="209"/>
      <c r="FL234" s="209"/>
      <c r="FM234" s="209"/>
      <c r="FN234" s="209"/>
      <c r="FO234" s="209"/>
      <c r="FP234" s="209"/>
      <c r="FQ234" s="209"/>
      <c r="FR234" s="209"/>
      <c r="FS234" s="209"/>
      <c r="FT234" s="209"/>
    </row>
    <row r="235" spans="1:176">
      <c r="A235" s="1">
        <v>232</v>
      </c>
      <c r="B235" s="233" t="s">
        <v>677</v>
      </c>
      <c r="C235" s="282" t="s">
        <v>678</v>
      </c>
      <c r="D235" s="256" t="s">
        <v>679</v>
      </c>
      <c r="E235" s="87"/>
      <c r="F235" s="59" t="s">
        <v>197</v>
      </c>
      <c r="G235" s="88">
        <v>32</v>
      </c>
      <c r="H235" s="60">
        <f t="shared" si="57"/>
        <v>0.32</v>
      </c>
      <c r="I235" s="37">
        <v>24</v>
      </c>
      <c r="J235" s="62">
        <f t="shared" si="58"/>
        <v>75</v>
      </c>
      <c r="K235" s="223" t="s">
        <v>329</v>
      </c>
      <c r="L235" s="239">
        <v>92</v>
      </c>
      <c r="M235" s="240">
        <v>81</v>
      </c>
      <c r="N235" s="240">
        <v>94</v>
      </c>
      <c r="O235" s="240">
        <v>95</v>
      </c>
      <c r="P235" s="240">
        <v>96</v>
      </c>
      <c r="Q235" s="241">
        <v>94</v>
      </c>
      <c r="R235" s="283">
        <v>5000</v>
      </c>
      <c r="S235" s="284">
        <v>25</v>
      </c>
      <c r="T235" s="284">
        <v>49</v>
      </c>
      <c r="U235" s="209"/>
      <c r="V235" s="209"/>
      <c r="W235" s="243"/>
      <c r="X235" s="64">
        <v>10</v>
      </c>
      <c r="Y235" s="1">
        <v>20</v>
      </c>
      <c r="Z235" s="9">
        <v>70</v>
      </c>
      <c r="AA235" s="208"/>
      <c r="AB235" s="126"/>
      <c r="AC235" s="244"/>
      <c r="AD235" s="245"/>
      <c r="AE235" s="246"/>
      <c r="AF235" s="247"/>
      <c r="AG235" s="248"/>
      <c r="AH235" s="249"/>
      <c r="AI235" s="250"/>
      <c r="AJ235" s="251"/>
      <c r="AK235" s="252"/>
      <c r="AL235" s="249"/>
      <c r="AM235" s="250"/>
      <c r="AN235" s="253"/>
      <c r="AO235" s="254"/>
      <c r="AP235" s="255"/>
      <c r="AQ235" s="79">
        <v>0</v>
      </c>
      <c r="AR235" s="80">
        <v>0</v>
      </c>
      <c r="AS235" s="80">
        <v>0</v>
      </c>
      <c r="AT235" s="80">
        <v>0</v>
      </c>
      <c r="AU235" s="80">
        <v>0</v>
      </c>
      <c r="AV235" s="80">
        <v>0</v>
      </c>
      <c r="AW235" s="80">
        <v>0</v>
      </c>
      <c r="AX235" s="80">
        <v>0</v>
      </c>
      <c r="AY235" s="80">
        <v>50</v>
      </c>
      <c r="AZ235" s="80">
        <v>0</v>
      </c>
      <c r="BA235" s="80">
        <v>0</v>
      </c>
      <c r="BB235" s="80">
        <v>0</v>
      </c>
      <c r="BC235" s="80">
        <v>0</v>
      </c>
      <c r="BD235" s="80">
        <v>0</v>
      </c>
      <c r="BE235" s="80">
        <v>0</v>
      </c>
      <c r="BF235" s="80">
        <v>0</v>
      </c>
      <c r="BG235" s="80">
        <v>0</v>
      </c>
      <c r="BH235" s="80">
        <v>0</v>
      </c>
      <c r="BI235" s="80">
        <v>0</v>
      </c>
      <c r="BJ235" s="80">
        <v>0</v>
      </c>
      <c r="BK235" s="80">
        <v>0</v>
      </c>
      <c r="BL235" s="80">
        <v>0</v>
      </c>
      <c r="BM235" s="80">
        <v>10</v>
      </c>
      <c r="BN235" s="80">
        <v>0</v>
      </c>
      <c r="BO235" s="80">
        <v>0</v>
      </c>
      <c r="BP235" s="80">
        <v>0</v>
      </c>
      <c r="BQ235" s="80">
        <v>40</v>
      </c>
      <c r="BR235" s="80">
        <v>0</v>
      </c>
      <c r="BS235" s="80">
        <v>0</v>
      </c>
      <c r="BT235" s="81">
        <f t="shared" si="56"/>
        <v>128.88888888888889</v>
      </c>
      <c r="BU235" s="64">
        <v>15</v>
      </c>
      <c r="BV235" s="1">
        <v>0</v>
      </c>
      <c r="BW235" s="232">
        <v>25</v>
      </c>
      <c r="BX235" s="1">
        <v>15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20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15</v>
      </c>
      <c r="CM235" s="1">
        <v>10</v>
      </c>
      <c r="CN235" s="1">
        <v>0</v>
      </c>
      <c r="CO235" s="1">
        <v>0</v>
      </c>
      <c r="CP235" s="81">
        <f t="shared" si="60"/>
        <v>63.038548752834458</v>
      </c>
      <c r="FE235" s="209"/>
      <c r="FF235" s="209"/>
      <c r="FG235" s="209"/>
      <c r="FH235" s="209"/>
      <c r="FI235" s="209"/>
      <c r="FJ235" s="209"/>
      <c r="FK235" s="209"/>
      <c r="FL235" s="209"/>
      <c r="FM235" s="209"/>
      <c r="FN235" s="209"/>
      <c r="FO235" s="209"/>
      <c r="FP235" s="209"/>
      <c r="FQ235" s="209"/>
      <c r="FR235" s="209"/>
      <c r="FS235" s="209"/>
      <c r="FT235" s="209"/>
    </row>
    <row r="236" spans="1:176">
      <c r="A236" s="1">
        <v>233</v>
      </c>
      <c r="B236" s="233" t="s">
        <v>680</v>
      </c>
      <c r="C236" s="282" t="s">
        <v>681</v>
      </c>
      <c r="D236" s="256" t="s">
        <v>575</v>
      </c>
      <c r="E236" s="87"/>
      <c r="F236" s="59" t="s">
        <v>197</v>
      </c>
      <c r="G236" s="88">
        <v>146</v>
      </c>
      <c r="H236" s="60">
        <f t="shared" si="57"/>
        <v>1.46</v>
      </c>
      <c r="I236" s="37">
        <v>143</v>
      </c>
      <c r="J236" s="62">
        <f t="shared" si="58"/>
        <v>97.945205479452056</v>
      </c>
      <c r="K236" s="223" t="s">
        <v>329</v>
      </c>
      <c r="L236" s="239">
        <v>97</v>
      </c>
      <c r="M236" s="240">
        <v>96</v>
      </c>
      <c r="N236" s="240">
        <v>97</v>
      </c>
      <c r="O236" s="240">
        <v>97</v>
      </c>
      <c r="P236" s="240">
        <v>96</v>
      </c>
      <c r="Q236" s="241">
        <v>98</v>
      </c>
      <c r="R236" s="283">
        <v>10000</v>
      </c>
      <c r="S236" s="284">
        <v>50</v>
      </c>
      <c r="T236" s="284">
        <v>99</v>
      </c>
      <c r="U236" s="209"/>
      <c r="V236" s="209"/>
      <c r="W236" s="243"/>
      <c r="X236" s="64">
        <v>10</v>
      </c>
      <c r="Y236" s="1">
        <v>20</v>
      </c>
      <c r="Z236" s="9">
        <v>70</v>
      </c>
      <c r="AA236" s="208"/>
      <c r="AB236" s="126"/>
      <c r="AC236" s="244"/>
      <c r="AD236" s="245"/>
      <c r="AE236" s="246"/>
      <c r="AF236" s="247"/>
      <c r="AG236" s="248"/>
      <c r="AH236" s="249"/>
      <c r="AI236" s="250"/>
      <c r="AJ236" s="251"/>
      <c r="AK236" s="252"/>
      <c r="AL236" s="249"/>
      <c r="AM236" s="250"/>
      <c r="AN236" s="253"/>
      <c r="AO236" s="254"/>
      <c r="AP236" s="255"/>
      <c r="AQ236" s="79">
        <v>0</v>
      </c>
      <c r="AR236" s="80">
        <v>0</v>
      </c>
      <c r="AS236" s="80">
        <v>0</v>
      </c>
      <c r="AT236" s="80">
        <v>0</v>
      </c>
      <c r="AU236" s="80">
        <v>0</v>
      </c>
      <c r="AV236" s="80">
        <v>0</v>
      </c>
      <c r="AW236" s="80">
        <v>0</v>
      </c>
      <c r="AX236" s="80">
        <v>0</v>
      </c>
      <c r="AY236" s="80">
        <v>20</v>
      </c>
      <c r="AZ236" s="80">
        <v>0</v>
      </c>
      <c r="BA236" s="80">
        <v>0</v>
      </c>
      <c r="BB236" s="80">
        <v>0</v>
      </c>
      <c r="BC236" s="80">
        <v>0</v>
      </c>
      <c r="BD236" s="80">
        <v>0</v>
      </c>
      <c r="BE236" s="80">
        <v>0</v>
      </c>
      <c r="BF236" s="80">
        <v>0</v>
      </c>
      <c r="BG236" s="80">
        <v>0</v>
      </c>
      <c r="BH236" s="80">
        <v>0</v>
      </c>
      <c r="BI236" s="80">
        <v>0</v>
      </c>
      <c r="BJ236" s="80">
        <v>0</v>
      </c>
      <c r="BK236" s="80">
        <v>0</v>
      </c>
      <c r="BL236" s="80">
        <v>0</v>
      </c>
      <c r="BM236" s="80">
        <v>50</v>
      </c>
      <c r="BN236" s="80">
        <v>0</v>
      </c>
      <c r="BO236" s="80">
        <v>0</v>
      </c>
      <c r="BP236" s="80">
        <v>0</v>
      </c>
      <c r="BQ236" s="80">
        <v>30</v>
      </c>
      <c r="BR236" s="80">
        <v>0</v>
      </c>
      <c r="BS236" s="80">
        <v>0</v>
      </c>
      <c r="BT236" s="81">
        <f t="shared" si="56"/>
        <v>115.55555555555556</v>
      </c>
      <c r="BU236" s="64">
        <v>0</v>
      </c>
      <c r="BV236" s="1">
        <v>0</v>
      </c>
      <c r="BW236" s="1">
        <v>0</v>
      </c>
      <c r="BX236" s="1">
        <v>0</v>
      </c>
      <c r="BY236" s="1">
        <v>20</v>
      </c>
      <c r="BZ236" s="1">
        <v>0</v>
      </c>
      <c r="CA236" s="1">
        <v>0</v>
      </c>
      <c r="CB236" s="1">
        <v>0</v>
      </c>
      <c r="CC236" s="1">
        <v>0</v>
      </c>
      <c r="CD236" s="1">
        <v>20</v>
      </c>
      <c r="CE236" s="1">
        <v>20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20</v>
      </c>
      <c r="CL236" s="1">
        <v>20</v>
      </c>
      <c r="CM236" s="1">
        <v>0</v>
      </c>
      <c r="CN236" s="1">
        <v>0</v>
      </c>
      <c r="CO236" s="1">
        <v>0</v>
      </c>
      <c r="CP236" s="81">
        <f t="shared" si="60"/>
        <v>72.562358276643991</v>
      </c>
      <c r="FE236" s="209"/>
      <c r="FF236" s="209"/>
      <c r="FG236" s="209"/>
      <c r="FH236" s="209"/>
      <c r="FI236" s="209"/>
      <c r="FJ236" s="209"/>
      <c r="FK236" s="209"/>
      <c r="FL236" s="209"/>
      <c r="FM236" s="209"/>
      <c r="FN236" s="209"/>
      <c r="FO236" s="209"/>
      <c r="FP236" s="209"/>
      <c r="FQ236" s="209"/>
      <c r="FR236" s="209"/>
      <c r="FS236" s="209"/>
      <c r="FT236" s="209"/>
    </row>
    <row r="237" spans="1:176">
      <c r="A237" s="1">
        <v>234</v>
      </c>
      <c r="B237" s="233" t="s">
        <v>682</v>
      </c>
      <c r="C237" s="282" t="s">
        <v>683</v>
      </c>
      <c r="D237" s="256" t="s">
        <v>152</v>
      </c>
      <c r="E237" s="87"/>
      <c r="F237" s="59" t="s">
        <v>120</v>
      </c>
      <c r="G237" s="88">
        <v>261</v>
      </c>
      <c r="H237" s="60">
        <f t="shared" si="57"/>
        <v>2.61</v>
      </c>
      <c r="I237" s="37">
        <v>206</v>
      </c>
      <c r="J237" s="62">
        <f t="shared" si="58"/>
        <v>78.927203065134094</v>
      </c>
      <c r="K237" s="223" t="s">
        <v>181</v>
      </c>
      <c r="L237" s="239">
        <v>90</v>
      </c>
      <c r="M237" s="240">
        <v>92</v>
      </c>
      <c r="N237" s="240">
        <v>91</v>
      </c>
      <c r="O237" s="240">
        <v>87</v>
      </c>
      <c r="P237" s="240">
        <v>89</v>
      </c>
      <c r="Q237" s="241">
        <v>93</v>
      </c>
      <c r="R237" s="283">
        <v>5000</v>
      </c>
      <c r="S237" s="284">
        <v>25</v>
      </c>
      <c r="T237" s="284">
        <v>49</v>
      </c>
      <c r="U237" s="209" t="s">
        <v>684</v>
      </c>
      <c r="V237" s="209" t="s">
        <v>267</v>
      </c>
      <c r="W237" s="243" t="s">
        <v>237</v>
      </c>
      <c r="X237" s="64">
        <v>30</v>
      </c>
      <c r="Y237" s="1">
        <v>40</v>
      </c>
      <c r="Z237" s="9">
        <v>30</v>
      </c>
      <c r="AA237" s="208"/>
      <c r="AB237" s="126"/>
      <c r="AC237" s="244"/>
      <c r="AD237" s="245"/>
      <c r="AE237" s="246"/>
      <c r="AF237" s="247"/>
      <c r="AG237" s="248"/>
      <c r="AH237" s="249"/>
      <c r="AI237" s="250"/>
      <c r="AJ237" s="31">
        <v>4</v>
      </c>
      <c r="AK237" s="252"/>
      <c r="AL237" s="249">
        <v>14</v>
      </c>
      <c r="AM237" s="250"/>
      <c r="AN237" s="253"/>
      <c r="AO237" s="254"/>
      <c r="AP237" s="255"/>
      <c r="AQ237" s="79">
        <v>0</v>
      </c>
      <c r="AR237" s="80">
        <v>0</v>
      </c>
      <c r="AS237" s="80">
        <v>0</v>
      </c>
      <c r="AT237" s="80">
        <v>0</v>
      </c>
      <c r="AU237" s="80">
        <v>0</v>
      </c>
      <c r="AV237" s="80">
        <v>0</v>
      </c>
      <c r="AW237" s="80">
        <v>0</v>
      </c>
      <c r="AX237" s="80">
        <v>0</v>
      </c>
      <c r="AY237" s="80">
        <v>35</v>
      </c>
      <c r="AZ237" s="80">
        <v>0</v>
      </c>
      <c r="BA237" s="80">
        <v>10</v>
      </c>
      <c r="BB237" s="80">
        <v>0</v>
      </c>
      <c r="BC237" s="80">
        <v>10</v>
      </c>
      <c r="BD237" s="80">
        <v>0</v>
      </c>
      <c r="BE237" s="80">
        <v>0</v>
      </c>
      <c r="BF237" s="80">
        <v>0</v>
      </c>
      <c r="BG237" s="80">
        <v>0</v>
      </c>
      <c r="BH237" s="80">
        <v>0</v>
      </c>
      <c r="BI237" s="80">
        <v>0</v>
      </c>
      <c r="BJ237" s="80">
        <v>0</v>
      </c>
      <c r="BK237" s="80">
        <v>0</v>
      </c>
      <c r="BL237" s="80">
        <v>0</v>
      </c>
      <c r="BM237" s="80">
        <v>0</v>
      </c>
      <c r="BN237" s="80">
        <v>0</v>
      </c>
      <c r="BO237" s="80">
        <v>30</v>
      </c>
      <c r="BP237" s="80">
        <v>0</v>
      </c>
      <c r="BQ237" s="80">
        <v>15</v>
      </c>
      <c r="BR237" s="80">
        <v>0</v>
      </c>
      <c r="BS237" s="80">
        <v>0</v>
      </c>
      <c r="BT237" s="81">
        <f t="shared" si="56"/>
        <v>73.888888888888886</v>
      </c>
      <c r="BU237" s="64">
        <v>0</v>
      </c>
      <c r="BV237" s="1">
        <v>0</v>
      </c>
      <c r="BW237" s="232">
        <v>0</v>
      </c>
      <c r="BX237" s="1">
        <v>35</v>
      </c>
      <c r="BY237" s="1">
        <v>0</v>
      </c>
      <c r="BZ237" s="1">
        <v>0</v>
      </c>
      <c r="CA237" s="1">
        <v>15</v>
      </c>
      <c r="CB237" s="1">
        <v>0</v>
      </c>
      <c r="CC237" s="1">
        <v>0</v>
      </c>
      <c r="CD237" s="1">
        <v>10</v>
      </c>
      <c r="CE237" s="1">
        <v>15</v>
      </c>
      <c r="CF237" s="1">
        <v>0</v>
      </c>
      <c r="CG237" s="1">
        <v>0</v>
      </c>
      <c r="CH237" s="1">
        <v>10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15</v>
      </c>
      <c r="CP237" s="81">
        <f t="shared" si="60"/>
        <v>77.32426303854875</v>
      </c>
      <c r="FE237" s="209"/>
      <c r="FF237" s="209"/>
      <c r="FG237" s="209"/>
      <c r="FH237" s="209"/>
      <c r="FI237" s="209"/>
      <c r="FJ237" s="209"/>
      <c r="FK237" s="209"/>
      <c r="FL237" s="209"/>
      <c r="FM237" s="209"/>
      <c r="FN237" s="209"/>
      <c r="FO237" s="209"/>
      <c r="FP237" s="209"/>
      <c r="FQ237" s="209"/>
      <c r="FR237" s="209"/>
      <c r="FS237" s="209"/>
      <c r="FT237" s="209"/>
    </row>
    <row r="238" spans="1:176">
      <c r="A238" s="1">
        <v>235</v>
      </c>
      <c r="B238" s="233" t="s">
        <v>685</v>
      </c>
      <c r="C238" s="282" t="s">
        <v>686</v>
      </c>
      <c r="D238" s="284" t="s">
        <v>157</v>
      </c>
      <c r="E238" s="288"/>
      <c r="F238" s="59" t="s">
        <v>120</v>
      </c>
      <c r="G238" s="289">
        <v>188</v>
      </c>
      <c r="H238" s="60">
        <f t="shared" si="57"/>
        <v>1.88</v>
      </c>
      <c r="I238" s="238">
        <v>182</v>
      </c>
      <c r="J238" s="62">
        <f t="shared" si="58"/>
        <v>96.808510638297875</v>
      </c>
      <c r="K238" s="223" t="s">
        <v>181</v>
      </c>
      <c r="L238" s="239">
        <v>94</v>
      </c>
      <c r="M238" s="240">
        <v>91</v>
      </c>
      <c r="N238" s="240">
        <v>96</v>
      </c>
      <c r="O238" s="240">
        <v>93</v>
      </c>
      <c r="P238" s="240">
        <v>95</v>
      </c>
      <c r="Q238" s="241">
        <v>95</v>
      </c>
      <c r="R238" s="283">
        <v>10</v>
      </c>
      <c r="S238" s="284">
        <v>25</v>
      </c>
      <c r="T238" s="284">
        <v>49</v>
      </c>
      <c r="U238" s="209">
        <v>19</v>
      </c>
      <c r="V238" s="209">
        <v>8.1999999999999993</v>
      </c>
      <c r="W238" s="243">
        <v>8.9</v>
      </c>
      <c r="X238" s="64">
        <v>20</v>
      </c>
      <c r="Y238" s="1">
        <v>40</v>
      </c>
      <c r="Z238" s="9">
        <v>40</v>
      </c>
      <c r="AA238" s="208"/>
      <c r="AB238" s="126"/>
      <c r="AC238" s="244"/>
      <c r="AD238" s="25">
        <v>4</v>
      </c>
      <c r="AE238" s="290">
        <v>11</v>
      </c>
      <c r="AF238" s="247"/>
      <c r="AG238" s="248"/>
      <c r="AH238" s="249"/>
      <c r="AI238" s="250"/>
      <c r="AJ238" s="251"/>
      <c r="AK238" s="252"/>
      <c r="AL238" s="249"/>
      <c r="AM238" s="250"/>
      <c r="AN238" s="253"/>
      <c r="AO238" s="77">
        <v>1</v>
      </c>
      <c r="AP238" s="255"/>
      <c r="AQ238" s="79">
        <v>0</v>
      </c>
      <c r="AR238" s="80">
        <v>0</v>
      </c>
      <c r="AS238" s="80">
        <v>0</v>
      </c>
      <c r="AT238" s="80">
        <v>0</v>
      </c>
      <c r="AU238" s="80">
        <v>0</v>
      </c>
      <c r="AV238" s="80">
        <v>0</v>
      </c>
      <c r="AW238" s="80">
        <v>0</v>
      </c>
      <c r="AX238" s="80">
        <v>0</v>
      </c>
      <c r="AY238" s="80">
        <v>20</v>
      </c>
      <c r="AZ238" s="80">
        <v>0</v>
      </c>
      <c r="BA238" s="80">
        <v>0</v>
      </c>
      <c r="BB238" s="80">
        <v>25</v>
      </c>
      <c r="BC238" s="80">
        <v>0</v>
      </c>
      <c r="BD238" s="80">
        <v>25</v>
      </c>
      <c r="BE238" s="80">
        <v>0</v>
      </c>
      <c r="BF238" s="80">
        <v>0</v>
      </c>
      <c r="BG238" s="80">
        <v>0</v>
      </c>
      <c r="BH238" s="80">
        <v>0</v>
      </c>
      <c r="BI238" s="80">
        <v>0</v>
      </c>
      <c r="BJ238" s="80">
        <v>30</v>
      </c>
      <c r="BK238" s="80">
        <v>0</v>
      </c>
      <c r="BL238" s="80">
        <v>0</v>
      </c>
      <c r="BM238" s="80">
        <v>0</v>
      </c>
      <c r="BN238" s="80">
        <v>0</v>
      </c>
      <c r="BO238" s="80">
        <v>0</v>
      </c>
      <c r="BP238" s="80">
        <v>0</v>
      </c>
      <c r="BQ238" s="80">
        <v>0</v>
      </c>
      <c r="BR238" s="80">
        <v>0</v>
      </c>
      <c r="BS238" s="80">
        <v>0</v>
      </c>
      <c r="BT238" s="81">
        <f t="shared" si="56"/>
        <v>73.888888888888886</v>
      </c>
      <c r="BU238" s="64">
        <v>0</v>
      </c>
      <c r="BV238" s="1">
        <v>10</v>
      </c>
      <c r="BW238" s="232">
        <v>10</v>
      </c>
      <c r="BX238" s="1">
        <v>15</v>
      </c>
      <c r="BY238" s="1">
        <v>15</v>
      </c>
      <c r="BZ238" s="1">
        <v>25</v>
      </c>
      <c r="CA238" s="1">
        <v>0</v>
      </c>
      <c r="CB238" s="1">
        <v>0</v>
      </c>
      <c r="CC238" s="1">
        <v>0</v>
      </c>
      <c r="CD238" s="1">
        <v>10</v>
      </c>
      <c r="CE238" s="1">
        <v>0</v>
      </c>
      <c r="CF238" s="1">
        <v>0</v>
      </c>
      <c r="CG238" s="1">
        <v>15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81">
        <f t="shared" si="60"/>
        <v>53.51473922902494</v>
      </c>
      <c r="FE238" s="209"/>
      <c r="FF238" s="209"/>
      <c r="FG238" s="209"/>
      <c r="FH238" s="209"/>
      <c r="FI238" s="209"/>
      <c r="FJ238" s="209"/>
      <c r="FK238" s="209"/>
      <c r="FL238" s="209"/>
      <c r="FM238" s="209"/>
      <c r="FN238" s="209"/>
      <c r="FO238" s="209"/>
      <c r="FP238" s="209"/>
      <c r="FQ238" s="209"/>
      <c r="FR238" s="209"/>
      <c r="FS238" s="209"/>
      <c r="FT238" s="209"/>
    </row>
    <row r="239" spans="1:176">
      <c r="A239" s="1">
        <v>236</v>
      </c>
      <c r="B239" s="233" t="s">
        <v>687</v>
      </c>
      <c r="C239" s="282" t="s">
        <v>688</v>
      </c>
      <c r="D239" s="256" t="s">
        <v>689</v>
      </c>
      <c r="E239" s="87"/>
      <c r="F239" s="59" t="s">
        <v>197</v>
      </c>
      <c r="G239" s="88">
        <v>205</v>
      </c>
      <c r="H239" s="60">
        <f t="shared" si="57"/>
        <v>2.0499999999999998</v>
      </c>
      <c r="I239" s="37">
        <v>184</v>
      </c>
      <c r="J239" s="62">
        <f t="shared" si="58"/>
        <v>89.756097560975604</v>
      </c>
      <c r="K239" s="223" t="s">
        <v>181</v>
      </c>
      <c r="L239" s="239">
        <v>91</v>
      </c>
      <c r="M239" s="240">
        <v>90</v>
      </c>
      <c r="N239" s="240">
        <v>97</v>
      </c>
      <c r="O239" s="240">
        <v>84</v>
      </c>
      <c r="P239" s="240">
        <v>90</v>
      </c>
      <c r="Q239" s="241">
        <v>92</v>
      </c>
      <c r="R239" s="283"/>
      <c r="S239" s="284">
        <v>50</v>
      </c>
      <c r="T239" s="284">
        <v>99</v>
      </c>
      <c r="U239" s="209"/>
      <c r="V239" s="209"/>
      <c r="W239" s="243"/>
      <c r="X239" s="64">
        <v>30</v>
      </c>
      <c r="Y239" s="1">
        <v>50</v>
      </c>
      <c r="Z239" s="9">
        <v>20</v>
      </c>
      <c r="AA239" s="208"/>
      <c r="AB239" s="126"/>
      <c r="AC239" s="244"/>
      <c r="AD239" s="245"/>
      <c r="AE239" s="246"/>
      <c r="AF239" s="247"/>
      <c r="AG239" s="248"/>
      <c r="AH239" s="249"/>
      <c r="AI239" s="250"/>
      <c r="AJ239" s="251"/>
      <c r="AK239" s="252"/>
      <c r="AL239" s="249"/>
      <c r="AM239" s="250"/>
      <c r="AN239" s="253"/>
      <c r="AO239" s="254"/>
      <c r="AP239" s="255"/>
      <c r="AQ239" s="79">
        <v>0</v>
      </c>
      <c r="AR239" s="80">
        <v>0</v>
      </c>
      <c r="AS239" s="80">
        <v>0</v>
      </c>
      <c r="AT239" s="80">
        <v>0</v>
      </c>
      <c r="AU239" s="80">
        <v>0</v>
      </c>
      <c r="AV239" s="80">
        <v>0</v>
      </c>
      <c r="AW239" s="80">
        <v>0</v>
      </c>
      <c r="AX239" s="80">
        <v>0</v>
      </c>
      <c r="AY239" s="80">
        <v>15</v>
      </c>
      <c r="AZ239" s="80">
        <v>10</v>
      </c>
      <c r="BA239" s="80">
        <v>0</v>
      </c>
      <c r="BB239" s="80">
        <v>0</v>
      </c>
      <c r="BC239" s="80">
        <v>0</v>
      </c>
      <c r="BD239" s="80">
        <v>10</v>
      </c>
      <c r="BE239" s="80">
        <v>20</v>
      </c>
      <c r="BF239" s="80">
        <v>0</v>
      </c>
      <c r="BG239" s="80">
        <v>0</v>
      </c>
      <c r="BH239" s="80">
        <v>0</v>
      </c>
      <c r="BI239" s="80">
        <v>0</v>
      </c>
      <c r="BJ239" s="80">
        <v>10</v>
      </c>
      <c r="BK239" s="80">
        <v>0</v>
      </c>
      <c r="BL239" s="80">
        <v>0</v>
      </c>
      <c r="BM239" s="80">
        <v>20</v>
      </c>
      <c r="BN239" s="80">
        <v>0</v>
      </c>
      <c r="BO239" s="80">
        <v>0</v>
      </c>
      <c r="BP239" s="80">
        <v>0</v>
      </c>
      <c r="BQ239" s="80">
        <v>15</v>
      </c>
      <c r="BR239" s="80">
        <v>0</v>
      </c>
      <c r="BS239" s="80">
        <v>0</v>
      </c>
      <c r="BT239" s="81">
        <f t="shared" si="56"/>
        <v>40.555555555555557</v>
      </c>
      <c r="BU239" s="64">
        <v>0</v>
      </c>
      <c r="BV239" s="1">
        <v>0</v>
      </c>
      <c r="BW239" s="232">
        <v>20</v>
      </c>
      <c r="BX239" s="1">
        <v>0</v>
      </c>
      <c r="BY239" s="1">
        <v>0</v>
      </c>
      <c r="BZ239" s="1">
        <v>0</v>
      </c>
      <c r="CA239" s="1">
        <v>20</v>
      </c>
      <c r="CB239" s="1">
        <v>20</v>
      </c>
      <c r="CC239" s="1">
        <v>0</v>
      </c>
      <c r="CD239" s="1">
        <v>40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81">
        <f t="shared" si="60"/>
        <v>110.65759637188209</v>
      </c>
      <c r="FE239" s="209"/>
      <c r="FF239" s="209"/>
      <c r="FG239" s="209"/>
      <c r="FH239" s="209"/>
      <c r="FI239" s="209"/>
      <c r="FJ239" s="209"/>
      <c r="FK239" s="209"/>
      <c r="FL239" s="209"/>
      <c r="FM239" s="209"/>
      <c r="FN239" s="209"/>
      <c r="FO239" s="209"/>
      <c r="FP239" s="209"/>
      <c r="FQ239" s="209"/>
      <c r="FR239" s="209"/>
      <c r="FS239" s="209"/>
      <c r="FT239" s="209"/>
    </row>
    <row r="240" spans="1:176">
      <c r="A240" s="1">
        <v>238</v>
      </c>
      <c r="B240" s="233" t="s">
        <v>692</v>
      </c>
      <c r="C240" s="282" t="s">
        <v>693</v>
      </c>
      <c r="D240" s="284" t="s">
        <v>157</v>
      </c>
      <c r="E240" s="288"/>
      <c r="F240" s="59" t="s">
        <v>197</v>
      </c>
      <c r="G240" s="289">
        <v>183</v>
      </c>
      <c r="H240" s="60">
        <f t="shared" si="57"/>
        <v>1.83</v>
      </c>
      <c r="I240" s="238">
        <v>160</v>
      </c>
      <c r="J240" s="62">
        <f t="shared" si="58"/>
        <v>87.431693989071036</v>
      </c>
      <c r="K240" s="223" t="s">
        <v>181</v>
      </c>
      <c r="L240" s="239">
        <v>91</v>
      </c>
      <c r="M240" s="240">
        <v>86</v>
      </c>
      <c r="N240" s="240">
        <v>96</v>
      </c>
      <c r="O240" s="240">
        <v>89</v>
      </c>
      <c r="P240" s="240">
        <v>90</v>
      </c>
      <c r="Q240" s="241">
        <v>94</v>
      </c>
      <c r="R240" s="283">
        <v>25000</v>
      </c>
      <c r="S240" s="284">
        <v>25</v>
      </c>
      <c r="T240" s="284">
        <v>49</v>
      </c>
      <c r="U240" s="209">
        <v>20</v>
      </c>
      <c r="V240" s="209">
        <v>8.5</v>
      </c>
      <c r="W240" s="243">
        <v>9.4</v>
      </c>
      <c r="X240" s="64">
        <v>10</v>
      </c>
      <c r="Y240" s="1">
        <v>30</v>
      </c>
      <c r="Z240" s="9">
        <v>60</v>
      </c>
      <c r="AA240" s="208"/>
      <c r="AB240" s="126"/>
      <c r="AC240" s="67">
        <v>3</v>
      </c>
      <c r="AD240" s="245"/>
      <c r="AE240" s="246"/>
      <c r="AF240" s="27">
        <v>7</v>
      </c>
      <c r="AG240" s="248"/>
      <c r="AH240" s="249"/>
      <c r="AI240" s="250"/>
      <c r="AJ240" s="251"/>
      <c r="AK240" s="252"/>
      <c r="AL240" s="249"/>
      <c r="AM240" s="250"/>
      <c r="AN240" s="253"/>
      <c r="AO240" s="254"/>
      <c r="AP240" s="255"/>
      <c r="AQ240" s="79">
        <v>0</v>
      </c>
      <c r="AR240" s="80">
        <v>0</v>
      </c>
      <c r="AS240" s="80">
        <v>0</v>
      </c>
      <c r="AT240" s="80">
        <v>0</v>
      </c>
      <c r="AU240" s="80">
        <v>0</v>
      </c>
      <c r="AV240" s="80">
        <v>0</v>
      </c>
      <c r="AW240" s="80">
        <v>0</v>
      </c>
      <c r="AX240" s="80">
        <v>0</v>
      </c>
      <c r="AY240" s="80">
        <v>20</v>
      </c>
      <c r="AZ240" s="80">
        <v>0</v>
      </c>
      <c r="BA240" s="80">
        <v>0</v>
      </c>
      <c r="BB240" s="80">
        <v>0</v>
      </c>
      <c r="BC240" s="80">
        <v>0</v>
      </c>
      <c r="BD240" s="80">
        <v>0</v>
      </c>
      <c r="BE240" s="80">
        <v>20</v>
      </c>
      <c r="BF240" s="80">
        <v>0</v>
      </c>
      <c r="BG240" s="80">
        <v>0</v>
      </c>
      <c r="BH240" s="80">
        <v>0</v>
      </c>
      <c r="BI240" s="80">
        <v>0</v>
      </c>
      <c r="BJ240" s="80">
        <v>0</v>
      </c>
      <c r="BK240" s="80">
        <v>0</v>
      </c>
      <c r="BL240" s="80">
        <v>0</v>
      </c>
      <c r="BM240" s="80">
        <v>50</v>
      </c>
      <c r="BN240" s="80">
        <v>0</v>
      </c>
      <c r="BO240" s="80">
        <v>0</v>
      </c>
      <c r="BP240" s="80">
        <v>0</v>
      </c>
      <c r="BQ240" s="80">
        <v>10</v>
      </c>
      <c r="BR240" s="80">
        <v>0</v>
      </c>
      <c r="BS240" s="80">
        <v>0</v>
      </c>
      <c r="BT240" s="81">
        <f t="shared" si="56"/>
        <v>102.22222222222221</v>
      </c>
      <c r="BU240" s="64">
        <v>0</v>
      </c>
      <c r="BV240" s="1">
        <v>0</v>
      </c>
      <c r="BW240" s="232">
        <v>10</v>
      </c>
      <c r="BX240" s="1">
        <v>0</v>
      </c>
      <c r="BY240" s="1">
        <v>10</v>
      </c>
      <c r="BZ240" s="1">
        <v>0</v>
      </c>
      <c r="CA240" s="1">
        <v>0</v>
      </c>
      <c r="CB240" s="1">
        <v>0</v>
      </c>
      <c r="CC240" s="1">
        <v>0</v>
      </c>
      <c r="CD240" s="1">
        <v>40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40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81">
        <f t="shared" si="60"/>
        <v>139.22902494331066</v>
      </c>
      <c r="FE240" s="209"/>
      <c r="FF240" s="209"/>
      <c r="FG240" s="209"/>
      <c r="FH240" s="209"/>
      <c r="FI240" s="209"/>
      <c r="FJ240" s="209"/>
      <c r="FK240" s="209"/>
      <c r="FL240" s="209"/>
      <c r="FM240" s="209"/>
      <c r="FN240" s="209"/>
      <c r="FO240" s="209"/>
      <c r="FP240" s="209"/>
      <c r="FQ240" s="209"/>
      <c r="FR240" s="209"/>
      <c r="FS240" s="209"/>
      <c r="FT240" s="209"/>
    </row>
    <row r="241" spans="1:176">
      <c r="A241" s="1">
        <v>239</v>
      </c>
      <c r="B241" s="233" t="s">
        <v>694</v>
      </c>
      <c r="C241" s="282" t="s">
        <v>695</v>
      </c>
      <c r="D241" s="256" t="s">
        <v>279</v>
      </c>
      <c r="E241" s="87" t="s">
        <v>696</v>
      </c>
      <c r="F241" s="59" t="s">
        <v>197</v>
      </c>
      <c r="G241" s="88">
        <v>85</v>
      </c>
      <c r="H241" s="60">
        <f t="shared" si="57"/>
        <v>0.85</v>
      </c>
      <c r="I241" s="37">
        <v>79</v>
      </c>
      <c r="J241" s="62">
        <f t="shared" si="58"/>
        <v>92.941176470588232</v>
      </c>
      <c r="K241" s="223" t="s">
        <v>329</v>
      </c>
      <c r="L241" s="239">
        <v>82</v>
      </c>
      <c r="M241" s="240">
        <v>76</v>
      </c>
      <c r="N241" s="240">
        <v>86</v>
      </c>
      <c r="O241" s="240">
        <v>78</v>
      </c>
      <c r="P241" s="240">
        <v>85</v>
      </c>
      <c r="Q241" s="241">
        <v>85</v>
      </c>
      <c r="R241" s="283">
        <v>1000</v>
      </c>
      <c r="S241" s="284">
        <v>25</v>
      </c>
      <c r="T241" s="284">
        <v>49</v>
      </c>
      <c r="U241" s="209"/>
      <c r="V241" s="209"/>
      <c r="W241" s="243"/>
      <c r="X241" s="64">
        <v>15</v>
      </c>
      <c r="Y241" s="1">
        <v>75</v>
      </c>
      <c r="Z241" s="9">
        <v>10</v>
      </c>
      <c r="AA241" s="208"/>
      <c r="AB241" s="126"/>
      <c r="AC241" s="244"/>
      <c r="AD241" s="245"/>
      <c r="AE241" s="246"/>
      <c r="AF241" s="247"/>
      <c r="AG241" s="248"/>
      <c r="AH241" s="249"/>
      <c r="AI241" s="250"/>
      <c r="AJ241" s="251"/>
      <c r="AK241" s="252"/>
      <c r="AL241" s="249"/>
      <c r="AM241" s="250"/>
      <c r="AN241" s="253"/>
      <c r="AO241" s="254"/>
      <c r="AP241" s="255"/>
      <c r="AQ241" s="79">
        <v>0</v>
      </c>
      <c r="AR241" s="80">
        <v>0</v>
      </c>
      <c r="AS241" s="80">
        <v>0</v>
      </c>
      <c r="AT241" s="80">
        <v>0</v>
      </c>
      <c r="AU241" s="80">
        <v>0</v>
      </c>
      <c r="AV241" s="80">
        <v>0</v>
      </c>
      <c r="AW241" s="80">
        <v>0</v>
      </c>
      <c r="AX241" s="80">
        <v>0</v>
      </c>
      <c r="AY241" s="80">
        <v>0</v>
      </c>
      <c r="AZ241" s="80">
        <v>0</v>
      </c>
      <c r="BA241" s="80">
        <v>0</v>
      </c>
      <c r="BB241" s="80">
        <v>0</v>
      </c>
      <c r="BC241" s="80">
        <v>100</v>
      </c>
      <c r="BD241" s="80">
        <v>0</v>
      </c>
      <c r="BE241" s="80">
        <v>0</v>
      </c>
      <c r="BF241" s="80">
        <v>0</v>
      </c>
      <c r="BG241" s="80">
        <v>0</v>
      </c>
      <c r="BH241" s="80">
        <v>0</v>
      </c>
      <c r="BI241" s="80">
        <v>0</v>
      </c>
      <c r="BJ241" s="80">
        <v>0</v>
      </c>
      <c r="BK241" s="80">
        <v>0</v>
      </c>
      <c r="BL241" s="80">
        <v>0</v>
      </c>
      <c r="BM241" s="80">
        <v>0</v>
      </c>
      <c r="BN241" s="80">
        <v>0</v>
      </c>
      <c r="BO241" s="80">
        <v>0</v>
      </c>
      <c r="BP241" s="80">
        <v>0</v>
      </c>
      <c r="BQ241" s="80">
        <v>0</v>
      </c>
      <c r="BR241" s="80">
        <v>0</v>
      </c>
      <c r="BS241" s="80">
        <v>0</v>
      </c>
      <c r="BT241" s="81">
        <f t="shared" si="56"/>
        <v>322.22222222222223</v>
      </c>
      <c r="BU241" s="64">
        <v>30</v>
      </c>
      <c r="BV241" s="1">
        <v>0</v>
      </c>
      <c r="BW241" s="232">
        <v>0</v>
      </c>
      <c r="BX241" s="1">
        <v>35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15</v>
      </c>
      <c r="CE241" s="1">
        <v>0</v>
      </c>
      <c r="CF241" s="1">
        <v>0</v>
      </c>
      <c r="CG241" s="1">
        <v>0</v>
      </c>
      <c r="CH241" s="1">
        <v>10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10</v>
      </c>
      <c r="CP241" s="81">
        <f t="shared" si="60"/>
        <v>98.752834467120181</v>
      </c>
      <c r="FE241" s="209"/>
      <c r="FF241" s="209"/>
      <c r="FG241" s="209"/>
      <c r="FH241" s="209"/>
      <c r="FI241" s="209"/>
      <c r="FJ241" s="209"/>
      <c r="FK241" s="209"/>
      <c r="FL241" s="209"/>
      <c r="FM241" s="209"/>
      <c r="FN241" s="209"/>
      <c r="FO241" s="209"/>
      <c r="FP241" s="209"/>
      <c r="FQ241" s="209"/>
      <c r="FR241" s="209"/>
      <c r="FS241" s="209"/>
      <c r="FT241" s="209"/>
    </row>
    <row r="242" spans="1:176">
      <c r="A242" s="1">
        <v>240</v>
      </c>
      <c r="B242" s="233" t="s">
        <v>697</v>
      </c>
      <c r="C242" s="282" t="s">
        <v>698</v>
      </c>
      <c r="D242" s="256" t="s">
        <v>578</v>
      </c>
      <c r="E242" s="87"/>
      <c r="F242" s="59" t="s">
        <v>120</v>
      </c>
      <c r="G242" s="88">
        <v>558</v>
      </c>
      <c r="H242" s="60">
        <f t="shared" si="57"/>
        <v>5.58</v>
      </c>
      <c r="I242" s="37">
        <v>552</v>
      </c>
      <c r="J242" s="62">
        <f t="shared" si="58"/>
        <v>98.924731182795696</v>
      </c>
      <c r="K242" s="223" t="s">
        <v>181</v>
      </c>
      <c r="L242" s="239">
        <v>87</v>
      </c>
      <c r="M242" s="240">
        <v>87</v>
      </c>
      <c r="N242" s="240">
        <v>93</v>
      </c>
      <c r="O242" s="240">
        <v>81</v>
      </c>
      <c r="P242" s="240">
        <v>87</v>
      </c>
      <c r="Q242" s="241">
        <v>88</v>
      </c>
      <c r="R242" s="283">
        <v>50000</v>
      </c>
      <c r="S242" s="284">
        <v>50</v>
      </c>
      <c r="T242" s="284">
        <v>99</v>
      </c>
      <c r="U242" s="209"/>
      <c r="V242" s="209"/>
      <c r="W242" s="243"/>
      <c r="X242" s="64">
        <v>35</v>
      </c>
      <c r="Y242" s="1">
        <v>50</v>
      </c>
      <c r="Z242" s="9">
        <v>15</v>
      </c>
      <c r="AA242" s="208"/>
      <c r="AB242" s="126"/>
      <c r="AC242" s="244"/>
      <c r="AD242" s="245"/>
      <c r="AE242" s="246"/>
      <c r="AF242" s="247"/>
      <c r="AG242" s="248"/>
      <c r="AH242" s="249"/>
      <c r="AI242" s="250"/>
      <c r="AJ242" s="251"/>
      <c r="AK242" s="252"/>
      <c r="AL242" s="249"/>
      <c r="AM242" s="250"/>
      <c r="AN242" s="253"/>
      <c r="AO242" s="254"/>
      <c r="AP242" s="255"/>
      <c r="AQ242" s="79">
        <v>0</v>
      </c>
      <c r="AR242" s="80">
        <v>8</v>
      </c>
      <c r="AS242" s="80">
        <v>0</v>
      </c>
      <c r="AT242" s="80">
        <v>0</v>
      </c>
      <c r="AU242" s="80">
        <v>0</v>
      </c>
      <c r="AV242" s="80">
        <v>0</v>
      </c>
      <c r="AW242" s="80">
        <v>0</v>
      </c>
      <c r="AX242" s="80">
        <v>0</v>
      </c>
      <c r="AY242" s="80">
        <v>33</v>
      </c>
      <c r="AZ242" s="80">
        <v>10</v>
      </c>
      <c r="BA242" s="80">
        <v>0</v>
      </c>
      <c r="BB242" s="80">
        <v>0</v>
      </c>
      <c r="BC242" s="80">
        <v>0</v>
      </c>
      <c r="BD242" s="80">
        <v>7</v>
      </c>
      <c r="BE242" s="80">
        <v>0</v>
      </c>
      <c r="BF242" s="80">
        <v>0</v>
      </c>
      <c r="BG242" s="80">
        <v>13</v>
      </c>
      <c r="BH242" s="80">
        <v>0</v>
      </c>
      <c r="BI242" s="80">
        <v>0</v>
      </c>
      <c r="BJ242" s="80">
        <v>0</v>
      </c>
      <c r="BK242" s="80">
        <v>0</v>
      </c>
      <c r="BL242" s="80">
        <v>5</v>
      </c>
      <c r="BM242" s="80">
        <v>8</v>
      </c>
      <c r="BN242" s="80">
        <v>0</v>
      </c>
      <c r="BO242" s="80">
        <v>7</v>
      </c>
      <c r="BP242" s="80">
        <v>0</v>
      </c>
      <c r="BQ242" s="80">
        <v>9</v>
      </c>
      <c r="BR242" s="80">
        <v>0</v>
      </c>
      <c r="BS242" s="80">
        <v>0</v>
      </c>
      <c r="BT242" s="81">
        <f t="shared" si="56"/>
        <v>45.222222222222229</v>
      </c>
      <c r="BU242" s="64">
        <v>22</v>
      </c>
      <c r="BV242" s="1">
        <v>0</v>
      </c>
      <c r="BW242" s="232">
        <v>12</v>
      </c>
      <c r="BX242" s="1">
        <v>22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22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22</v>
      </c>
      <c r="CP242" s="81">
        <f t="shared" si="60"/>
        <v>76.371882086167801</v>
      </c>
      <c r="FE242" s="209"/>
      <c r="FF242" s="209"/>
      <c r="FG242" s="209"/>
      <c r="FH242" s="209"/>
      <c r="FI242" s="209"/>
      <c r="FJ242" s="209"/>
      <c r="FK242" s="209"/>
      <c r="FL242" s="209"/>
      <c r="FM242" s="209"/>
      <c r="FN242" s="209"/>
      <c r="FO242" s="209"/>
      <c r="FP242" s="209"/>
      <c r="FQ242" s="209"/>
      <c r="FR242" s="209"/>
      <c r="FS242" s="209"/>
      <c r="FT242" s="209"/>
    </row>
    <row r="243" spans="1:176">
      <c r="A243" s="1">
        <v>241</v>
      </c>
      <c r="B243" s="233" t="s">
        <v>699</v>
      </c>
      <c r="C243" s="282" t="s">
        <v>700</v>
      </c>
      <c r="D243" s="256" t="s">
        <v>701</v>
      </c>
      <c r="E243" s="87"/>
      <c r="F243" s="59" t="s">
        <v>125</v>
      </c>
      <c r="G243" s="88">
        <v>21636</v>
      </c>
      <c r="H243" s="60">
        <f t="shared" si="57"/>
        <v>216.36</v>
      </c>
      <c r="I243" s="37">
        <v>723</v>
      </c>
      <c r="J243" s="62">
        <f t="shared" si="58"/>
        <v>3.34165280088741</v>
      </c>
      <c r="K243" s="223" t="s">
        <v>547</v>
      </c>
      <c r="L243" s="239">
        <v>76</v>
      </c>
      <c r="M243" s="240">
        <v>72</v>
      </c>
      <c r="N243" s="240">
        <v>83</v>
      </c>
      <c r="O243" s="240">
        <v>69</v>
      </c>
      <c r="P243" s="240">
        <v>82</v>
      </c>
      <c r="Q243" s="241">
        <v>76</v>
      </c>
      <c r="R243" s="283">
        <v>10000</v>
      </c>
      <c r="S243" s="284">
        <v>100</v>
      </c>
      <c r="T243" s="284">
        <v>149</v>
      </c>
      <c r="U243" s="209"/>
      <c r="V243" s="209"/>
      <c r="W243" s="243"/>
      <c r="AA243" s="208"/>
      <c r="AB243" s="126"/>
      <c r="AC243" s="244"/>
      <c r="AD243" s="245"/>
      <c r="AE243" s="246"/>
      <c r="AF243" s="247"/>
      <c r="AG243" s="248"/>
      <c r="AH243" s="249"/>
      <c r="AI243" s="250"/>
      <c r="AJ243" s="251"/>
      <c r="AK243" s="252"/>
      <c r="AL243" s="249"/>
      <c r="AM243" s="250"/>
      <c r="AN243" s="253"/>
      <c r="AO243" s="254"/>
      <c r="AP243" s="255"/>
      <c r="AQ243" s="79">
        <v>0</v>
      </c>
      <c r="AR243" s="80">
        <v>0</v>
      </c>
      <c r="AS243" s="80">
        <v>0</v>
      </c>
      <c r="AT243" s="80">
        <v>0</v>
      </c>
      <c r="AU243" s="80">
        <v>0</v>
      </c>
      <c r="AV243" s="80">
        <v>0</v>
      </c>
      <c r="AW243" s="80">
        <v>0</v>
      </c>
      <c r="AX243" s="80">
        <v>0</v>
      </c>
      <c r="AY243" s="80">
        <v>0</v>
      </c>
      <c r="AZ243" s="80">
        <v>0</v>
      </c>
      <c r="BA243" s="80">
        <v>0</v>
      </c>
      <c r="BB243" s="80">
        <v>100</v>
      </c>
      <c r="BC243" s="80">
        <v>0</v>
      </c>
      <c r="BD243" s="80">
        <v>0</v>
      </c>
      <c r="BE243" s="80">
        <v>0</v>
      </c>
      <c r="BF243" s="80">
        <v>0</v>
      </c>
      <c r="BG243" s="80">
        <v>0</v>
      </c>
      <c r="BH243" s="80">
        <v>0</v>
      </c>
      <c r="BI243" s="80">
        <v>0</v>
      </c>
      <c r="BJ243" s="80">
        <v>0</v>
      </c>
      <c r="BK243" s="80">
        <v>0</v>
      </c>
      <c r="BL243" s="80">
        <v>0</v>
      </c>
      <c r="BM243" s="80">
        <v>0</v>
      </c>
      <c r="BN243" s="80">
        <v>0</v>
      </c>
      <c r="BO243" s="80">
        <v>0</v>
      </c>
      <c r="BP243" s="80">
        <v>0</v>
      </c>
      <c r="BQ243" s="80">
        <v>0</v>
      </c>
      <c r="BR243" s="80">
        <v>0</v>
      </c>
      <c r="BS243" s="80">
        <v>0</v>
      </c>
      <c r="BT243" s="81">
        <f t="shared" si="56"/>
        <v>322.22222222222223</v>
      </c>
      <c r="CP243" s="81">
        <f t="shared" si="60"/>
        <v>-22.675736961451246</v>
      </c>
      <c r="DG243" s="84">
        <v>662</v>
      </c>
      <c r="DH243" s="36">
        <v>621</v>
      </c>
      <c r="DI243" s="36">
        <f>DH243*100/DG243</f>
        <v>93.806646525679753</v>
      </c>
      <c r="DJ243" s="36">
        <v>27</v>
      </c>
      <c r="DK243" s="63">
        <f>DJ243*100/DG243</f>
        <v>4.0785498489425978</v>
      </c>
      <c r="DL243" s="84">
        <v>815</v>
      </c>
      <c r="DM243" s="36">
        <v>728</v>
      </c>
      <c r="DN243" s="36">
        <f>DM243*100/DL243</f>
        <v>89.325153374233125</v>
      </c>
      <c r="DO243" s="36">
        <v>37</v>
      </c>
      <c r="DP243" s="63">
        <f>DO243*100/DL243</f>
        <v>4.5398773006134974</v>
      </c>
      <c r="DQ243" s="84">
        <v>1057</v>
      </c>
      <c r="DR243" s="36">
        <v>1008</v>
      </c>
      <c r="DS243" s="36">
        <f>DR243*100/DQ243</f>
        <v>95.36423841059603</v>
      </c>
      <c r="DT243" s="36">
        <v>28</v>
      </c>
      <c r="DU243" s="63">
        <f>DT243*100/DQ243</f>
        <v>2.6490066225165565</v>
      </c>
      <c r="DV243" s="84">
        <v>1100</v>
      </c>
      <c r="DW243" s="36">
        <v>1050</v>
      </c>
      <c r="DX243" s="36">
        <f>DW243*100/DV243</f>
        <v>95.454545454545453</v>
      </c>
      <c r="DY243" s="36">
        <v>10</v>
      </c>
      <c r="DZ243" s="2">
        <f>DY243*100/DV243</f>
        <v>0.90909090909090906</v>
      </c>
      <c r="EA243" s="84">
        <v>1111</v>
      </c>
      <c r="EB243" s="36">
        <v>1013</v>
      </c>
      <c r="EC243" s="36">
        <f>EB243*100/EA243</f>
        <v>91.179117911791181</v>
      </c>
      <c r="ED243" s="36">
        <v>35</v>
      </c>
      <c r="EE243" s="85">
        <f>ED243*100/EA243</f>
        <v>3.1503150315031503</v>
      </c>
      <c r="FE243" s="209"/>
      <c r="FF243" s="209"/>
      <c r="FG243" s="209"/>
      <c r="FH243" s="209"/>
      <c r="FI243" s="209"/>
      <c r="FJ243" s="209"/>
      <c r="FK243" s="209"/>
      <c r="FL243" s="209"/>
      <c r="FM243" s="209"/>
      <c r="FN243" s="209"/>
      <c r="FO243" s="209"/>
      <c r="FP243" s="209"/>
      <c r="FQ243" s="209"/>
      <c r="FR243" s="209"/>
      <c r="FS243" s="209"/>
      <c r="FT243" s="209"/>
    </row>
    <row r="244" spans="1:176" s="129" customFormat="1">
      <c r="A244" s="1">
        <v>242</v>
      </c>
      <c r="B244" s="233" t="s">
        <v>702</v>
      </c>
      <c r="C244" s="234" t="s">
        <v>703</v>
      </c>
      <c r="D244" s="86" t="s">
        <v>157</v>
      </c>
      <c r="E244" s="87"/>
      <c r="F244" s="59" t="s">
        <v>197</v>
      </c>
      <c r="G244" s="88">
        <v>78</v>
      </c>
      <c r="H244" s="60">
        <f t="shared" si="57"/>
        <v>0.78</v>
      </c>
      <c r="I244" s="37">
        <v>68</v>
      </c>
      <c r="J244" s="62">
        <f t="shared" si="58"/>
        <v>87.179487179487182</v>
      </c>
      <c r="K244" s="204" t="s">
        <v>583</v>
      </c>
      <c r="L244" s="259">
        <v>100</v>
      </c>
      <c r="M244" s="260">
        <v>100</v>
      </c>
      <c r="N244" s="260">
        <v>100</v>
      </c>
      <c r="O244" s="260">
        <v>100</v>
      </c>
      <c r="P244" s="260">
        <v>100</v>
      </c>
      <c r="Q244" s="261">
        <v>100</v>
      </c>
      <c r="R244" s="242">
        <v>25000</v>
      </c>
      <c r="S244" s="235">
        <v>50</v>
      </c>
      <c r="T244" s="235">
        <v>99</v>
      </c>
      <c r="U244" s="129">
        <v>18.8</v>
      </c>
      <c r="V244" s="129">
        <v>8.1999999999999993</v>
      </c>
      <c r="W244" s="162">
        <v>8.6999999999999993</v>
      </c>
      <c r="X244" s="186">
        <v>5</v>
      </c>
      <c r="Y244" s="129">
        <v>35</v>
      </c>
      <c r="Z244" s="162">
        <v>60</v>
      </c>
      <c r="AA244" s="189"/>
      <c r="AB244" s="190"/>
      <c r="AC244" s="191"/>
      <c r="AD244" s="192"/>
      <c r="AE244" s="290">
        <v>3</v>
      </c>
      <c r="AF244" s="194"/>
      <c r="AG244" s="195"/>
      <c r="AH244" s="196"/>
      <c r="AI244" s="197"/>
      <c r="AJ244" s="198"/>
      <c r="AK244" s="127"/>
      <c r="AL244" s="196"/>
      <c r="AM244" s="197"/>
      <c r="AN244" s="199"/>
      <c r="AO244" s="200"/>
      <c r="AP244" s="201"/>
      <c r="AQ244" s="79">
        <v>0</v>
      </c>
      <c r="AR244" s="80">
        <v>0</v>
      </c>
      <c r="AS244" s="80">
        <v>0</v>
      </c>
      <c r="AT244" s="80">
        <v>0</v>
      </c>
      <c r="AU244" s="80">
        <v>0</v>
      </c>
      <c r="AV244" s="80">
        <v>0</v>
      </c>
      <c r="AW244" s="80">
        <v>0</v>
      </c>
      <c r="AX244" s="80">
        <v>0</v>
      </c>
      <c r="AY244" s="80">
        <v>0</v>
      </c>
      <c r="AZ244" s="80">
        <v>0</v>
      </c>
      <c r="BA244" s="80">
        <v>0</v>
      </c>
      <c r="BB244" s="80">
        <v>0</v>
      </c>
      <c r="BC244" s="80">
        <v>0</v>
      </c>
      <c r="BD244" s="80">
        <v>90</v>
      </c>
      <c r="BE244" s="80">
        <v>10</v>
      </c>
      <c r="BF244" s="80">
        <v>0</v>
      </c>
      <c r="BG244" s="80">
        <v>0</v>
      </c>
      <c r="BH244" s="80">
        <v>0</v>
      </c>
      <c r="BI244" s="80">
        <v>0</v>
      </c>
      <c r="BJ244" s="80">
        <v>0</v>
      </c>
      <c r="BK244" s="80">
        <v>0</v>
      </c>
      <c r="BL244" s="80">
        <v>0</v>
      </c>
      <c r="BM244" s="80">
        <v>0</v>
      </c>
      <c r="BN244" s="80">
        <v>0</v>
      </c>
      <c r="BO244" s="80">
        <v>0</v>
      </c>
      <c r="BP244" s="80">
        <v>0</v>
      </c>
      <c r="BQ244" s="80">
        <v>0</v>
      </c>
      <c r="BR244" s="80">
        <v>0</v>
      </c>
      <c r="BS244" s="80">
        <v>0</v>
      </c>
      <c r="BT244" s="81">
        <f t="shared" si="56"/>
        <v>262.22222222222223</v>
      </c>
      <c r="BU244" s="186">
        <v>0</v>
      </c>
      <c r="BV244" s="129">
        <v>0</v>
      </c>
      <c r="BW244" s="232">
        <v>15</v>
      </c>
      <c r="BX244" s="129">
        <v>0</v>
      </c>
      <c r="BY244" s="129">
        <v>10</v>
      </c>
      <c r="BZ244" s="129">
        <v>0</v>
      </c>
      <c r="CA244" s="129">
        <v>0</v>
      </c>
      <c r="CB244" s="129">
        <v>0</v>
      </c>
      <c r="CC244" s="129">
        <v>10</v>
      </c>
      <c r="CD244" s="129">
        <v>15</v>
      </c>
      <c r="CE244" s="129">
        <v>0</v>
      </c>
      <c r="CF244" s="129">
        <v>0</v>
      </c>
      <c r="CG244" s="129">
        <v>0</v>
      </c>
      <c r="CH244" s="129">
        <v>0</v>
      </c>
      <c r="CI244" s="129">
        <v>20</v>
      </c>
      <c r="CJ244" s="129">
        <v>20</v>
      </c>
      <c r="CK244" s="129">
        <v>0</v>
      </c>
      <c r="CL244" s="129">
        <v>0</v>
      </c>
      <c r="CM244" s="129">
        <v>0</v>
      </c>
      <c r="CN244" s="129">
        <v>0</v>
      </c>
      <c r="CO244" s="129">
        <v>10</v>
      </c>
      <c r="CP244" s="81">
        <f t="shared" si="60"/>
        <v>51.13378684807256</v>
      </c>
      <c r="CQ244" s="203"/>
      <c r="CR244" s="186"/>
      <c r="CS244" s="36"/>
      <c r="CT244" s="36"/>
      <c r="CU244" s="36"/>
      <c r="CV244" s="63"/>
      <c r="CW244" s="83"/>
      <c r="CX244" s="36"/>
      <c r="CY244" s="36"/>
      <c r="CZ244" s="36"/>
      <c r="DA244" s="63"/>
      <c r="DB244" s="84"/>
      <c r="DC244" s="36"/>
      <c r="DD244" s="36"/>
      <c r="DE244" s="36"/>
      <c r="DF244" s="63"/>
      <c r="DG244" s="84"/>
      <c r="DH244" s="36"/>
      <c r="DI244" s="36"/>
      <c r="DJ244" s="36"/>
      <c r="DK244" s="63"/>
      <c r="DL244" s="84"/>
      <c r="DM244" s="36"/>
      <c r="DN244" s="36"/>
      <c r="DO244" s="36"/>
      <c r="DP244" s="63"/>
      <c r="DQ244" s="84"/>
      <c r="DR244" s="36"/>
      <c r="DS244" s="36"/>
      <c r="DT244" s="36"/>
      <c r="DU244" s="63"/>
      <c r="DV244" s="84"/>
      <c r="DW244" s="36"/>
      <c r="DX244" s="36"/>
      <c r="DY244" s="36"/>
      <c r="DZ244" s="2"/>
      <c r="EA244" s="84"/>
      <c r="EB244" s="36"/>
      <c r="EC244" s="36"/>
      <c r="ED244" s="36"/>
      <c r="EE244" s="204"/>
      <c r="EF244" s="188"/>
      <c r="EK244" s="232"/>
    </row>
    <row r="245" spans="1:176">
      <c r="A245" s="1">
        <v>243</v>
      </c>
      <c r="B245" s="233" t="s">
        <v>704</v>
      </c>
      <c r="C245" s="234" t="s">
        <v>705</v>
      </c>
      <c r="D245" s="235" t="s">
        <v>152</v>
      </c>
      <c r="E245" s="236"/>
      <c r="F245" s="59" t="s">
        <v>197</v>
      </c>
      <c r="G245" s="237">
        <v>130</v>
      </c>
      <c r="H245" s="60">
        <f t="shared" si="57"/>
        <v>1.3</v>
      </c>
      <c r="I245" s="238">
        <v>128</v>
      </c>
      <c r="J245" s="62">
        <f t="shared" si="58"/>
        <v>98.461538461538467</v>
      </c>
      <c r="K245" s="223" t="s">
        <v>329</v>
      </c>
      <c r="L245" s="239">
        <v>97</v>
      </c>
      <c r="M245" s="240">
        <v>97</v>
      </c>
      <c r="N245" s="240">
        <v>97</v>
      </c>
      <c r="O245" s="240">
        <v>94</v>
      </c>
      <c r="P245" s="240">
        <v>95</v>
      </c>
      <c r="Q245" s="241">
        <v>99</v>
      </c>
      <c r="R245" s="242">
        <v>10000</v>
      </c>
      <c r="S245" s="235">
        <v>25</v>
      </c>
      <c r="T245" s="235">
        <v>49</v>
      </c>
      <c r="U245" s="209" t="s">
        <v>706</v>
      </c>
      <c r="V245" s="209" t="s">
        <v>421</v>
      </c>
      <c r="W245" s="243" t="s">
        <v>421</v>
      </c>
      <c r="X245" s="64">
        <v>5</v>
      </c>
      <c r="Y245" s="1">
        <v>35</v>
      </c>
      <c r="Z245" s="9">
        <v>60</v>
      </c>
      <c r="AA245" s="208"/>
      <c r="AB245" s="126"/>
      <c r="AC245" s="244"/>
      <c r="AD245" s="245"/>
      <c r="AE245" s="246"/>
      <c r="AF245" s="247"/>
      <c r="AG245" s="248"/>
      <c r="AH245" s="249"/>
      <c r="AI245" s="250"/>
      <c r="AJ245" s="251"/>
      <c r="AK245" s="252"/>
      <c r="AL245" s="249"/>
      <c r="AM245" s="250"/>
      <c r="AN245" s="253"/>
      <c r="AO245" s="77">
        <v>2</v>
      </c>
      <c r="AP245" s="255"/>
      <c r="AQ245" s="79">
        <v>0</v>
      </c>
      <c r="AR245" s="80">
        <v>0</v>
      </c>
      <c r="AS245" s="80">
        <v>0</v>
      </c>
      <c r="AT245" s="80">
        <v>0</v>
      </c>
      <c r="AU245" s="80">
        <v>0</v>
      </c>
      <c r="AV245" s="80">
        <v>0</v>
      </c>
      <c r="AW245" s="80">
        <v>0</v>
      </c>
      <c r="AX245" s="80">
        <v>0</v>
      </c>
      <c r="AY245" s="80">
        <v>20</v>
      </c>
      <c r="AZ245" s="80">
        <v>0</v>
      </c>
      <c r="BA245" s="80">
        <v>5</v>
      </c>
      <c r="BB245" s="80">
        <v>0</v>
      </c>
      <c r="BC245" s="80">
        <v>0</v>
      </c>
      <c r="BD245" s="80">
        <v>0</v>
      </c>
      <c r="BE245" s="80">
        <v>0</v>
      </c>
      <c r="BF245" s="80">
        <v>0</v>
      </c>
      <c r="BG245" s="80">
        <v>0</v>
      </c>
      <c r="BH245" s="80">
        <v>0</v>
      </c>
      <c r="BI245" s="80">
        <v>0</v>
      </c>
      <c r="BJ245" s="80">
        <v>55</v>
      </c>
      <c r="BK245" s="80">
        <v>0</v>
      </c>
      <c r="BL245" s="80">
        <v>0</v>
      </c>
      <c r="BM245" s="80">
        <v>10</v>
      </c>
      <c r="BN245" s="80">
        <v>0</v>
      </c>
      <c r="BO245" s="80">
        <v>0</v>
      </c>
      <c r="BP245" s="80">
        <v>0</v>
      </c>
      <c r="BQ245" s="80">
        <v>10</v>
      </c>
      <c r="BR245" s="80">
        <v>0</v>
      </c>
      <c r="BS245" s="80">
        <v>0</v>
      </c>
      <c r="BT245" s="81">
        <f t="shared" si="56"/>
        <v>110.55555555555556</v>
      </c>
      <c r="BU245" s="64">
        <v>0</v>
      </c>
      <c r="BV245" s="1">
        <v>0</v>
      </c>
      <c r="BW245" s="232">
        <v>10</v>
      </c>
      <c r="BX245" s="1">
        <v>25</v>
      </c>
      <c r="BY245" s="1">
        <v>25</v>
      </c>
      <c r="BZ245" s="1">
        <v>0</v>
      </c>
      <c r="CA245" s="1">
        <v>15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15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10</v>
      </c>
      <c r="CO245" s="1">
        <v>0</v>
      </c>
      <c r="CP245" s="81">
        <f t="shared" si="60"/>
        <v>67.800453514739232</v>
      </c>
      <c r="FE245" s="209"/>
      <c r="FF245" s="209"/>
      <c r="FG245" s="209"/>
      <c r="FH245" s="209"/>
      <c r="FI245" s="209"/>
      <c r="FJ245" s="209"/>
      <c r="FK245" s="209"/>
      <c r="FL245" s="209"/>
      <c r="FM245" s="209"/>
      <c r="FN245" s="209"/>
      <c r="FO245" s="209"/>
      <c r="FP245" s="209"/>
      <c r="FQ245" s="209"/>
      <c r="FR245" s="209"/>
      <c r="FS245" s="209"/>
      <c r="FT245" s="209"/>
    </row>
    <row r="246" spans="1:176">
      <c r="A246" s="1">
        <v>244</v>
      </c>
      <c r="B246" s="233" t="s">
        <v>707</v>
      </c>
      <c r="C246" s="234" t="s">
        <v>708</v>
      </c>
      <c r="D246" s="256" t="s">
        <v>152</v>
      </c>
      <c r="E246" s="87"/>
      <c r="F246" s="59" t="s">
        <v>197</v>
      </c>
      <c r="G246" s="88">
        <v>122</v>
      </c>
      <c r="H246" s="60">
        <f t="shared" si="57"/>
        <v>1.22</v>
      </c>
      <c r="I246" s="37">
        <v>112</v>
      </c>
      <c r="J246" s="62">
        <f t="shared" si="58"/>
        <v>91.803278688524586</v>
      </c>
      <c r="K246" s="223" t="s">
        <v>329</v>
      </c>
      <c r="L246" s="239">
        <v>89</v>
      </c>
      <c r="M246" s="240">
        <v>87</v>
      </c>
      <c r="N246" s="240">
        <v>93</v>
      </c>
      <c r="O246" s="240">
        <v>90</v>
      </c>
      <c r="P246" s="240">
        <v>88</v>
      </c>
      <c r="Q246" s="241">
        <v>84</v>
      </c>
      <c r="R246" s="242">
        <v>50000</v>
      </c>
      <c r="S246" s="235">
        <v>25</v>
      </c>
      <c r="T246" s="235">
        <v>49</v>
      </c>
      <c r="U246" s="209"/>
      <c r="V246" s="209"/>
      <c r="W246" s="243"/>
      <c r="X246" s="64">
        <v>0</v>
      </c>
      <c r="Y246" s="1">
        <v>50</v>
      </c>
      <c r="Z246" s="9">
        <v>50</v>
      </c>
      <c r="AA246" s="208"/>
      <c r="AB246" s="126"/>
      <c r="AC246" s="244"/>
      <c r="AD246" s="245"/>
      <c r="AE246" s="246"/>
      <c r="AF246" s="247"/>
      <c r="AG246" s="248"/>
      <c r="AH246" s="249"/>
      <c r="AI246" s="250"/>
      <c r="AJ246" s="251"/>
      <c r="AK246" s="252"/>
      <c r="AL246" s="249"/>
      <c r="AM246" s="250"/>
      <c r="AN246" s="253"/>
      <c r="AO246" s="254"/>
      <c r="AP246" s="255"/>
      <c r="AQ246" s="79">
        <v>0</v>
      </c>
      <c r="AR246" s="80">
        <v>0</v>
      </c>
      <c r="AS246" s="80">
        <v>0</v>
      </c>
      <c r="AT246" s="80">
        <v>0</v>
      </c>
      <c r="AU246" s="80">
        <v>0</v>
      </c>
      <c r="AV246" s="80">
        <v>0</v>
      </c>
      <c r="AW246" s="80">
        <v>0</v>
      </c>
      <c r="AX246" s="80">
        <v>0</v>
      </c>
      <c r="AY246" s="80">
        <v>30</v>
      </c>
      <c r="AZ246" s="80">
        <v>0</v>
      </c>
      <c r="BA246" s="80">
        <v>0</v>
      </c>
      <c r="BB246" s="80">
        <v>0</v>
      </c>
      <c r="BC246" s="80">
        <v>30</v>
      </c>
      <c r="BD246" s="80">
        <v>0</v>
      </c>
      <c r="BE246" s="80">
        <v>0</v>
      </c>
      <c r="BF246" s="80">
        <v>0</v>
      </c>
      <c r="BG246" s="80">
        <v>0</v>
      </c>
      <c r="BH246" s="80">
        <v>0</v>
      </c>
      <c r="BI246" s="80">
        <v>0</v>
      </c>
      <c r="BJ246" s="80">
        <v>0</v>
      </c>
      <c r="BK246" s="80">
        <v>0</v>
      </c>
      <c r="BL246" s="80">
        <v>0</v>
      </c>
      <c r="BM246" s="80">
        <v>30</v>
      </c>
      <c r="BN246" s="80">
        <v>0</v>
      </c>
      <c r="BO246" s="80">
        <v>0</v>
      </c>
      <c r="BP246" s="80">
        <v>0</v>
      </c>
      <c r="BQ246" s="80">
        <v>10</v>
      </c>
      <c r="BR246" s="80">
        <v>0</v>
      </c>
      <c r="BS246" s="80">
        <v>0</v>
      </c>
      <c r="BT246" s="81">
        <f t="shared" si="56"/>
        <v>82.222222222222214</v>
      </c>
      <c r="BU246" s="89">
        <v>0</v>
      </c>
      <c r="BV246" s="82">
        <v>0</v>
      </c>
      <c r="BW246" s="291">
        <v>0</v>
      </c>
      <c r="BX246" s="1">
        <v>100</v>
      </c>
      <c r="BY246" s="82">
        <v>0</v>
      </c>
      <c r="BZ246" s="82">
        <v>0</v>
      </c>
      <c r="CA246" s="82">
        <v>0</v>
      </c>
      <c r="CB246" s="82">
        <v>0</v>
      </c>
      <c r="CC246" s="82">
        <v>0</v>
      </c>
      <c r="CD246" s="82">
        <v>0</v>
      </c>
      <c r="CE246" s="82">
        <v>0</v>
      </c>
      <c r="CF246" s="82">
        <v>0</v>
      </c>
      <c r="CG246" s="82">
        <v>0</v>
      </c>
      <c r="CH246" s="82">
        <v>0</v>
      </c>
      <c r="CI246" s="82">
        <v>0</v>
      </c>
      <c r="CJ246" s="82">
        <v>0</v>
      </c>
      <c r="CK246" s="82">
        <v>0</v>
      </c>
      <c r="CL246" s="82">
        <v>0</v>
      </c>
      <c r="CM246" s="82">
        <v>0</v>
      </c>
      <c r="CN246" s="82">
        <v>0</v>
      </c>
      <c r="CO246" s="82">
        <v>0</v>
      </c>
      <c r="CP246" s="81">
        <f t="shared" si="60"/>
        <v>453.51473922902494</v>
      </c>
      <c r="FE246" s="209"/>
      <c r="FF246" s="209"/>
      <c r="FG246" s="209"/>
      <c r="FH246" s="209"/>
      <c r="FI246" s="209"/>
      <c r="FJ246" s="209"/>
      <c r="FK246" s="209"/>
      <c r="FL246" s="209"/>
      <c r="FM246" s="209"/>
      <c r="FN246" s="209"/>
      <c r="FO246" s="209"/>
      <c r="FP246" s="209"/>
      <c r="FQ246" s="209"/>
      <c r="FR246" s="209"/>
      <c r="FS246" s="209"/>
      <c r="FT246" s="209"/>
    </row>
    <row r="247" spans="1:176">
      <c r="A247" s="1">
        <v>245</v>
      </c>
      <c r="B247" s="233" t="s">
        <v>709</v>
      </c>
      <c r="C247" s="234" t="s">
        <v>710</v>
      </c>
      <c r="D247" s="235" t="s">
        <v>298</v>
      </c>
      <c r="E247" s="236"/>
      <c r="F247" s="59" t="s">
        <v>120</v>
      </c>
      <c r="G247" s="237">
        <v>220</v>
      </c>
      <c r="H247" s="60">
        <f t="shared" si="57"/>
        <v>2.2000000000000002</v>
      </c>
      <c r="I247" s="238">
        <v>143</v>
      </c>
      <c r="J247" s="62">
        <f t="shared" si="58"/>
        <v>65</v>
      </c>
      <c r="K247" s="223" t="s">
        <v>181</v>
      </c>
      <c r="L247" s="239">
        <v>94</v>
      </c>
      <c r="M247" s="240">
        <v>89</v>
      </c>
      <c r="N247" s="240">
        <v>96</v>
      </c>
      <c r="O247" s="240">
        <v>93</v>
      </c>
      <c r="P247" s="240">
        <v>94</v>
      </c>
      <c r="Q247" s="241">
        <v>96</v>
      </c>
      <c r="R247" s="242">
        <v>50000</v>
      </c>
      <c r="S247" s="235">
        <v>25</v>
      </c>
      <c r="T247" s="235">
        <v>49</v>
      </c>
      <c r="U247" s="209">
        <v>20</v>
      </c>
      <c r="V247" s="209">
        <v>9.6</v>
      </c>
      <c r="W247" s="243">
        <v>8.5</v>
      </c>
      <c r="X247" s="64">
        <v>15</v>
      </c>
      <c r="Y247" s="1">
        <v>75</v>
      </c>
      <c r="Z247" s="9">
        <v>10</v>
      </c>
      <c r="AA247" s="208"/>
      <c r="AB247" s="126">
        <v>6</v>
      </c>
      <c r="AC247" s="244"/>
      <c r="AD247" s="245"/>
      <c r="AE247" s="246"/>
      <c r="AF247" s="247"/>
      <c r="AG247" s="248"/>
      <c r="AH247" s="249"/>
      <c r="AI247" s="250"/>
      <c r="AJ247" s="31">
        <v>6</v>
      </c>
      <c r="AK247" s="252"/>
      <c r="AL247" s="249">
        <v>10</v>
      </c>
      <c r="AM247" s="250"/>
      <c r="AN247" s="253"/>
      <c r="AO247" s="254">
        <v>4</v>
      </c>
      <c r="AP247" s="255"/>
      <c r="AQ247" s="79">
        <v>0</v>
      </c>
      <c r="AR247" s="80">
        <v>0</v>
      </c>
      <c r="AS247" s="80">
        <v>0</v>
      </c>
      <c r="AT247" s="80">
        <v>0</v>
      </c>
      <c r="AU247" s="80">
        <v>0</v>
      </c>
      <c r="AV247" s="80">
        <v>0</v>
      </c>
      <c r="AW247" s="80">
        <v>0</v>
      </c>
      <c r="AX247" s="80">
        <v>0</v>
      </c>
      <c r="AY247" s="80">
        <v>41</v>
      </c>
      <c r="AZ247" s="80">
        <v>0</v>
      </c>
      <c r="BA247" s="80">
        <v>0</v>
      </c>
      <c r="BB247" s="80">
        <v>0</v>
      </c>
      <c r="BC247" s="80">
        <v>10</v>
      </c>
      <c r="BD247" s="80">
        <v>10</v>
      </c>
      <c r="BE247" s="80">
        <v>0</v>
      </c>
      <c r="BF247" s="80">
        <v>0</v>
      </c>
      <c r="BG247" s="80">
        <v>0</v>
      </c>
      <c r="BH247" s="80">
        <v>0</v>
      </c>
      <c r="BI247" s="80">
        <v>0</v>
      </c>
      <c r="BJ247" s="80">
        <v>14</v>
      </c>
      <c r="BK247" s="80">
        <v>0</v>
      </c>
      <c r="BL247" s="80">
        <v>0</v>
      </c>
      <c r="BM247" s="80">
        <v>0</v>
      </c>
      <c r="BN247" s="80">
        <v>0</v>
      </c>
      <c r="BO247" s="80">
        <v>25</v>
      </c>
      <c r="BP247" s="80">
        <v>0</v>
      </c>
      <c r="BQ247" s="80">
        <v>0</v>
      </c>
      <c r="BR247" s="80">
        <v>0</v>
      </c>
      <c r="BS247" s="80">
        <v>0</v>
      </c>
      <c r="BT247" s="81">
        <f t="shared" si="56"/>
        <v>78.955555555555549</v>
      </c>
      <c r="BU247" s="64">
        <v>10</v>
      </c>
      <c r="BV247" s="1">
        <v>20</v>
      </c>
      <c r="BW247" s="232">
        <v>10</v>
      </c>
      <c r="BX247" s="1">
        <v>0</v>
      </c>
      <c r="BY247" s="1">
        <v>10</v>
      </c>
      <c r="BZ247" s="1">
        <v>10</v>
      </c>
      <c r="CA247" s="1">
        <v>0</v>
      </c>
      <c r="CB247" s="1">
        <v>0</v>
      </c>
      <c r="CC247" s="1">
        <v>0</v>
      </c>
      <c r="CD247" s="1">
        <v>20</v>
      </c>
      <c r="CE247" s="1">
        <v>0</v>
      </c>
      <c r="CF247" s="1">
        <v>0</v>
      </c>
      <c r="CG247" s="1">
        <v>10</v>
      </c>
      <c r="CH247" s="1">
        <v>0</v>
      </c>
      <c r="CI247" s="1">
        <v>0</v>
      </c>
      <c r="CJ247" s="1">
        <v>0</v>
      </c>
      <c r="CK247" s="1">
        <v>0</v>
      </c>
      <c r="CL247" s="1">
        <v>10</v>
      </c>
      <c r="CM247" s="1">
        <v>0</v>
      </c>
      <c r="CN247" s="1">
        <v>0</v>
      </c>
      <c r="CO247" s="1">
        <v>0</v>
      </c>
      <c r="CP247" s="81">
        <f t="shared" si="60"/>
        <v>43.990929705215422</v>
      </c>
      <c r="FE247" s="209"/>
      <c r="FF247" s="209"/>
      <c r="FG247" s="209"/>
      <c r="FH247" s="209"/>
      <c r="FI247" s="209"/>
      <c r="FJ247" s="209"/>
      <c r="FK247" s="209"/>
      <c r="FL247" s="209"/>
      <c r="FM247" s="209"/>
      <c r="FN247" s="209"/>
      <c r="FO247" s="209"/>
      <c r="FP247" s="209"/>
      <c r="FQ247" s="209"/>
      <c r="FR247" s="209"/>
      <c r="FS247" s="209"/>
      <c r="FT247" s="209"/>
    </row>
    <row r="248" spans="1:176">
      <c r="A248" s="1">
        <v>246</v>
      </c>
      <c r="B248" s="233" t="s">
        <v>711</v>
      </c>
      <c r="C248" s="234" t="s">
        <v>712</v>
      </c>
      <c r="D248" s="256" t="s">
        <v>713</v>
      </c>
      <c r="E248" s="87"/>
      <c r="F248" s="59" t="s">
        <v>197</v>
      </c>
      <c r="G248" s="88">
        <v>55</v>
      </c>
      <c r="H248" s="60">
        <f t="shared" si="57"/>
        <v>0.55000000000000004</v>
      </c>
      <c r="I248" s="37">
        <v>52</v>
      </c>
      <c r="J248" s="62">
        <f t="shared" si="58"/>
        <v>94.545454545454547</v>
      </c>
      <c r="K248" s="223" t="s">
        <v>329</v>
      </c>
      <c r="L248" s="239">
        <v>96</v>
      </c>
      <c r="M248" s="240">
        <v>88</v>
      </c>
      <c r="N248" s="240">
        <v>99</v>
      </c>
      <c r="O248" s="240">
        <v>95</v>
      </c>
      <c r="P248" s="240">
        <v>99</v>
      </c>
      <c r="Q248" s="241">
        <v>98</v>
      </c>
      <c r="R248" s="242">
        <v>1000</v>
      </c>
      <c r="S248" s="235">
        <v>1</v>
      </c>
      <c r="T248" s="235">
        <v>25</v>
      </c>
      <c r="U248" s="209"/>
      <c r="V248" s="209"/>
      <c r="W248" s="243"/>
      <c r="X248" s="64">
        <v>0</v>
      </c>
      <c r="Y248" s="1">
        <v>50</v>
      </c>
      <c r="Z248" s="9">
        <v>50</v>
      </c>
      <c r="AA248" s="208"/>
      <c r="AB248" s="126"/>
      <c r="AC248" s="244"/>
      <c r="AD248" s="245"/>
      <c r="AE248" s="246"/>
      <c r="AF248" s="247"/>
      <c r="AG248" s="248"/>
      <c r="AH248" s="249"/>
      <c r="AI248" s="250"/>
      <c r="AJ248" s="251"/>
      <c r="AK248" s="252"/>
      <c r="AL248" s="249"/>
      <c r="AM248" s="250"/>
      <c r="AN248" s="253"/>
      <c r="AO248" s="254"/>
      <c r="AP248" s="255"/>
      <c r="AQ248" s="79">
        <v>10</v>
      </c>
      <c r="AR248" s="80">
        <v>70</v>
      </c>
      <c r="AS248" s="80">
        <v>0</v>
      </c>
      <c r="AT248" s="80">
        <v>0</v>
      </c>
      <c r="AU248" s="80">
        <v>0</v>
      </c>
      <c r="AV248" s="80">
        <v>0</v>
      </c>
      <c r="AW248" s="80">
        <v>0</v>
      </c>
      <c r="AX248" s="80">
        <v>0</v>
      </c>
      <c r="AY248" s="80">
        <v>0</v>
      </c>
      <c r="AZ248" s="80">
        <v>0</v>
      </c>
      <c r="BA248" s="80">
        <v>0</v>
      </c>
      <c r="BB248" s="80">
        <v>0</v>
      </c>
      <c r="BC248" s="80">
        <v>0</v>
      </c>
      <c r="BD248" s="80">
        <v>0</v>
      </c>
      <c r="BE248" s="80">
        <v>0</v>
      </c>
      <c r="BF248" s="80">
        <v>0</v>
      </c>
      <c r="BG248" s="80">
        <v>0</v>
      </c>
      <c r="BH248" s="80">
        <v>0</v>
      </c>
      <c r="BI248" s="80">
        <v>0</v>
      </c>
      <c r="BJ248" s="80">
        <v>0</v>
      </c>
      <c r="BK248" s="80">
        <v>0</v>
      </c>
      <c r="BL248" s="80">
        <v>20</v>
      </c>
      <c r="BM248" s="80">
        <v>0</v>
      </c>
      <c r="BN248" s="80">
        <v>0</v>
      </c>
      <c r="BO248" s="80">
        <v>0</v>
      </c>
      <c r="BP248" s="80">
        <v>0</v>
      </c>
      <c r="BQ248" s="80">
        <v>0</v>
      </c>
      <c r="BR248" s="80">
        <v>0</v>
      </c>
      <c r="BS248" s="80">
        <v>0</v>
      </c>
      <c r="BT248" s="81">
        <f t="shared" si="56"/>
        <v>168.88888888888889</v>
      </c>
      <c r="CP248" s="81">
        <f t="shared" si="60"/>
        <v>-22.675736961451246</v>
      </c>
      <c r="FE248" s="209"/>
      <c r="FF248" s="209"/>
      <c r="FG248" s="209"/>
      <c r="FH248" s="209"/>
      <c r="FI248" s="209"/>
      <c r="FJ248" s="209"/>
      <c r="FK248" s="209"/>
      <c r="FL248" s="209"/>
      <c r="FM248" s="209"/>
      <c r="FN248" s="209"/>
      <c r="FO248" s="209"/>
      <c r="FP248" s="209"/>
      <c r="FQ248" s="209"/>
      <c r="FR248" s="209"/>
      <c r="FS248" s="209"/>
      <c r="FT248" s="209"/>
    </row>
    <row r="249" spans="1:176">
      <c r="A249" s="1">
        <v>247</v>
      </c>
      <c r="B249" s="233" t="s">
        <v>714</v>
      </c>
      <c r="C249" s="234" t="s">
        <v>715</v>
      </c>
      <c r="D249" s="256" t="s">
        <v>279</v>
      </c>
      <c r="E249" s="87"/>
      <c r="F249" s="59" t="s">
        <v>197</v>
      </c>
      <c r="G249" s="88">
        <v>168</v>
      </c>
      <c r="H249" s="60">
        <f t="shared" si="57"/>
        <v>1.68</v>
      </c>
      <c r="I249" s="37">
        <v>162</v>
      </c>
      <c r="J249" s="62">
        <f t="shared" si="58"/>
        <v>96.428571428571431</v>
      </c>
      <c r="K249" s="223" t="s">
        <v>329</v>
      </c>
      <c r="L249" s="239">
        <v>96</v>
      </c>
      <c r="M249" s="240">
        <v>95</v>
      </c>
      <c r="N249" s="240">
        <v>98</v>
      </c>
      <c r="O249" s="240">
        <v>95</v>
      </c>
      <c r="P249" s="240">
        <v>95</v>
      </c>
      <c r="Q249" s="241">
        <v>96</v>
      </c>
      <c r="R249" s="242"/>
      <c r="S249" s="235"/>
      <c r="T249" s="235"/>
      <c r="U249" s="209"/>
      <c r="V249" s="209"/>
      <c r="W249" s="243"/>
      <c r="AA249" s="208"/>
      <c r="AB249" s="126"/>
      <c r="AC249" s="244"/>
      <c r="AD249" s="245"/>
      <c r="AE249" s="246"/>
      <c r="AF249" s="247"/>
      <c r="AG249" s="248"/>
      <c r="AH249" s="249"/>
      <c r="AI249" s="250"/>
      <c r="AJ249" s="251"/>
      <c r="AK249" s="252"/>
      <c r="AL249" s="249"/>
      <c r="AM249" s="250"/>
      <c r="AN249" s="253"/>
      <c r="AO249" s="254"/>
      <c r="AP249" s="255"/>
      <c r="AQ249" s="79">
        <v>1</v>
      </c>
      <c r="AR249" s="80">
        <v>0</v>
      </c>
      <c r="AS249" s="80">
        <v>0</v>
      </c>
      <c r="AT249" s="80">
        <v>0</v>
      </c>
      <c r="AU249" s="80">
        <v>0</v>
      </c>
      <c r="AV249" s="80">
        <v>0</v>
      </c>
      <c r="AW249" s="80">
        <v>1</v>
      </c>
      <c r="AX249" s="80">
        <v>0</v>
      </c>
      <c r="AY249" s="80">
        <v>4</v>
      </c>
      <c r="AZ249" s="80">
        <v>5</v>
      </c>
      <c r="BA249" s="80">
        <v>0</v>
      </c>
      <c r="BB249" s="80">
        <v>0</v>
      </c>
      <c r="BC249" s="80">
        <v>9</v>
      </c>
      <c r="BD249" s="80">
        <v>17</v>
      </c>
      <c r="BE249" s="80">
        <v>1</v>
      </c>
      <c r="BF249" s="80">
        <v>0</v>
      </c>
      <c r="BG249" s="80">
        <v>0</v>
      </c>
      <c r="BH249" s="80">
        <v>0</v>
      </c>
      <c r="BI249" s="80">
        <v>7</v>
      </c>
      <c r="BJ249" s="80">
        <v>16</v>
      </c>
      <c r="BK249" s="80">
        <v>0</v>
      </c>
      <c r="BL249" s="80">
        <v>0</v>
      </c>
      <c r="BM249" s="80">
        <v>20</v>
      </c>
      <c r="BN249" s="80">
        <v>1</v>
      </c>
      <c r="BO249" s="80">
        <v>4</v>
      </c>
      <c r="BP249" s="80">
        <v>2</v>
      </c>
      <c r="BQ249" s="80">
        <v>12</v>
      </c>
      <c r="BR249" s="80">
        <v>0</v>
      </c>
      <c r="BS249" s="80">
        <v>0</v>
      </c>
      <c r="BT249" s="81">
        <f t="shared" si="56"/>
        <v>31.688888888888886</v>
      </c>
      <c r="BU249" s="64">
        <v>13</v>
      </c>
      <c r="BV249" s="1">
        <v>0</v>
      </c>
      <c r="BW249" s="232">
        <v>37</v>
      </c>
      <c r="BX249" s="1">
        <v>20</v>
      </c>
      <c r="BY249" s="1">
        <v>0</v>
      </c>
      <c r="BZ249" s="1">
        <v>0</v>
      </c>
      <c r="CA249" s="1">
        <v>8</v>
      </c>
      <c r="CB249" s="1">
        <v>0</v>
      </c>
      <c r="CC249" s="1">
        <v>0</v>
      </c>
      <c r="CD249" s="1">
        <v>6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6</v>
      </c>
      <c r="CL249" s="1">
        <v>0</v>
      </c>
      <c r="CM249" s="1">
        <v>0</v>
      </c>
      <c r="CN249" s="1">
        <v>0</v>
      </c>
      <c r="CO249" s="1">
        <v>0</v>
      </c>
      <c r="CP249" s="81">
        <f t="shared" si="60"/>
        <v>76.086167800453509</v>
      </c>
      <c r="FE249" s="209"/>
      <c r="FF249" s="209"/>
      <c r="FG249" s="209"/>
      <c r="FH249" s="209"/>
      <c r="FI249" s="209"/>
      <c r="FJ249" s="209"/>
      <c r="FK249" s="209"/>
      <c r="FL249" s="209"/>
      <c r="FM249" s="209"/>
      <c r="FN249" s="209"/>
      <c r="FO249" s="209"/>
      <c r="FP249" s="209"/>
      <c r="FQ249" s="209"/>
      <c r="FR249" s="209"/>
      <c r="FS249" s="209"/>
      <c r="FT249" s="209"/>
    </row>
    <row r="250" spans="1:176">
      <c r="A250" s="1">
        <v>248</v>
      </c>
      <c r="B250" s="233" t="s">
        <v>716</v>
      </c>
      <c r="C250" s="234" t="s">
        <v>717</v>
      </c>
      <c r="D250" s="86" t="s">
        <v>279</v>
      </c>
      <c r="E250" s="87"/>
      <c r="F250" s="59" t="s">
        <v>120</v>
      </c>
      <c r="G250" s="88">
        <v>169</v>
      </c>
      <c r="H250" s="60">
        <f t="shared" si="57"/>
        <v>1.69</v>
      </c>
      <c r="I250" s="37">
        <v>148</v>
      </c>
      <c r="J250" s="62">
        <f t="shared" si="58"/>
        <v>87.573964497041416</v>
      </c>
      <c r="K250" s="223" t="s">
        <v>181</v>
      </c>
      <c r="L250" s="239">
        <v>91</v>
      </c>
      <c r="M250" s="240">
        <v>85</v>
      </c>
      <c r="N250" s="240">
        <v>96</v>
      </c>
      <c r="O250" s="240">
        <v>88</v>
      </c>
      <c r="P250" s="240">
        <v>93</v>
      </c>
      <c r="Q250" s="241">
        <v>93</v>
      </c>
      <c r="R250" s="242">
        <v>10000</v>
      </c>
      <c r="S250" s="235">
        <v>25</v>
      </c>
      <c r="T250" s="235">
        <v>49</v>
      </c>
      <c r="U250" s="209">
        <v>16.600000000000001</v>
      </c>
      <c r="V250" s="209">
        <v>8.1999999999999993</v>
      </c>
      <c r="W250" s="243">
        <v>8.6</v>
      </c>
      <c r="X250" s="64">
        <v>5</v>
      </c>
      <c r="Y250" s="1">
        <v>40</v>
      </c>
      <c r="Z250" s="9">
        <v>55</v>
      </c>
      <c r="AA250" s="208"/>
      <c r="AB250" s="126"/>
      <c r="AC250" s="244"/>
      <c r="AD250" s="245"/>
      <c r="AE250" s="26">
        <v>13</v>
      </c>
      <c r="AF250" s="247"/>
      <c r="AG250" s="248"/>
      <c r="AH250" s="249"/>
      <c r="AI250" s="250"/>
      <c r="AJ250" s="251"/>
      <c r="AK250" s="252"/>
      <c r="AL250" s="249"/>
      <c r="AM250" s="250"/>
      <c r="AN250" s="253"/>
      <c r="AO250" s="254"/>
      <c r="AP250" s="255"/>
      <c r="AQ250" s="79">
        <v>0</v>
      </c>
      <c r="AR250" s="80">
        <v>0</v>
      </c>
      <c r="AS250" s="80">
        <v>0</v>
      </c>
      <c r="AT250" s="80">
        <v>0</v>
      </c>
      <c r="AU250" s="80">
        <v>0</v>
      </c>
      <c r="AV250" s="80">
        <v>0</v>
      </c>
      <c r="AW250" s="80">
        <v>0</v>
      </c>
      <c r="AX250" s="80">
        <v>0</v>
      </c>
      <c r="AY250" s="80">
        <v>30</v>
      </c>
      <c r="AZ250" s="80">
        <v>0</v>
      </c>
      <c r="BA250" s="80">
        <v>0</v>
      </c>
      <c r="BB250" s="80">
        <v>0</v>
      </c>
      <c r="BC250" s="80">
        <v>0</v>
      </c>
      <c r="BD250" s="80">
        <v>30</v>
      </c>
      <c r="BE250" s="80">
        <v>0</v>
      </c>
      <c r="BF250" s="80">
        <v>0</v>
      </c>
      <c r="BG250" s="80">
        <v>0</v>
      </c>
      <c r="BH250" s="80">
        <v>0</v>
      </c>
      <c r="BI250" s="80">
        <v>0</v>
      </c>
      <c r="BJ250" s="80">
        <v>10</v>
      </c>
      <c r="BK250" s="80">
        <v>0</v>
      </c>
      <c r="BL250" s="80">
        <v>0</v>
      </c>
      <c r="BM250" s="80">
        <v>20</v>
      </c>
      <c r="BN250" s="80">
        <v>0</v>
      </c>
      <c r="BO250" s="80">
        <v>0</v>
      </c>
      <c r="BP250" s="80">
        <v>0</v>
      </c>
      <c r="BQ250" s="80">
        <v>10</v>
      </c>
      <c r="BR250" s="80">
        <v>0</v>
      </c>
      <c r="BS250" s="80">
        <v>0</v>
      </c>
      <c r="BT250" s="81">
        <f t="shared" si="56"/>
        <v>68.888888888888886</v>
      </c>
      <c r="BU250" s="64">
        <v>20</v>
      </c>
      <c r="BV250" s="1">
        <v>0</v>
      </c>
      <c r="BW250" s="232">
        <v>0</v>
      </c>
      <c r="BX250" s="1">
        <v>20</v>
      </c>
      <c r="BY250" s="1">
        <v>10</v>
      </c>
      <c r="BZ250" s="1">
        <v>0</v>
      </c>
      <c r="CA250" s="1">
        <v>0</v>
      </c>
      <c r="CB250" s="1">
        <v>0</v>
      </c>
      <c r="CC250" s="1">
        <v>0</v>
      </c>
      <c r="CD250" s="1">
        <v>10</v>
      </c>
      <c r="CE250" s="1">
        <v>10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20</v>
      </c>
      <c r="CL250" s="1">
        <v>10</v>
      </c>
      <c r="CM250" s="1">
        <v>0</v>
      </c>
      <c r="CN250" s="1">
        <v>0</v>
      </c>
      <c r="CO250" s="1">
        <v>0</v>
      </c>
      <c r="CP250" s="81">
        <f t="shared" si="60"/>
        <v>53.51473922902494</v>
      </c>
      <c r="FE250" s="209"/>
      <c r="FF250" s="209"/>
      <c r="FG250" s="209"/>
      <c r="FH250" s="209"/>
      <c r="FI250" s="209"/>
      <c r="FJ250" s="209"/>
      <c r="FK250" s="209"/>
      <c r="FL250" s="209"/>
      <c r="FM250" s="209"/>
      <c r="FN250" s="209"/>
      <c r="FO250" s="209"/>
      <c r="FP250" s="209"/>
      <c r="FQ250" s="209"/>
      <c r="FR250" s="209"/>
      <c r="FS250" s="209"/>
      <c r="FT250" s="209"/>
    </row>
    <row r="251" spans="1:176">
      <c r="A251" s="1">
        <v>249</v>
      </c>
      <c r="H251" s="60">
        <f t="shared" si="57"/>
        <v>0</v>
      </c>
      <c r="J251" s="62"/>
      <c r="BT251" s="81">
        <f t="shared" si="56"/>
        <v>-11.111111111111111</v>
      </c>
      <c r="CP251" s="81">
        <f t="shared" si="60"/>
        <v>-22.675736961451246</v>
      </c>
    </row>
    <row r="252" spans="1:176" ht="16.5">
      <c r="A252" s="1">
        <v>250</v>
      </c>
      <c r="B252" s="292" t="s">
        <v>718</v>
      </c>
      <c r="C252" s="57" t="s">
        <v>719</v>
      </c>
      <c r="D252" s="86" t="s">
        <v>157</v>
      </c>
      <c r="E252" s="101" t="s">
        <v>720</v>
      </c>
      <c r="F252" s="59" t="s">
        <v>197</v>
      </c>
      <c r="G252" s="88">
        <v>48</v>
      </c>
      <c r="H252" s="60">
        <f t="shared" si="57"/>
        <v>0.48</v>
      </c>
      <c r="I252" s="37">
        <v>45</v>
      </c>
      <c r="J252" s="62">
        <f t="shared" si="58"/>
        <v>93.75</v>
      </c>
      <c r="R252" s="8">
        <v>10000</v>
      </c>
      <c r="S252" s="1">
        <v>25</v>
      </c>
      <c r="T252" s="1">
        <v>49</v>
      </c>
      <c r="U252" s="1">
        <v>18.7</v>
      </c>
      <c r="V252" s="1">
        <v>9</v>
      </c>
      <c r="W252" s="9">
        <v>9.5</v>
      </c>
      <c r="X252" s="64">
        <v>40</v>
      </c>
      <c r="Y252" s="1">
        <v>40</v>
      </c>
      <c r="Z252" s="9">
        <v>20</v>
      </c>
      <c r="AA252" s="22">
        <v>4</v>
      </c>
      <c r="AQ252" s="79">
        <v>0</v>
      </c>
      <c r="AR252" s="80">
        <v>0</v>
      </c>
      <c r="AS252" s="80">
        <v>0</v>
      </c>
      <c r="AT252" s="80">
        <v>0</v>
      </c>
      <c r="AU252" s="80">
        <v>0</v>
      </c>
      <c r="AV252" s="80">
        <v>0</v>
      </c>
      <c r="AW252" s="80">
        <v>0</v>
      </c>
      <c r="AX252" s="80">
        <v>0</v>
      </c>
      <c r="AY252" s="80">
        <v>0</v>
      </c>
      <c r="AZ252" s="80">
        <v>0</v>
      </c>
      <c r="BA252" s="80">
        <v>0</v>
      </c>
      <c r="BB252" s="80">
        <v>0</v>
      </c>
      <c r="BC252" s="80">
        <v>0</v>
      </c>
      <c r="BD252" s="80">
        <v>0</v>
      </c>
      <c r="BE252" s="80">
        <v>0</v>
      </c>
      <c r="BF252" s="80">
        <v>0</v>
      </c>
      <c r="BG252" s="80">
        <v>0</v>
      </c>
      <c r="BH252" s="80">
        <v>0</v>
      </c>
      <c r="BI252" s="80">
        <v>0</v>
      </c>
      <c r="BJ252" s="80">
        <v>0</v>
      </c>
      <c r="BK252" s="80">
        <v>0</v>
      </c>
      <c r="BL252" s="80">
        <v>0</v>
      </c>
      <c r="BM252" s="80">
        <v>0</v>
      </c>
      <c r="BN252" s="80">
        <v>0</v>
      </c>
      <c r="BO252" s="80">
        <v>0</v>
      </c>
      <c r="BP252" s="80">
        <v>0</v>
      </c>
      <c r="BQ252" s="80">
        <v>100</v>
      </c>
      <c r="BR252" s="80">
        <v>0</v>
      </c>
      <c r="BS252" s="80">
        <v>0</v>
      </c>
      <c r="BT252" s="81">
        <f t="shared" si="56"/>
        <v>322.22222222222223</v>
      </c>
      <c r="BU252" s="64">
        <v>40</v>
      </c>
      <c r="BV252" s="1">
        <v>0</v>
      </c>
      <c r="BW252" s="232">
        <v>0</v>
      </c>
      <c r="BX252" s="1">
        <v>0</v>
      </c>
      <c r="BY252" s="1">
        <v>20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40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81">
        <f t="shared" si="60"/>
        <v>148.75283446712018</v>
      </c>
    </row>
    <row r="253" spans="1:176">
      <c r="A253" s="1">
        <v>251</v>
      </c>
      <c r="B253" s="149" t="s">
        <v>721</v>
      </c>
      <c r="C253" s="57" t="s">
        <v>722</v>
      </c>
      <c r="D253" s="86" t="s">
        <v>157</v>
      </c>
      <c r="E253" s="87"/>
      <c r="F253" s="59" t="s">
        <v>197</v>
      </c>
      <c r="G253" s="88">
        <v>92</v>
      </c>
      <c r="H253" s="60">
        <f t="shared" si="57"/>
        <v>0.92</v>
      </c>
      <c r="I253" s="37">
        <v>89</v>
      </c>
      <c r="J253" s="62">
        <f t="shared" si="58"/>
        <v>96.739130434782609</v>
      </c>
      <c r="R253" s="8">
        <v>25000</v>
      </c>
      <c r="S253" s="1">
        <v>25</v>
      </c>
      <c r="T253" s="1">
        <v>49</v>
      </c>
      <c r="U253" s="1">
        <v>19.600000000000001</v>
      </c>
      <c r="V253" s="1">
        <v>8.5</v>
      </c>
      <c r="W253" s="9">
        <v>9.3000000000000007</v>
      </c>
      <c r="AA253" s="22">
        <v>3</v>
      </c>
      <c r="AQ253" s="79">
        <v>0</v>
      </c>
      <c r="AR253" s="80">
        <v>0</v>
      </c>
      <c r="AS253" s="80">
        <v>0</v>
      </c>
      <c r="AT253" s="80">
        <v>0</v>
      </c>
      <c r="AU253" s="80">
        <v>0</v>
      </c>
      <c r="AV253" s="80">
        <v>0</v>
      </c>
      <c r="AW253" s="80">
        <v>0</v>
      </c>
      <c r="AX253" s="80">
        <v>0</v>
      </c>
      <c r="AY253" s="80">
        <v>10</v>
      </c>
      <c r="AZ253" s="80">
        <v>0</v>
      </c>
      <c r="BA253" s="80">
        <v>0</v>
      </c>
      <c r="BB253" s="80">
        <v>0</v>
      </c>
      <c r="BC253" s="80">
        <v>0</v>
      </c>
      <c r="BD253" s="80">
        <v>0</v>
      </c>
      <c r="BE253" s="80">
        <v>0</v>
      </c>
      <c r="BF253" s="80">
        <v>0</v>
      </c>
      <c r="BG253" s="80">
        <v>0</v>
      </c>
      <c r="BH253" s="80">
        <v>0</v>
      </c>
      <c r="BI253" s="80">
        <v>0</v>
      </c>
      <c r="BJ253" s="80">
        <v>0</v>
      </c>
      <c r="BK253" s="80">
        <v>0</v>
      </c>
      <c r="BL253" s="80">
        <v>0</v>
      </c>
      <c r="BM253" s="80">
        <v>10</v>
      </c>
      <c r="BN253" s="80">
        <v>0</v>
      </c>
      <c r="BO253" s="80">
        <v>10</v>
      </c>
      <c r="BP253" s="80">
        <v>0</v>
      </c>
      <c r="BQ253" s="80">
        <v>70</v>
      </c>
      <c r="BR253" s="80">
        <v>0</v>
      </c>
      <c r="BS253" s="80">
        <v>0</v>
      </c>
      <c r="BT253" s="81">
        <f t="shared" si="56"/>
        <v>162.22222222222223</v>
      </c>
      <c r="BU253" s="64">
        <v>30</v>
      </c>
      <c r="BV253" s="1">
        <v>0</v>
      </c>
      <c r="BW253" s="232">
        <v>0</v>
      </c>
      <c r="BX253" s="1">
        <v>0</v>
      </c>
      <c r="BY253" s="1">
        <v>10</v>
      </c>
      <c r="BZ253" s="1">
        <v>0</v>
      </c>
      <c r="CA253" s="1">
        <v>0</v>
      </c>
      <c r="CB253" s="1">
        <v>0</v>
      </c>
      <c r="CC253" s="1">
        <v>0</v>
      </c>
      <c r="CD253" s="1">
        <v>30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20</v>
      </c>
      <c r="CO253" s="1">
        <v>10</v>
      </c>
      <c r="CP253" s="81">
        <f t="shared" si="60"/>
        <v>91.609977324263042</v>
      </c>
    </row>
    <row r="254" spans="1:176" ht="60" customHeight="1">
      <c r="A254" s="1">
        <v>252</v>
      </c>
      <c r="B254" s="292" t="s">
        <v>723</v>
      </c>
      <c r="C254" s="57" t="s">
        <v>724</v>
      </c>
      <c r="D254" s="86" t="s">
        <v>279</v>
      </c>
      <c r="E254" s="87"/>
      <c r="F254" s="59" t="s">
        <v>120</v>
      </c>
      <c r="G254" s="88">
        <v>66</v>
      </c>
      <c r="H254" s="60">
        <f t="shared" si="57"/>
        <v>0.66</v>
      </c>
      <c r="I254" s="37">
        <v>64</v>
      </c>
      <c r="J254" s="62">
        <f t="shared" si="58"/>
        <v>96.969696969696969</v>
      </c>
      <c r="R254" s="8">
        <v>50000</v>
      </c>
      <c r="S254" s="1">
        <v>25</v>
      </c>
      <c r="T254" s="1">
        <v>49</v>
      </c>
      <c r="U254" s="1">
        <v>20</v>
      </c>
      <c r="V254" s="1">
        <v>9.1999999999999993</v>
      </c>
      <c r="W254" s="9">
        <v>9.3000000000000007</v>
      </c>
      <c r="X254" s="64">
        <v>60</v>
      </c>
      <c r="Y254" s="1">
        <v>40</v>
      </c>
      <c r="Z254" s="9">
        <v>0</v>
      </c>
      <c r="AA254" s="22">
        <v>2</v>
      </c>
      <c r="AB254" s="23">
        <v>2</v>
      </c>
      <c r="AK254" s="75">
        <v>1</v>
      </c>
      <c r="AQ254" s="79">
        <v>0</v>
      </c>
      <c r="AR254" s="80">
        <v>0</v>
      </c>
      <c r="AS254" s="80">
        <v>0</v>
      </c>
      <c r="AT254" s="80">
        <v>0</v>
      </c>
      <c r="AU254" s="80">
        <v>0</v>
      </c>
      <c r="AV254" s="80">
        <v>0</v>
      </c>
      <c r="AW254" s="80">
        <v>0</v>
      </c>
      <c r="AX254" s="80">
        <v>29</v>
      </c>
      <c r="AY254" s="80">
        <v>40</v>
      </c>
      <c r="AZ254" s="80">
        <v>0</v>
      </c>
      <c r="BA254" s="80">
        <v>0</v>
      </c>
      <c r="BB254" s="80">
        <v>0</v>
      </c>
      <c r="BC254" s="80">
        <v>0</v>
      </c>
      <c r="BD254" s="80">
        <v>0</v>
      </c>
      <c r="BE254" s="80">
        <v>0</v>
      </c>
      <c r="BF254" s="80">
        <v>0</v>
      </c>
      <c r="BG254" s="80">
        <v>0</v>
      </c>
      <c r="BH254" s="80">
        <v>0</v>
      </c>
      <c r="BI254" s="80">
        <v>0</v>
      </c>
      <c r="BJ254" s="80">
        <v>0</v>
      </c>
      <c r="BK254" s="80">
        <v>0</v>
      </c>
      <c r="BL254" s="80">
        <v>0</v>
      </c>
      <c r="BM254" s="80">
        <v>0</v>
      </c>
      <c r="BN254" s="80">
        <v>0</v>
      </c>
      <c r="BO254" s="80">
        <v>0</v>
      </c>
      <c r="BP254" s="80">
        <v>0</v>
      </c>
      <c r="BQ254" s="80">
        <v>31</v>
      </c>
      <c r="BR254" s="80">
        <v>0</v>
      </c>
      <c r="BS254" s="80">
        <v>0</v>
      </c>
      <c r="BT254" s="81">
        <f t="shared" si="56"/>
        <v>74.255555555555546</v>
      </c>
    </row>
    <row r="255" spans="1:176">
      <c r="A255" s="1">
        <v>253</v>
      </c>
      <c r="B255" s="149" t="s">
        <v>725</v>
      </c>
      <c r="C255" s="57" t="s">
        <v>726</v>
      </c>
      <c r="D255" s="86" t="s">
        <v>220</v>
      </c>
      <c r="E255" s="87"/>
      <c r="F255" s="125" t="s">
        <v>166</v>
      </c>
      <c r="G255" s="88">
        <v>12</v>
      </c>
      <c r="H255" s="60">
        <f t="shared" si="57"/>
        <v>0.12</v>
      </c>
      <c r="I255" s="37">
        <v>10</v>
      </c>
      <c r="J255" s="62">
        <f t="shared" si="58"/>
        <v>83.333333333333329</v>
      </c>
      <c r="R255" s="8">
        <v>10000</v>
      </c>
      <c r="S255" s="1">
        <v>25</v>
      </c>
      <c r="T255" s="1">
        <v>49</v>
      </c>
      <c r="U255" s="1">
        <v>20</v>
      </c>
      <c r="V255" s="1">
        <v>7.8</v>
      </c>
      <c r="W255" s="9">
        <v>8.1</v>
      </c>
      <c r="X255" s="64">
        <v>0</v>
      </c>
      <c r="Y255" s="1">
        <v>20</v>
      </c>
      <c r="Z255" s="9">
        <v>80</v>
      </c>
      <c r="AA255" s="22">
        <v>9</v>
      </c>
      <c r="AQ255" s="79">
        <v>0</v>
      </c>
      <c r="AR255" s="80">
        <v>0</v>
      </c>
      <c r="AS255" s="80">
        <v>0</v>
      </c>
      <c r="AT255" s="80">
        <v>0</v>
      </c>
      <c r="AU255" s="80">
        <v>0</v>
      </c>
      <c r="AV255" s="80">
        <v>0</v>
      </c>
      <c r="AW255" s="80">
        <v>0</v>
      </c>
      <c r="AX255" s="80">
        <v>0</v>
      </c>
      <c r="AY255" s="80">
        <v>25</v>
      </c>
      <c r="AZ255" s="80">
        <v>0</v>
      </c>
      <c r="BA255" s="80">
        <v>0</v>
      </c>
      <c r="BB255" s="80">
        <v>0</v>
      </c>
      <c r="BC255" s="80">
        <v>0</v>
      </c>
      <c r="BD255" s="80">
        <v>0</v>
      </c>
      <c r="BE255" s="80">
        <v>0</v>
      </c>
      <c r="BF255" s="80">
        <v>0</v>
      </c>
      <c r="BG255" s="80">
        <v>0</v>
      </c>
      <c r="BH255" s="80">
        <v>0</v>
      </c>
      <c r="BI255" s="80">
        <v>0</v>
      </c>
      <c r="BJ255" s="80">
        <v>0</v>
      </c>
      <c r="BK255" s="80">
        <v>0</v>
      </c>
      <c r="BL255" s="80">
        <v>0</v>
      </c>
      <c r="BM255" s="80">
        <v>0</v>
      </c>
      <c r="BN255" s="80">
        <v>0</v>
      </c>
      <c r="BO255" s="80">
        <v>0</v>
      </c>
      <c r="BP255" s="80">
        <v>0</v>
      </c>
      <c r="BQ255" s="80">
        <v>75</v>
      </c>
      <c r="BR255" s="80">
        <v>0</v>
      </c>
      <c r="BS255" s="80">
        <v>0</v>
      </c>
      <c r="BT255" s="81">
        <f t="shared" si="56"/>
        <v>197.22222222222223</v>
      </c>
      <c r="BU255" s="64">
        <v>0</v>
      </c>
      <c r="BV255" s="1">
        <v>25</v>
      </c>
      <c r="BW255" s="232">
        <v>0</v>
      </c>
      <c r="BX255" s="1">
        <v>25</v>
      </c>
      <c r="BY255" s="1">
        <v>50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81">
        <f t="shared" ref="CP255:CP286" si="61">(BU255*BU255+BV255*BV255+BW255*BW255+BX255*BX255+BY255*BY255+BZ255*BZ255+CA255*CA255+CB255*CB255+CC255*CC255+CD255*CD255+CE255*CE255+CF255*CF255+CG255*CG255+CH255*CH255+CI255*CI255+CJ255*CJ255+CK255*CK255+CL255*CL255+CM255*CM255+CN255*CN255+CO255*CO255)/21-10000/(21*21)</f>
        <v>155.89569160997735</v>
      </c>
    </row>
    <row r="256" spans="1:176">
      <c r="A256" s="1">
        <v>254</v>
      </c>
      <c r="B256" s="149" t="s">
        <v>727</v>
      </c>
      <c r="C256" s="57" t="s">
        <v>690</v>
      </c>
      <c r="D256" s="86" t="s">
        <v>691</v>
      </c>
      <c r="E256" s="87"/>
      <c r="F256" s="59" t="s">
        <v>120</v>
      </c>
      <c r="G256" s="88">
        <v>319</v>
      </c>
      <c r="H256" s="60">
        <f t="shared" si="57"/>
        <v>3.19</v>
      </c>
      <c r="I256" s="37">
        <v>55</v>
      </c>
      <c r="J256" s="62">
        <f t="shared" si="58"/>
        <v>17.241379310344829</v>
      </c>
      <c r="R256" s="8">
        <v>10000</v>
      </c>
      <c r="S256" s="1">
        <v>25</v>
      </c>
      <c r="T256" s="1">
        <v>49</v>
      </c>
      <c r="U256" s="1">
        <v>18.8</v>
      </c>
      <c r="V256" s="1">
        <v>9.1</v>
      </c>
      <c r="W256" s="9">
        <v>8</v>
      </c>
      <c r="X256" s="64">
        <v>15</v>
      </c>
      <c r="Y256" s="1">
        <v>70</v>
      </c>
      <c r="Z256" s="9">
        <v>15</v>
      </c>
      <c r="AA256" s="22">
        <v>13</v>
      </c>
      <c r="AQ256" s="79">
        <v>0</v>
      </c>
      <c r="AR256" s="80">
        <v>0</v>
      </c>
      <c r="AS256" s="80">
        <v>0</v>
      </c>
      <c r="AT256" s="80">
        <v>0</v>
      </c>
      <c r="AU256" s="80">
        <v>0</v>
      </c>
      <c r="AV256" s="80">
        <v>0</v>
      </c>
      <c r="AW256" s="80">
        <v>0</v>
      </c>
      <c r="AX256" s="80">
        <v>0</v>
      </c>
      <c r="AY256" s="80">
        <v>0</v>
      </c>
      <c r="AZ256" s="80">
        <v>0</v>
      </c>
      <c r="BA256" s="80">
        <v>0</v>
      </c>
      <c r="BB256" s="80">
        <v>0</v>
      </c>
      <c r="BC256" s="80">
        <v>0</v>
      </c>
      <c r="BD256" s="80">
        <v>0</v>
      </c>
      <c r="BE256" s="80">
        <v>0</v>
      </c>
      <c r="BF256" s="80">
        <v>0</v>
      </c>
      <c r="BG256" s="80">
        <v>0</v>
      </c>
      <c r="BH256" s="80">
        <v>0</v>
      </c>
      <c r="BI256" s="80">
        <v>0</v>
      </c>
      <c r="BJ256" s="80">
        <v>0</v>
      </c>
      <c r="BK256" s="80">
        <v>0</v>
      </c>
      <c r="BL256" s="80">
        <v>0</v>
      </c>
      <c r="BM256" s="80">
        <v>70</v>
      </c>
      <c r="BN256" s="80">
        <v>0</v>
      </c>
      <c r="BO256" s="80">
        <v>0</v>
      </c>
      <c r="BP256" s="80">
        <v>0</v>
      </c>
      <c r="BQ256" s="80">
        <v>30</v>
      </c>
      <c r="BR256" s="80">
        <v>0</v>
      </c>
      <c r="BS256" s="80">
        <v>0</v>
      </c>
      <c r="BT256" s="81">
        <f>(AQ256*AQ256+AR256*AR256+AS256*AS256+AT256*AT256+AU256*AU256+AV256*AV256+AW256*AW256+AY256*AY256+AZ256*AZ256+BA256*BA256+BB256*BB256+BC256*BC256+BD256*BD256+BE256*BE256+BF256*BF256+BG256*BG256+BH256*BH256+BI256*BI256+BJ256*BJ256+BK256*BK256+BL256*BL256+BM256*BM256+BN256*BN256+BO256*BO256+BP256*BP256+BQ256*BQ256+BR256*BR256+BS256*BS256)/30-100/9</f>
        <v>182.22222222222223</v>
      </c>
      <c r="BU256" s="64">
        <v>0</v>
      </c>
      <c r="BV256" s="1">
        <v>0</v>
      </c>
      <c r="BW256" s="232">
        <v>40</v>
      </c>
      <c r="BX256" s="1">
        <v>0</v>
      </c>
      <c r="BY256" s="1">
        <v>30</v>
      </c>
      <c r="BZ256" s="1">
        <v>0</v>
      </c>
      <c r="CA256" s="1">
        <v>0</v>
      </c>
      <c r="CB256" s="1">
        <v>0</v>
      </c>
      <c r="CC256" s="1">
        <v>0</v>
      </c>
      <c r="CD256" s="1">
        <v>30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81">
        <f t="shared" si="61"/>
        <v>139.22902494331066</v>
      </c>
    </row>
    <row r="257" spans="1:94" ht="51.75" customHeight="1">
      <c r="A257" s="1">
        <v>255</v>
      </c>
      <c r="B257" s="292" t="s">
        <v>728</v>
      </c>
      <c r="C257" s="57" t="s">
        <v>729</v>
      </c>
      <c r="D257" s="86" t="s">
        <v>730</v>
      </c>
      <c r="E257" s="87"/>
      <c r="F257" s="59" t="s">
        <v>197</v>
      </c>
      <c r="G257" s="88">
        <v>253</v>
      </c>
      <c r="H257" s="60">
        <f t="shared" si="57"/>
        <v>2.5299999999999998</v>
      </c>
      <c r="I257" s="37">
        <v>220</v>
      </c>
      <c r="J257" s="62">
        <f t="shared" si="58"/>
        <v>86.956521739130437</v>
      </c>
      <c r="R257" s="8">
        <v>25000</v>
      </c>
      <c r="S257" s="1">
        <v>50</v>
      </c>
      <c r="T257" s="1">
        <v>99</v>
      </c>
      <c r="U257" s="1">
        <v>18.3</v>
      </c>
      <c r="V257" s="1">
        <v>9.1999999999999993</v>
      </c>
      <c r="W257" s="9">
        <v>9.1</v>
      </c>
      <c r="X257" s="64">
        <v>60</v>
      </c>
      <c r="Y257" s="1">
        <v>40</v>
      </c>
      <c r="Z257" s="9">
        <v>0</v>
      </c>
      <c r="AA257" s="22">
        <v>6</v>
      </c>
      <c r="AE257" s="26">
        <v>1</v>
      </c>
      <c r="AQ257" s="79">
        <v>0</v>
      </c>
      <c r="AR257" s="80">
        <v>0</v>
      </c>
      <c r="AS257" s="80">
        <v>0</v>
      </c>
      <c r="AT257" s="80">
        <v>0</v>
      </c>
      <c r="AU257" s="80">
        <v>0</v>
      </c>
      <c r="AV257" s="80">
        <v>0</v>
      </c>
      <c r="AW257" s="80">
        <v>0</v>
      </c>
      <c r="AX257" s="80">
        <v>0</v>
      </c>
      <c r="AY257" s="80">
        <v>0</v>
      </c>
      <c r="AZ257" s="80">
        <v>0</v>
      </c>
      <c r="BA257" s="80">
        <v>0</v>
      </c>
      <c r="BB257" s="80">
        <v>0</v>
      </c>
      <c r="BC257" s="80">
        <v>0</v>
      </c>
      <c r="BD257" s="80">
        <v>50</v>
      </c>
      <c r="BE257" s="80">
        <v>0</v>
      </c>
      <c r="BF257" s="80">
        <v>0</v>
      </c>
      <c r="BG257" s="80">
        <v>0</v>
      </c>
      <c r="BH257" s="80">
        <v>0</v>
      </c>
      <c r="BI257" s="80">
        <v>0</v>
      </c>
      <c r="BJ257" s="80">
        <v>0</v>
      </c>
      <c r="BK257" s="80">
        <v>0</v>
      </c>
      <c r="BL257" s="80">
        <v>0</v>
      </c>
      <c r="BM257" s="80">
        <v>0</v>
      </c>
      <c r="BN257" s="80">
        <v>0</v>
      </c>
      <c r="BO257" s="80">
        <v>0</v>
      </c>
      <c r="BP257" s="80">
        <v>0</v>
      </c>
      <c r="BQ257" s="80">
        <v>50</v>
      </c>
      <c r="BR257" s="80">
        <v>0</v>
      </c>
      <c r="BS257" s="80">
        <v>0</v>
      </c>
      <c r="BT257" s="81">
        <f t="shared" ref="BT257:BT320" si="62">(AQ257*AQ257+AR257*AR257+AS257*AS257+AT257*AT257+AU257*AU257+AV257*AV257+AW257*AW257+AY257*AY257+AZ257*AZ257+BA257*BA257+BB257*BB257+BC257*BC257+BD257*BD257+BE257*BE257+BF257*BF257+BG257*BG257+BH257*BH257+BI257*BI257+BJ257*BJ257+BK257*BK257+BL257*BL257+BM257*BM257+BN257*BN257+BO257*BO257+BP257*BP257+BQ257*BQ257+BR257*BR257+BS257*BS257)/30-100/9</f>
        <v>155.55555555555554</v>
      </c>
      <c r="BU257" s="64">
        <v>25</v>
      </c>
      <c r="BV257" s="1">
        <v>0</v>
      </c>
      <c r="BW257" s="1">
        <v>0</v>
      </c>
      <c r="BX257" s="1">
        <v>0</v>
      </c>
      <c r="BY257" s="1">
        <v>0</v>
      </c>
      <c r="BZ257" s="1">
        <v>25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25</v>
      </c>
      <c r="CH257" s="1">
        <v>0</v>
      </c>
      <c r="CI257" s="1">
        <v>0</v>
      </c>
      <c r="CJ257" s="1">
        <v>0</v>
      </c>
      <c r="CK257" s="1">
        <v>25</v>
      </c>
      <c r="CL257" s="1">
        <v>0</v>
      </c>
      <c r="CM257" s="1">
        <v>0</v>
      </c>
      <c r="CN257" s="1">
        <v>0</v>
      </c>
      <c r="CO257" s="1">
        <v>0</v>
      </c>
      <c r="CP257" s="81">
        <f t="shared" si="61"/>
        <v>96.371882086167801</v>
      </c>
    </row>
    <row r="258" spans="1:94">
      <c r="A258" s="1">
        <v>256</v>
      </c>
      <c r="B258" s="149" t="s">
        <v>731</v>
      </c>
      <c r="C258" s="57" t="s">
        <v>732</v>
      </c>
      <c r="D258" s="86" t="s">
        <v>157</v>
      </c>
      <c r="E258" s="87"/>
      <c r="F258" s="59" t="s">
        <v>197</v>
      </c>
      <c r="G258" s="88">
        <v>70</v>
      </c>
      <c r="H258" s="60">
        <f t="shared" si="57"/>
        <v>0.7</v>
      </c>
      <c r="I258" s="37">
        <v>66</v>
      </c>
      <c r="J258" s="62">
        <f t="shared" si="58"/>
        <v>94.285714285714292</v>
      </c>
      <c r="R258" s="8">
        <v>25000</v>
      </c>
      <c r="S258" s="1">
        <v>50</v>
      </c>
      <c r="T258" s="1">
        <v>99</v>
      </c>
      <c r="U258" s="1">
        <v>17.899999999999999</v>
      </c>
      <c r="V258" s="1">
        <v>8.6</v>
      </c>
      <c r="W258" s="9">
        <v>9.1999999999999993</v>
      </c>
      <c r="X258" s="64">
        <v>10</v>
      </c>
      <c r="Y258" s="1">
        <v>50</v>
      </c>
      <c r="Z258" s="9">
        <v>40</v>
      </c>
      <c r="AA258" s="22">
        <v>10</v>
      </c>
      <c r="AQ258" s="79">
        <v>0</v>
      </c>
      <c r="AR258" s="80">
        <v>0</v>
      </c>
      <c r="AS258" s="80">
        <v>0</v>
      </c>
      <c r="AT258" s="80">
        <v>0</v>
      </c>
      <c r="AU258" s="80">
        <v>0</v>
      </c>
      <c r="AV258" s="80">
        <v>0</v>
      </c>
      <c r="AW258" s="80">
        <v>0</v>
      </c>
      <c r="AX258" s="80">
        <v>0</v>
      </c>
      <c r="AY258" s="80">
        <v>20</v>
      </c>
      <c r="AZ258" s="80">
        <v>0</v>
      </c>
      <c r="BA258" s="80">
        <v>0</v>
      </c>
      <c r="BB258" s="80">
        <v>0</v>
      </c>
      <c r="BC258" s="80">
        <v>0</v>
      </c>
      <c r="BD258" s="80">
        <v>0</v>
      </c>
      <c r="BE258" s="80">
        <v>0</v>
      </c>
      <c r="BF258" s="80">
        <v>0</v>
      </c>
      <c r="BG258" s="80">
        <v>0</v>
      </c>
      <c r="BH258" s="80">
        <v>0</v>
      </c>
      <c r="BI258" s="80">
        <v>0</v>
      </c>
      <c r="BJ258" s="80">
        <v>0</v>
      </c>
      <c r="BK258" s="80">
        <v>0</v>
      </c>
      <c r="BL258" s="80">
        <v>10</v>
      </c>
      <c r="BM258" s="80">
        <v>20</v>
      </c>
      <c r="BN258" s="80">
        <v>0</v>
      </c>
      <c r="BO258" s="80">
        <v>0</v>
      </c>
      <c r="BP258" s="80">
        <v>0</v>
      </c>
      <c r="BQ258" s="80">
        <v>50</v>
      </c>
      <c r="BR258" s="80">
        <v>0</v>
      </c>
      <c r="BS258" s="80">
        <v>0</v>
      </c>
      <c r="BT258" s="81">
        <f t="shared" si="62"/>
        <v>102.22222222222221</v>
      </c>
      <c r="BU258" s="64">
        <v>0</v>
      </c>
      <c r="BV258" s="1">
        <v>0</v>
      </c>
      <c r="BW258" s="1">
        <v>0</v>
      </c>
      <c r="BX258" s="1">
        <v>0</v>
      </c>
      <c r="BY258" s="1">
        <v>20</v>
      </c>
      <c r="BZ258" s="1">
        <v>0</v>
      </c>
      <c r="CA258" s="1">
        <v>10</v>
      </c>
      <c r="CB258" s="1">
        <v>20</v>
      </c>
      <c r="CC258" s="1">
        <v>0</v>
      </c>
      <c r="CD258" s="1">
        <v>20</v>
      </c>
      <c r="CE258" s="1">
        <v>0</v>
      </c>
      <c r="CF258" s="1">
        <v>0</v>
      </c>
      <c r="CG258" s="1">
        <v>0</v>
      </c>
      <c r="CH258" s="1">
        <v>10</v>
      </c>
      <c r="CI258" s="1">
        <v>0</v>
      </c>
      <c r="CJ258" s="1">
        <v>0</v>
      </c>
      <c r="CK258" s="1">
        <v>20</v>
      </c>
      <c r="CL258" s="1">
        <v>0</v>
      </c>
      <c r="CM258" s="1">
        <v>0</v>
      </c>
      <c r="CN258" s="1">
        <v>0</v>
      </c>
      <c r="CO258" s="1">
        <v>0</v>
      </c>
      <c r="CP258" s="81">
        <f t="shared" si="61"/>
        <v>63.038548752834458</v>
      </c>
    </row>
    <row r="259" spans="1:94" ht="60.75" customHeight="1">
      <c r="A259" s="1">
        <v>257</v>
      </c>
      <c r="B259" s="149" t="s">
        <v>733</v>
      </c>
      <c r="C259" s="57" t="s">
        <v>734</v>
      </c>
      <c r="D259" s="1" t="s">
        <v>735</v>
      </c>
      <c r="F259" s="59" t="s">
        <v>140</v>
      </c>
      <c r="G259" s="37">
        <v>1586</v>
      </c>
      <c r="H259" s="60">
        <f t="shared" si="57"/>
        <v>15.86</v>
      </c>
      <c r="I259" s="37">
        <v>95</v>
      </c>
      <c r="J259" s="62">
        <f t="shared" si="58"/>
        <v>5.9899117276166454</v>
      </c>
      <c r="K259" s="223" t="s">
        <v>181</v>
      </c>
      <c r="L259" s="239">
        <v>95</v>
      </c>
      <c r="M259" s="240">
        <v>91</v>
      </c>
      <c r="N259" s="240">
        <v>97</v>
      </c>
      <c r="O259" s="240">
        <v>94</v>
      </c>
      <c r="P259" s="240">
        <v>93</v>
      </c>
      <c r="Q259" s="241">
        <v>98</v>
      </c>
      <c r="R259" s="8">
        <v>10000</v>
      </c>
      <c r="S259" s="1">
        <v>25</v>
      </c>
      <c r="T259" s="1">
        <v>49</v>
      </c>
      <c r="U259" s="1">
        <v>19.600000000000001</v>
      </c>
      <c r="V259" s="1">
        <v>9.6</v>
      </c>
      <c r="W259" s="9">
        <v>9.5</v>
      </c>
      <c r="X259" s="64">
        <v>30</v>
      </c>
      <c r="Y259" s="1">
        <v>45</v>
      </c>
      <c r="Z259" s="9">
        <v>25</v>
      </c>
      <c r="AB259" s="23">
        <v>1</v>
      </c>
      <c r="AK259" s="75">
        <v>5</v>
      </c>
      <c r="AM259" s="73">
        <v>11</v>
      </c>
      <c r="AQ259" s="79">
        <v>0</v>
      </c>
      <c r="AR259" s="80">
        <v>0</v>
      </c>
      <c r="AS259" s="80">
        <v>0</v>
      </c>
      <c r="AT259" s="80">
        <v>0</v>
      </c>
      <c r="AU259" s="80">
        <v>0</v>
      </c>
      <c r="AV259" s="80">
        <v>0</v>
      </c>
      <c r="AW259" s="80">
        <v>0</v>
      </c>
      <c r="AX259" s="80">
        <v>10</v>
      </c>
      <c r="AY259" s="80">
        <v>40</v>
      </c>
      <c r="AZ259" s="80">
        <v>0</v>
      </c>
      <c r="BA259" s="80">
        <v>0</v>
      </c>
      <c r="BB259" s="80">
        <v>0</v>
      </c>
      <c r="BC259" s="80">
        <v>0</v>
      </c>
      <c r="BD259" s="80">
        <v>0</v>
      </c>
      <c r="BE259" s="80">
        <v>0</v>
      </c>
      <c r="BF259" s="80">
        <v>0</v>
      </c>
      <c r="BG259" s="80">
        <v>10</v>
      </c>
      <c r="BH259" s="80">
        <v>0</v>
      </c>
      <c r="BI259" s="80">
        <v>10</v>
      </c>
      <c r="BJ259" s="80">
        <v>0</v>
      </c>
      <c r="BK259" s="80">
        <v>0</v>
      </c>
      <c r="BL259" s="80">
        <v>0</v>
      </c>
      <c r="BM259" s="80">
        <v>0</v>
      </c>
      <c r="BN259" s="80">
        <v>0</v>
      </c>
      <c r="BO259" s="80">
        <v>0</v>
      </c>
      <c r="BP259" s="80">
        <v>10</v>
      </c>
      <c r="BQ259" s="80">
        <v>0</v>
      </c>
      <c r="BR259" s="80">
        <v>0</v>
      </c>
      <c r="BS259" s="80">
        <v>20</v>
      </c>
      <c r="BT259" s="81">
        <f t="shared" si="62"/>
        <v>65.555555555555557</v>
      </c>
      <c r="BU259" s="64">
        <v>10</v>
      </c>
      <c r="BV259" s="1">
        <v>0</v>
      </c>
      <c r="BW259" s="232">
        <v>35</v>
      </c>
      <c r="BX259" s="1">
        <v>15</v>
      </c>
      <c r="BY259" s="1">
        <v>0</v>
      </c>
      <c r="BZ259" s="1">
        <v>10</v>
      </c>
      <c r="CA259" s="1">
        <v>10</v>
      </c>
      <c r="CB259" s="1">
        <v>0</v>
      </c>
      <c r="CC259" s="1">
        <v>0</v>
      </c>
      <c r="CD259" s="1">
        <v>10</v>
      </c>
      <c r="CE259" s="1">
        <v>0</v>
      </c>
      <c r="CF259" s="1">
        <v>0</v>
      </c>
      <c r="CG259" s="1">
        <v>10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81">
        <f t="shared" si="61"/>
        <v>70.181405895691611</v>
      </c>
    </row>
    <row r="260" spans="1:94">
      <c r="A260" s="1">
        <v>258</v>
      </c>
      <c r="B260" s="149" t="s">
        <v>736</v>
      </c>
      <c r="C260" s="57" t="s">
        <v>737</v>
      </c>
      <c r="D260" s="1" t="s">
        <v>738</v>
      </c>
      <c r="F260" s="59" t="s">
        <v>120</v>
      </c>
      <c r="G260" s="37">
        <f>771+31</f>
        <v>802</v>
      </c>
      <c r="H260" s="60">
        <f t="shared" si="57"/>
        <v>8.02</v>
      </c>
      <c r="I260" s="37">
        <f>3+28</f>
        <v>31</v>
      </c>
      <c r="J260" s="62">
        <f t="shared" si="58"/>
        <v>3.8653366583541149</v>
      </c>
      <c r="R260" s="8">
        <v>25000</v>
      </c>
      <c r="S260" s="1">
        <v>50</v>
      </c>
      <c r="T260" s="1">
        <v>99</v>
      </c>
      <c r="U260" s="1">
        <v>20</v>
      </c>
      <c r="V260" s="1">
        <v>8.6</v>
      </c>
      <c r="W260" s="9">
        <v>9.4</v>
      </c>
      <c r="X260" s="64">
        <v>15</v>
      </c>
      <c r="Y260" s="1">
        <v>50</v>
      </c>
      <c r="Z260" s="9">
        <v>35</v>
      </c>
      <c r="AB260" s="23">
        <v>7</v>
      </c>
      <c r="AK260" s="75">
        <v>4</v>
      </c>
      <c r="AM260" s="73">
        <v>12</v>
      </c>
      <c r="AQ260" s="79">
        <v>0</v>
      </c>
      <c r="AR260" s="80">
        <v>0</v>
      </c>
      <c r="AS260" s="80">
        <v>0</v>
      </c>
      <c r="AT260" s="80">
        <v>0</v>
      </c>
      <c r="AU260" s="80">
        <v>0</v>
      </c>
      <c r="AV260" s="80">
        <v>0</v>
      </c>
      <c r="AW260" s="80">
        <v>0</v>
      </c>
      <c r="AX260" s="80">
        <v>15</v>
      </c>
      <c r="AY260" s="80">
        <v>40</v>
      </c>
      <c r="AZ260" s="80">
        <v>0</v>
      </c>
      <c r="BA260" s="80">
        <v>10</v>
      </c>
      <c r="BB260" s="80">
        <v>0</v>
      </c>
      <c r="BC260" s="80">
        <v>0</v>
      </c>
      <c r="BD260" s="80">
        <v>0</v>
      </c>
      <c r="BE260" s="80">
        <v>0</v>
      </c>
      <c r="BF260" s="80">
        <v>0</v>
      </c>
      <c r="BG260" s="80">
        <v>15</v>
      </c>
      <c r="BH260" s="80">
        <v>0</v>
      </c>
      <c r="BI260" s="80">
        <v>0</v>
      </c>
      <c r="BJ260" s="80">
        <v>0</v>
      </c>
      <c r="BK260" s="80">
        <v>0</v>
      </c>
      <c r="BL260" s="80">
        <v>0</v>
      </c>
      <c r="BM260" s="80">
        <v>20</v>
      </c>
      <c r="BN260" s="80">
        <v>0</v>
      </c>
      <c r="BO260" s="80">
        <v>0</v>
      </c>
      <c r="BP260" s="80">
        <v>0</v>
      </c>
      <c r="BQ260" s="80">
        <v>0</v>
      </c>
      <c r="BR260" s="80">
        <v>0</v>
      </c>
      <c r="BS260" s="80">
        <v>0</v>
      </c>
      <c r="BT260" s="81">
        <f t="shared" si="62"/>
        <v>66.388888888888886</v>
      </c>
      <c r="BU260" s="64">
        <v>0</v>
      </c>
      <c r="BV260" s="1">
        <v>0</v>
      </c>
      <c r="BW260" s="232">
        <v>0</v>
      </c>
      <c r="BX260" s="1">
        <v>15</v>
      </c>
      <c r="BY260" s="1">
        <v>20</v>
      </c>
      <c r="BZ260" s="1">
        <v>0</v>
      </c>
      <c r="CA260" s="1">
        <v>0</v>
      </c>
      <c r="CB260" s="1">
        <v>0</v>
      </c>
      <c r="CC260" s="1">
        <v>25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20</v>
      </c>
      <c r="CK260" s="1">
        <v>0</v>
      </c>
      <c r="CL260" s="1">
        <v>0</v>
      </c>
      <c r="CM260" s="1">
        <v>0</v>
      </c>
      <c r="CN260" s="1">
        <v>10</v>
      </c>
      <c r="CO260" s="1">
        <v>10</v>
      </c>
      <c r="CP260" s="81">
        <f t="shared" si="61"/>
        <v>65.419501133786852</v>
      </c>
    </row>
    <row r="261" spans="1:94">
      <c r="A261" s="1">
        <v>259</v>
      </c>
      <c r="B261" s="149" t="s">
        <v>739</v>
      </c>
      <c r="C261" s="57" t="s">
        <v>740</v>
      </c>
      <c r="D261" s="1" t="s">
        <v>359</v>
      </c>
      <c r="F261" s="59" t="s">
        <v>197</v>
      </c>
      <c r="G261" s="37">
        <v>83</v>
      </c>
      <c r="H261" s="60">
        <f t="shared" si="57"/>
        <v>0.83</v>
      </c>
      <c r="I261" s="37">
        <v>20</v>
      </c>
      <c r="J261" s="62">
        <f t="shared" si="58"/>
        <v>24.096385542168676</v>
      </c>
      <c r="R261" s="8">
        <v>10000</v>
      </c>
      <c r="S261" s="1">
        <v>100</v>
      </c>
      <c r="T261" s="1">
        <v>149</v>
      </c>
      <c r="U261" s="1">
        <v>20</v>
      </c>
      <c r="V261" s="1">
        <v>9.4</v>
      </c>
      <c r="W261" s="9">
        <v>9.3000000000000007</v>
      </c>
      <c r="X261" s="64">
        <v>75</v>
      </c>
      <c r="Y261" s="1">
        <v>25</v>
      </c>
      <c r="Z261" s="9">
        <v>0</v>
      </c>
      <c r="AC261" s="67">
        <v>1</v>
      </c>
      <c r="AQ261" s="79">
        <v>0</v>
      </c>
      <c r="AR261" s="80">
        <v>10</v>
      </c>
      <c r="AS261" s="80">
        <v>0</v>
      </c>
      <c r="AT261" s="80">
        <v>0</v>
      </c>
      <c r="AU261" s="80">
        <v>0</v>
      </c>
      <c r="AV261" s="80">
        <v>0</v>
      </c>
      <c r="AW261" s="80">
        <v>0</v>
      </c>
      <c r="AX261" s="80">
        <v>0</v>
      </c>
      <c r="AY261" s="80">
        <v>5</v>
      </c>
      <c r="AZ261" s="80">
        <v>0</v>
      </c>
      <c r="BA261" s="80">
        <v>0</v>
      </c>
      <c r="BB261" s="80">
        <v>0</v>
      </c>
      <c r="BC261" s="80">
        <v>0</v>
      </c>
      <c r="BD261" s="80">
        <v>0</v>
      </c>
      <c r="BE261" s="80">
        <v>0</v>
      </c>
      <c r="BF261" s="80">
        <v>0</v>
      </c>
      <c r="BG261" s="80">
        <v>0</v>
      </c>
      <c r="BH261" s="80">
        <v>0</v>
      </c>
      <c r="BI261" s="80">
        <v>0</v>
      </c>
      <c r="BJ261" s="80">
        <v>0</v>
      </c>
      <c r="BK261" s="80">
        <v>0</v>
      </c>
      <c r="BL261" s="80">
        <v>0</v>
      </c>
      <c r="BM261" s="80">
        <v>85</v>
      </c>
      <c r="BN261" s="80">
        <v>0</v>
      </c>
      <c r="BO261" s="80">
        <v>0</v>
      </c>
      <c r="BP261" s="80">
        <v>0</v>
      </c>
      <c r="BQ261" s="80">
        <v>0</v>
      </c>
      <c r="BR261" s="80">
        <v>0</v>
      </c>
      <c r="BS261" s="80">
        <v>0</v>
      </c>
      <c r="BT261" s="81">
        <f t="shared" si="62"/>
        <v>233.88888888888889</v>
      </c>
      <c r="BU261" s="64">
        <v>10</v>
      </c>
      <c r="BV261" s="1">
        <v>0</v>
      </c>
      <c r="BW261" s="232">
        <v>30</v>
      </c>
      <c r="BX261" s="1">
        <v>30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30</v>
      </c>
      <c r="CM261" s="1">
        <v>0</v>
      </c>
      <c r="CN261" s="1">
        <v>0</v>
      </c>
      <c r="CO261" s="1">
        <v>0</v>
      </c>
      <c r="CP261" s="81">
        <f t="shared" si="61"/>
        <v>110.65759637188209</v>
      </c>
    </row>
    <row r="262" spans="1:94">
      <c r="A262" s="1">
        <v>260</v>
      </c>
      <c r="B262" s="292" t="s">
        <v>741</v>
      </c>
      <c r="C262" s="57" t="s">
        <v>742</v>
      </c>
      <c r="D262" s="86" t="s">
        <v>743</v>
      </c>
      <c r="E262" s="87"/>
      <c r="F262" s="59" t="s">
        <v>197</v>
      </c>
      <c r="G262" s="88">
        <v>95</v>
      </c>
      <c r="H262" s="60">
        <f t="shared" si="57"/>
        <v>0.95</v>
      </c>
      <c r="I262" s="37">
        <v>82</v>
      </c>
      <c r="J262" s="62">
        <f t="shared" si="58"/>
        <v>86.315789473684205</v>
      </c>
      <c r="R262" s="8">
        <v>25000</v>
      </c>
      <c r="S262" s="1">
        <v>25</v>
      </c>
      <c r="T262" s="1">
        <v>49</v>
      </c>
      <c r="U262" s="1">
        <v>20</v>
      </c>
      <c r="V262" s="1" t="s">
        <v>744</v>
      </c>
      <c r="W262" s="9" t="s">
        <v>744</v>
      </c>
      <c r="X262" s="64">
        <v>20</v>
      </c>
      <c r="Y262" s="1">
        <v>55</v>
      </c>
      <c r="Z262" s="9">
        <v>25</v>
      </c>
      <c r="AC262" s="67">
        <v>4</v>
      </c>
      <c r="AP262" s="78">
        <v>2</v>
      </c>
      <c r="AQ262" s="79">
        <v>0</v>
      </c>
      <c r="AR262" s="80">
        <v>0</v>
      </c>
      <c r="AS262" s="80">
        <v>0</v>
      </c>
      <c r="AT262" s="80">
        <v>0</v>
      </c>
      <c r="AU262" s="80">
        <v>0</v>
      </c>
      <c r="AV262" s="80">
        <v>0</v>
      </c>
      <c r="AW262" s="80">
        <v>0</v>
      </c>
      <c r="AX262" s="80">
        <v>0</v>
      </c>
      <c r="AY262" s="80">
        <v>0</v>
      </c>
      <c r="AZ262" s="80">
        <v>0</v>
      </c>
      <c r="BA262" s="80">
        <v>0</v>
      </c>
      <c r="BB262" s="80">
        <v>0</v>
      </c>
      <c r="BC262" s="80">
        <v>0</v>
      </c>
      <c r="BD262" s="80">
        <v>0</v>
      </c>
      <c r="BE262" s="80">
        <v>0</v>
      </c>
      <c r="BF262" s="80">
        <v>0</v>
      </c>
      <c r="BG262" s="80">
        <v>0</v>
      </c>
      <c r="BH262" s="80">
        <v>0</v>
      </c>
      <c r="BI262" s="80">
        <v>0</v>
      </c>
      <c r="BJ262" s="80">
        <v>0</v>
      </c>
      <c r="BK262" s="80">
        <v>20</v>
      </c>
      <c r="BL262" s="80">
        <v>0</v>
      </c>
      <c r="BM262" s="80">
        <v>60</v>
      </c>
      <c r="BN262" s="80">
        <v>0</v>
      </c>
      <c r="BO262" s="80">
        <v>0</v>
      </c>
      <c r="BP262" s="80">
        <v>0</v>
      </c>
      <c r="BQ262" s="80">
        <v>20</v>
      </c>
      <c r="BR262" s="80">
        <v>0</v>
      </c>
      <c r="BS262" s="80">
        <v>0</v>
      </c>
      <c r="BT262" s="81">
        <f t="shared" si="62"/>
        <v>135.55555555555554</v>
      </c>
      <c r="BU262" s="64">
        <v>0</v>
      </c>
      <c r="BV262" s="1">
        <v>0</v>
      </c>
      <c r="BW262" s="232">
        <v>0</v>
      </c>
      <c r="BX262" s="1">
        <v>0</v>
      </c>
      <c r="BY262" s="1">
        <v>40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30</v>
      </c>
      <c r="CL262" s="1">
        <v>0</v>
      </c>
      <c r="CM262" s="1">
        <v>0</v>
      </c>
      <c r="CN262" s="1">
        <v>30</v>
      </c>
      <c r="CO262" s="1">
        <v>0</v>
      </c>
      <c r="CP262" s="81">
        <f t="shared" si="61"/>
        <v>139.22902494331066</v>
      </c>
    </row>
    <row r="263" spans="1:94">
      <c r="A263" s="1">
        <v>261</v>
      </c>
      <c r="B263" s="292" t="s">
        <v>745</v>
      </c>
      <c r="C263" s="57" t="s">
        <v>746</v>
      </c>
      <c r="D263" s="86" t="s">
        <v>138</v>
      </c>
      <c r="E263" s="87"/>
      <c r="F263" s="59" t="s">
        <v>197</v>
      </c>
      <c r="G263" s="88">
        <v>71</v>
      </c>
      <c r="H263" s="60">
        <f t="shared" ref="H263:H325" si="63">G263/100</f>
        <v>0.71</v>
      </c>
      <c r="I263" s="37">
        <v>67</v>
      </c>
      <c r="J263" s="62">
        <f t="shared" si="58"/>
        <v>94.366197183098592</v>
      </c>
      <c r="R263" s="8">
        <v>25000</v>
      </c>
      <c r="S263" s="1">
        <v>50</v>
      </c>
      <c r="T263" s="1">
        <v>99</v>
      </c>
      <c r="U263" s="1">
        <v>19.7</v>
      </c>
      <c r="V263" s="1">
        <v>8.1999999999999993</v>
      </c>
      <c r="W263" s="9">
        <v>8.6999999999999993</v>
      </c>
      <c r="X263" s="64">
        <v>15</v>
      </c>
      <c r="Y263" s="1">
        <v>55</v>
      </c>
      <c r="Z263" s="9">
        <v>30</v>
      </c>
      <c r="AC263" s="67">
        <v>9</v>
      </c>
      <c r="AQ263" s="79">
        <v>0</v>
      </c>
      <c r="AR263" s="80">
        <v>0</v>
      </c>
      <c r="AS263" s="80">
        <v>0</v>
      </c>
      <c r="AT263" s="80">
        <v>0</v>
      </c>
      <c r="AU263" s="80">
        <v>0</v>
      </c>
      <c r="AV263" s="80">
        <v>0</v>
      </c>
      <c r="AW263" s="80">
        <v>0</v>
      </c>
      <c r="AX263" s="80">
        <v>0</v>
      </c>
      <c r="AY263" s="80">
        <v>40</v>
      </c>
      <c r="AZ263" s="80">
        <v>0</v>
      </c>
      <c r="BA263" s="80">
        <v>0</v>
      </c>
      <c r="BB263" s="80">
        <v>0</v>
      </c>
      <c r="BC263" s="80">
        <v>0</v>
      </c>
      <c r="BD263" s="80">
        <v>0</v>
      </c>
      <c r="BE263" s="80">
        <v>0</v>
      </c>
      <c r="BF263" s="80">
        <v>0</v>
      </c>
      <c r="BG263" s="80">
        <v>0</v>
      </c>
      <c r="BH263" s="80">
        <v>0</v>
      </c>
      <c r="BI263" s="80">
        <v>0</v>
      </c>
      <c r="BJ263" s="80">
        <v>0</v>
      </c>
      <c r="BK263" s="80">
        <v>0</v>
      </c>
      <c r="BL263" s="80">
        <v>5</v>
      </c>
      <c r="BM263" s="80">
        <v>50</v>
      </c>
      <c r="BN263" s="80">
        <v>0</v>
      </c>
      <c r="BO263" s="80">
        <v>0</v>
      </c>
      <c r="BP263" s="80">
        <v>0</v>
      </c>
      <c r="BQ263" s="80">
        <v>5</v>
      </c>
      <c r="BR263" s="80">
        <v>0</v>
      </c>
      <c r="BS263" s="80">
        <v>0</v>
      </c>
      <c r="BT263" s="81">
        <f t="shared" si="62"/>
        <v>127.22222222222223</v>
      </c>
      <c r="BU263" s="64">
        <v>0</v>
      </c>
      <c r="BV263" s="1">
        <v>0</v>
      </c>
      <c r="BW263" s="232">
        <v>5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75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20</v>
      </c>
      <c r="CO263" s="1">
        <v>0</v>
      </c>
      <c r="CP263" s="81">
        <f t="shared" si="61"/>
        <v>265.41950113378681</v>
      </c>
    </row>
    <row r="264" spans="1:94">
      <c r="A264" s="1">
        <v>262</v>
      </c>
      <c r="B264" s="292" t="s">
        <v>747</v>
      </c>
      <c r="C264" s="57" t="s">
        <v>748</v>
      </c>
      <c r="D264" s="86" t="s">
        <v>749</v>
      </c>
      <c r="E264" s="87"/>
      <c r="F264" s="59" t="s">
        <v>140</v>
      </c>
      <c r="G264" s="88"/>
      <c r="H264" s="60">
        <f t="shared" si="63"/>
        <v>0</v>
      </c>
      <c r="J264" s="62"/>
      <c r="R264" s="8">
        <v>250000</v>
      </c>
      <c r="S264" s="1">
        <v>50</v>
      </c>
      <c r="T264" s="1">
        <v>99</v>
      </c>
      <c r="U264" s="1">
        <v>19.3</v>
      </c>
      <c r="V264" s="1">
        <v>8.6999999999999993</v>
      </c>
      <c r="W264" s="9">
        <v>8.6</v>
      </c>
      <c r="X264" s="64">
        <v>40</v>
      </c>
      <c r="Y264" s="1">
        <v>50</v>
      </c>
      <c r="Z264" s="9">
        <v>10</v>
      </c>
      <c r="AC264" s="67">
        <v>10</v>
      </c>
      <c r="AK264" s="75">
        <v>13</v>
      </c>
      <c r="AO264" s="77">
        <v>9</v>
      </c>
      <c r="AQ264" s="79">
        <v>0</v>
      </c>
      <c r="AR264" s="80">
        <v>0</v>
      </c>
      <c r="AS264" s="80">
        <v>0</v>
      </c>
      <c r="AT264" s="80">
        <v>0</v>
      </c>
      <c r="AU264" s="80">
        <v>0</v>
      </c>
      <c r="AV264" s="80">
        <v>0</v>
      </c>
      <c r="AW264" s="80">
        <v>0</v>
      </c>
      <c r="AX264" s="80">
        <v>10</v>
      </c>
      <c r="AY264" s="80">
        <v>40</v>
      </c>
      <c r="AZ264" s="80">
        <v>0</v>
      </c>
      <c r="BA264" s="80">
        <v>0</v>
      </c>
      <c r="BB264" s="80">
        <v>0</v>
      </c>
      <c r="BC264" s="80">
        <v>0</v>
      </c>
      <c r="BD264" s="80">
        <v>0</v>
      </c>
      <c r="BE264" s="80">
        <v>0</v>
      </c>
      <c r="BF264" s="80">
        <v>0</v>
      </c>
      <c r="BG264" s="80">
        <v>0</v>
      </c>
      <c r="BH264" s="80">
        <v>0</v>
      </c>
      <c r="BI264" s="80">
        <v>0</v>
      </c>
      <c r="BJ264" s="80">
        <v>10</v>
      </c>
      <c r="BK264" s="80">
        <v>0</v>
      </c>
      <c r="BL264" s="80">
        <v>0</v>
      </c>
      <c r="BM264" s="80">
        <v>25</v>
      </c>
      <c r="BN264" s="80">
        <v>0</v>
      </c>
      <c r="BO264" s="80">
        <v>0</v>
      </c>
      <c r="BP264" s="80">
        <v>0</v>
      </c>
      <c r="BQ264" s="80">
        <v>15</v>
      </c>
      <c r="BR264" s="80">
        <v>0</v>
      </c>
      <c r="BS264" s="80">
        <v>0</v>
      </c>
      <c r="BT264" s="81">
        <f t="shared" si="62"/>
        <v>73.888888888888886</v>
      </c>
      <c r="BU264" s="64">
        <v>0</v>
      </c>
      <c r="BV264" s="1">
        <v>0</v>
      </c>
      <c r="BW264" s="232">
        <v>15</v>
      </c>
      <c r="BX264" s="1">
        <v>30</v>
      </c>
      <c r="BY264" s="1">
        <v>20</v>
      </c>
      <c r="BZ264" s="1">
        <v>0</v>
      </c>
      <c r="CA264" s="1">
        <v>10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10</v>
      </c>
      <c r="CK264" s="1">
        <v>15</v>
      </c>
      <c r="CL264" s="1">
        <v>0</v>
      </c>
      <c r="CM264" s="1">
        <v>0</v>
      </c>
      <c r="CN264" s="1">
        <v>0</v>
      </c>
      <c r="CO264" s="1">
        <v>0</v>
      </c>
      <c r="CP264" s="81">
        <f t="shared" si="61"/>
        <v>70.181405895691611</v>
      </c>
    </row>
    <row r="265" spans="1:94">
      <c r="A265" s="1">
        <v>264</v>
      </c>
      <c r="B265" s="292" t="s">
        <v>750</v>
      </c>
      <c r="C265" s="57" t="s">
        <v>751</v>
      </c>
      <c r="D265" s="86" t="s">
        <v>324</v>
      </c>
      <c r="E265" s="87"/>
      <c r="F265" s="125" t="s">
        <v>166</v>
      </c>
      <c r="G265" s="88">
        <v>33</v>
      </c>
      <c r="H265" s="60">
        <f t="shared" si="63"/>
        <v>0.33</v>
      </c>
      <c r="I265" s="37">
        <v>29</v>
      </c>
      <c r="J265" s="62">
        <f t="shared" si="58"/>
        <v>87.878787878787875</v>
      </c>
      <c r="R265" s="8">
        <v>10000</v>
      </c>
      <c r="S265" s="1">
        <v>50</v>
      </c>
      <c r="T265" s="1">
        <v>99</v>
      </c>
      <c r="U265" s="1">
        <v>17.3</v>
      </c>
      <c r="V265" s="1">
        <v>9.1999999999999993</v>
      </c>
      <c r="W265" s="9">
        <v>8.6</v>
      </c>
      <c r="X265" s="64">
        <v>30</v>
      </c>
      <c r="Y265" s="1">
        <v>50</v>
      </c>
      <c r="Z265" s="9">
        <v>20</v>
      </c>
      <c r="AD265" s="25">
        <v>3</v>
      </c>
      <c r="AQ265" s="79">
        <v>0</v>
      </c>
      <c r="AR265" s="80">
        <v>0</v>
      </c>
      <c r="AS265" s="80">
        <v>0</v>
      </c>
      <c r="AT265" s="80">
        <v>0</v>
      </c>
      <c r="AU265" s="80">
        <v>0</v>
      </c>
      <c r="AV265" s="80">
        <v>0</v>
      </c>
      <c r="AW265" s="80">
        <v>0</v>
      </c>
      <c r="AX265" s="80">
        <v>0</v>
      </c>
      <c r="AY265" s="80">
        <v>0</v>
      </c>
      <c r="AZ265" s="80">
        <v>0</v>
      </c>
      <c r="BA265" s="80">
        <v>0</v>
      </c>
      <c r="BB265" s="80">
        <v>100</v>
      </c>
      <c r="BC265" s="80">
        <v>0</v>
      </c>
      <c r="BD265" s="80">
        <v>0</v>
      </c>
      <c r="BE265" s="80">
        <v>0</v>
      </c>
      <c r="BF265" s="80">
        <v>0</v>
      </c>
      <c r="BG265" s="80">
        <v>0</v>
      </c>
      <c r="BH265" s="80">
        <v>0</v>
      </c>
      <c r="BI265" s="80">
        <v>0</v>
      </c>
      <c r="BJ265" s="80">
        <v>0</v>
      </c>
      <c r="BK265" s="80">
        <v>0</v>
      </c>
      <c r="BL265" s="80">
        <v>0</v>
      </c>
      <c r="BM265" s="80">
        <v>0</v>
      </c>
      <c r="BN265" s="80">
        <v>0</v>
      </c>
      <c r="BO265" s="80">
        <v>0</v>
      </c>
      <c r="BP265" s="80">
        <v>0</v>
      </c>
      <c r="BQ265" s="80">
        <v>0</v>
      </c>
      <c r="BR265" s="80">
        <v>0</v>
      </c>
      <c r="BS265" s="80">
        <v>0</v>
      </c>
      <c r="BT265" s="81">
        <f t="shared" si="62"/>
        <v>322.22222222222223</v>
      </c>
      <c r="BU265" s="64">
        <v>0</v>
      </c>
      <c r="BV265" s="1">
        <v>0</v>
      </c>
      <c r="BW265" s="232">
        <v>10</v>
      </c>
      <c r="BX265" s="1">
        <v>0</v>
      </c>
      <c r="BY265" s="1">
        <v>0</v>
      </c>
      <c r="BZ265" s="1">
        <v>30</v>
      </c>
      <c r="CA265" s="1">
        <v>0</v>
      </c>
      <c r="CB265" s="1">
        <v>0</v>
      </c>
      <c r="CC265" s="1">
        <v>15</v>
      </c>
      <c r="CD265" s="1">
        <v>0</v>
      </c>
      <c r="CE265" s="1">
        <v>0</v>
      </c>
      <c r="CF265" s="1">
        <v>0</v>
      </c>
      <c r="CG265" s="1">
        <v>0</v>
      </c>
      <c r="CH265" s="1">
        <v>30</v>
      </c>
      <c r="CI265" s="1">
        <v>0</v>
      </c>
      <c r="CJ265" s="1">
        <v>0</v>
      </c>
      <c r="CK265" s="1">
        <v>0</v>
      </c>
      <c r="CL265" s="1">
        <v>15</v>
      </c>
      <c r="CM265" s="1">
        <v>0</v>
      </c>
      <c r="CN265" s="1">
        <v>0</v>
      </c>
      <c r="CO265" s="1">
        <v>0</v>
      </c>
      <c r="CP265" s="81">
        <f t="shared" si="61"/>
        <v>89.229024943310648</v>
      </c>
    </row>
    <row r="266" spans="1:94">
      <c r="A266" s="1">
        <v>265</v>
      </c>
      <c r="B266" s="292" t="s">
        <v>752</v>
      </c>
      <c r="C266" s="57" t="s">
        <v>753</v>
      </c>
      <c r="D266" s="86" t="s">
        <v>157</v>
      </c>
      <c r="E266" s="87"/>
      <c r="F266" s="125" t="s">
        <v>166</v>
      </c>
      <c r="G266" s="88">
        <v>23</v>
      </c>
      <c r="H266" s="60">
        <f t="shared" si="63"/>
        <v>0.23</v>
      </c>
      <c r="I266" s="37">
        <v>22</v>
      </c>
      <c r="J266" s="62">
        <f t="shared" si="58"/>
        <v>95.652173913043484</v>
      </c>
      <c r="R266" s="8">
        <v>10000</v>
      </c>
      <c r="S266" s="1">
        <v>25</v>
      </c>
      <c r="T266" s="1">
        <v>49</v>
      </c>
      <c r="U266" s="1">
        <v>16.8</v>
      </c>
      <c r="V266" s="1">
        <v>9</v>
      </c>
      <c r="W266" s="9">
        <v>8.1</v>
      </c>
      <c r="X266" s="64">
        <v>25</v>
      </c>
      <c r="Y266" s="1">
        <v>50</v>
      </c>
      <c r="Z266" s="9">
        <v>25</v>
      </c>
      <c r="AD266" s="25">
        <v>5</v>
      </c>
      <c r="AQ266" s="79">
        <v>0</v>
      </c>
      <c r="AR266" s="80">
        <v>0</v>
      </c>
      <c r="AS266" s="80">
        <v>0</v>
      </c>
      <c r="AT266" s="80">
        <v>0</v>
      </c>
      <c r="AU266" s="80">
        <v>0</v>
      </c>
      <c r="AV266" s="80">
        <v>0</v>
      </c>
      <c r="AW266" s="80">
        <v>0</v>
      </c>
      <c r="AX266" s="80">
        <v>0</v>
      </c>
      <c r="AY266" s="80">
        <v>0</v>
      </c>
      <c r="AZ266" s="80">
        <v>0</v>
      </c>
      <c r="BA266" s="80">
        <v>0</v>
      </c>
      <c r="BB266" s="80">
        <v>100</v>
      </c>
      <c r="BC266" s="80">
        <v>0</v>
      </c>
      <c r="BD266" s="80">
        <v>0</v>
      </c>
      <c r="BE266" s="80">
        <v>0</v>
      </c>
      <c r="BF266" s="80">
        <v>0</v>
      </c>
      <c r="BG266" s="80">
        <v>0</v>
      </c>
      <c r="BH266" s="80">
        <v>0</v>
      </c>
      <c r="BI266" s="80">
        <v>0</v>
      </c>
      <c r="BJ266" s="80">
        <v>0</v>
      </c>
      <c r="BK266" s="80">
        <v>0</v>
      </c>
      <c r="BL266" s="80">
        <v>0</v>
      </c>
      <c r="BM266" s="80">
        <v>0</v>
      </c>
      <c r="BN266" s="80">
        <v>0</v>
      </c>
      <c r="BO266" s="80">
        <v>0</v>
      </c>
      <c r="BP266" s="80">
        <v>0</v>
      </c>
      <c r="BQ266" s="80">
        <v>0</v>
      </c>
      <c r="BR266" s="80">
        <v>0</v>
      </c>
      <c r="BS266" s="80">
        <v>0</v>
      </c>
      <c r="BT266" s="81">
        <f t="shared" si="62"/>
        <v>322.22222222222223</v>
      </c>
      <c r="BU266" s="64">
        <v>0</v>
      </c>
      <c r="BV266" s="1">
        <v>0</v>
      </c>
      <c r="BW266" s="232">
        <v>10</v>
      </c>
      <c r="BX266" s="1">
        <v>0</v>
      </c>
      <c r="BY266" s="1">
        <v>10</v>
      </c>
      <c r="BZ266" s="1">
        <v>10</v>
      </c>
      <c r="CA266" s="1">
        <v>0</v>
      </c>
      <c r="CB266" s="1">
        <v>10</v>
      </c>
      <c r="CC266" s="1">
        <v>15</v>
      </c>
      <c r="CD266" s="1">
        <v>0</v>
      </c>
      <c r="CE266" s="1">
        <v>0</v>
      </c>
      <c r="CF266" s="1">
        <v>0</v>
      </c>
      <c r="CG266" s="1">
        <v>0</v>
      </c>
      <c r="CH266" s="1">
        <v>20</v>
      </c>
      <c r="CI266" s="1">
        <v>0</v>
      </c>
      <c r="CJ266" s="1">
        <v>0</v>
      </c>
      <c r="CK266" s="1">
        <v>0</v>
      </c>
      <c r="CL266" s="1">
        <v>10</v>
      </c>
      <c r="CM266" s="1">
        <v>0</v>
      </c>
      <c r="CN266" s="1">
        <v>15</v>
      </c>
      <c r="CO266" s="1">
        <v>0</v>
      </c>
      <c r="CP266" s="81">
        <f t="shared" si="61"/>
        <v>41.609977324263042</v>
      </c>
    </row>
    <row r="267" spans="1:94">
      <c r="A267" s="1">
        <v>266</v>
      </c>
      <c r="B267" s="292" t="s">
        <v>754</v>
      </c>
      <c r="C267" s="57" t="s">
        <v>755</v>
      </c>
      <c r="D267" s="86" t="s">
        <v>756</v>
      </c>
      <c r="E267" s="87"/>
      <c r="F267" s="59" t="s">
        <v>120</v>
      </c>
      <c r="G267" s="88">
        <v>571</v>
      </c>
      <c r="H267" s="60">
        <f t="shared" si="63"/>
        <v>5.71</v>
      </c>
      <c r="I267" s="37">
        <v>9</v>
      </c>
      <c r="J267" s="62">
        <f t="shared" si="58"/>
        <v>1.5761821366024518</v>
      </c>
      <c r="R267" s="8">
        <v>5000</v>
      </c>
      <c r="S267" s="1">
        <v>50</v>
      </c>
      <c r="T267" s="1">
        <v>99</v>
      </c>
      <c r="U267" s="1">
        <v>16.7</v>
      </c>
      <c r="V267" s="1">
        <v>9.5</v>
      </c>
      <c r="W267" s="9">
        <v>9.4</v>
      </c>
      <c r="X267" s="64">
        <v>30</v>
      </c>
      <c r="Y267" s="1">
        <v>60</v>
      </c>
      <c r="Z267" s="9">
        <v>10</v>
      </c>
      <c r="AD267" s="25">
        <v>6</v>
      </c>
      <c r="AN267" s="76">
        <v>11</v>
      </c>
      <c r="AQ267" s="79">
        <v>0</v>
      </c>
      <c r="AR267" s="80">
        <v>0</v>
      </c>
      <c r="AS267" s="80">
        <v>0</v>
      </c>
      <c r="AT267" s="80">
        <v>0</v>
      </c>
      <c r="AU267" s="80">
        <v>0</v>
      </c>
      <c r="AV267" s="80">
        <v>0</v>
      </c>
      <c r="AW267" s="80">
        <v>0</v>
      </c>
      <c r="AX267" s="80">
        <v>0</v>
      </c>
      <c r="AY267" s="80">
        <v>10</v>
      </c>
      <c r="AZ267" s="80">
        <v>0</v>
      </c>
      <c r="BA267" s="80">
        <v>0</v>
      </c>
      <c r="BB267" s="80">
        <v>20</v>
      </c>
      <c r="BC267" s="80">
        <v>0</v>
      </c>
      <c r="BD267" s="80">
        <v>0</v>
      </c>
      <c r="BE267" s="80">
        <v>0</v>
      </c>
      <c r="BF267" s="80">
        <v>10</v>
      </c>
      <c r="BG267" s="80">
        <v>10</v>
      </c>
      <c r="BH267" s="80">
        <v>10</v>
      </c>
      <c r="BI267" s="80">
        <v>0</v>
      </c>
      <c r="BJ267" s="80">
        <v>0</v>
      </c>
      <c r="BK267" s="80">
        <v>0</v>
      </c>
      <c r="BL267" s="80">
        <v>0</v>
      </c>
      <c r="BM267" s="80">
        <v>10</v>
      </c>
      <c r="BN267" s="80">
        <v>0</v>
      </c>
      <c r="BO267" s="80">
        <v>0</v>
      </c>
      <c r="BP267" s="80">
        <v>30</v>
      </c>
      <c r="BQ267" s="80">
        <v>0</v>
      </c>
      <c r="BR267" s="80">
        <v>0</v>
      </c>
      <c r="BS267" s="80">
        <v>0</v>
      </c>
      <c r="BT267" s="81">
        <f t="shared" si="62"/>
        <v>48.888888888888886</v>
      </c>
      <c r="BU267" s="64">
        <v>0</v>
      </c>
      <c r="BV267" s="1">
        <v>0</v>
      </c>
      <c r="BW267" s="232">
        <v>20</v>
      </c>
      <c r="BX267" s="1">
        <v>10</v>
      </c>
      <c r="BY267" s="1">
        <v>20</v>
      </c>
      <c r="BZ267" s="1">
        <v>10</v>
      </c>
      <c r="CA267" s="1">
        <v>0</v>
      </c>
      <c r="CB267" s="1">
        <v>0</v>
      </c>
      <c r="CC267" s="1">
        <v>0</v>
      </c>
      <c r="CD267" s="1">
        <v>10</v>
      </c>
      <c r="CE267" s="1">
        <v>0</v>
      </c>
      <c r="CF267" s="1">
        <v>0</v>
      </c>
      <c r="CG267" s="1">
        <v>10</v>
      </c>
      <c r="CH267" s="1">
        <v>0</v>
      </c>
      <c r="CI267" s="1">
        <v>0</v>
      </c>
      <c r="CJ267" s="1">
        <v>0</v>
      </c>
      <c r="CK267" s="1">
        <v>10</v>
      </c>
      <c r="CL267" s="1">
        <v>0</v>
      </c>
      <c r="CM267" s="1">
        <v>0</v>
      </c>
      <c r="CN267" s="1">
        <v>0</v>
      </c>
      <c r="CO267" s="1">
        <v>10</v>
      </c>
      <c r="CP267" s="81">
        <f t="shared" si="61"/>
        <v>43.990929705215422</v>
      </c>
    </row>
    <row r="268" spans="1:94">
      <c r="A268" s="1">
        <v>267</v>
      </c>
      <c r="B268" s="149" t="s">
        <v>757</v>
      </c>
      <c r="C268" s="57" t="s">
        <v>758</v>
      </c>
      <c r="D268" s="86" t="s">
        <v>279</v>
      </c>
      <c r="E268" s="87"/>
      <c r="F268" s="59" t="s">
        <v>197</v>
      </c>
      <c r="G268" s="88">
        <v>53</v>
      </c>
      <c r="H268" s="60">
        <f t="shared" si="63"/>
        <v>0.53</v>
      </c>
      <c r="I268" s="37">
        <v>51</v>
      </c>
      <c r="J268" s="62">
        <f t="shared" si="58"/>
        <v>96.226415094339629</v>
      </c>
      <c r="R268" s="8">
        <v>50000</v>
      </c>
      <c r="S268" s="1">
        <v>25</v>
      </c>
      <c r="T268" s="1">
        <v>49</v>
      </c>
      <c r="U268" s="1">
        <v>16.600000000000001</v>
      </c>
      <c r="V268" s="1">
        <v>7.4</v>
      </c>
      <c r="W268" s="9">
        <v>8.3000000000000007</v>
      </c>
      <c r="X268" s="64">
        <v>0</v>
      </c>
      <c r="Y268" s="1">
        <v>30</v>
      </c>
      <c r="Z268" s="9">
        <v>70</v>
      </c>
      <c r="AD268" s="25">
        <v>7</v>
      </c>
      <c r="AQ268" s="79">
        <v>0</v>
      </c>
      <c r="AR268" s="80">
        <v>0</v>
      </c>
      <c r="AS268" s="80">
        <v>0</v>
      </c>
      <c r="AT268" s="80">
        <v>0</v>
      </c>
      <c r="AU268" s="80">
        <v>0</v>
      </c>
      <c r="AV268" s="80">
        <v>0</v>
      </c>
      <c r="AW268" s="80">
        <v>0</v>
      </c>
      <c r="AX268" s="80">
        <v>0</v>
      </c>
      <c r="AY268" s="80">
        <v>0</v>
      </c>
      <c r="AZ268" s="80">
        <v>0</v>
      </c>
      <c r="BA268" s="80">
        <v>0</v>
      </c>
      <c r="BB268" s="80">
        <v>60</v>
      </c>
      <c r="BC268" s="80">
        <v>0</v>
      </c>
      <c r="BD268" s="80">
        <v>0</v>
      </c>
      <c r="BE268" s="80">
        <v>0</v>
      </c>
      <c r="BF268" s="80">
        <v>0</v>
      </c>
      <c r="BG268" s="80">
        <v>0</v>
      </c>
      <c r="BH268" s="80">
        <v>0</v>
      </c>
      <c r="BI268" s="80">
        <v>0</v>
      </c>
      <c r="BJ268" s="80">
        <v>0</v>
      </c>
      <c r="BK268" s="80">
        <v>0</v>
      </c>
      <c r="BL268" s="80">
        <v>0</v>
      </c>
      <c r="BM268" s="80">
        <v>20</v>
      </c>
      <c r="BN268" s="80">
        <v>0</v>
      </c>
      <c r="BO268" s="80">
        <v>0</v>
      </c>
      <c r="BP268" s="80">
        <v>0</v>
      </c>
      <c r="BQ268" s="80">
        <v>20</v>
      </c>
      <c r="BR268" s="80">
        <v>0</v>
      </c>
      <c r="BS268" s="80">
        <v>0</v>
      </c>
      <c r="BT268" s="81">
        <f t="shared" si="62"/>
        <v>135.55555555555554</v>
      </c>
      <c r="BU268" s="64">
        <v>0</v>
      </c>
      <c r="BV268" s="1">
        <v>0</v>
      </c>
      <c r="BW268" s="232">
        <v>0</v>
      </c>
      <c r="BX268" s="1">
        <v>0</v>
      </c>
      <c r="BY268" s="1">
        <v>15</v>
      </c>
      <c r="BZ268" s="1">
        <v>15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15</v>
      </c>
      <c r="CI268" s="1">
        <v>0</v>
      </c>
      <c r="CJ268" s="1">
        <v>0</v>
      </c>
      <c r="CK268" s="1">
        <v>0</v>
      </c>
      <c r="CL268" s="1">
        <v>20</v>
      </c>
      <c r="CM268" s="1">
        <v>0</v>
      </c>
      <c r="CN268" s="1">
        <v>20</v>
      </c>
      <c r="CO268" s="1">
        <v>15</v>
      </c>
      <c r="CP268" s="81">
        <f t="shared" si="61"/>
        <v>58.276643990929699</v>
      </c>
    </row>
    <row r="269" spans="1:94">
      <c r="A269" s="1">
        <v>268</v>
      </c>
      <c r="B269" s="292" t="s">
        <v>759</v>
      </c>
      <c r="C269" s="57" t="s">
        <v>760</v>
      </c>
      <c r="D269" s="86" t="s">
        <v>254</v>
      </c>
      <c r="E269" s="87"/>
      <c r="F269" s="59" t="s">
        <v>197</v>
      </c>
      <c r="G269" s="88">
        <v>39</v>
      </c>
      <c r="H269" s="60">
        <f t="shared" si="63"/>
        <v>0.39</v>
      </c>
      <c r="I269" s="37">
        <v>28</v>
      </c>
      <c r="J269" s="62">
        <f t="shared" si="58"/>
        <v>71.794871794871796</v>
      </c>
      <c r="R269" s="8">
        <v>10000</v>
      </c>
      <c r="S269" s="1">
        <v>25</v>
      </c>
      <c r="T269" s="1">
        <v>49</v>
      </c>
      <c r="U269" s="1">
        <v>6.7</v>
      </c>
      <c r="V269" s="1">
        <v>7.7</v>
      </c>
      <c r="W269" s="9">
        <v>7.9</v>
      </c>
      <c r="X269" s="64">
        <v>0</v>
      </c>
      <c r="Y269" s="1">
        <v>20</v>
      </c>
      <c r="Z269" s="9">
        <v>80</v>
      </c>
      <c r="AD269" s="25">
        <v>8</v>
      </c>
      <c r="AQ269" s="79">
        <v>0</v>
      </c>
      <c r="AR269" s="80">
        <v>10</v>
      </c>
      <c r="AS269" s="80">
        <v>0</v>
      </c>
      <c r="AT269" s="80">
        <v>0</v>
      </c>
      <c r="AU269" s="80">
        <v>0</v>
      </c>
      <c r="AV269" s="80">
        <v>0</v>
      </c>
      <c r="AW269" s="80">
        <v>0</v>
      </c>
      <c r="AX269" s="80">
        <v>0</v>
      </c>
      <c r="AY269" s="80">
        <v>0</v>
      </c>
      <c r="AZ269" s="80">
        <v>0</v>
      </c>
      <c r="BA269" s="80">
        <v>0</v>
      </c>
      <c r="BB269" s="80">
        <v>60</v>
      </c>
      <c r="BC269" s="80">
        <v>0</v>
      </c>
      <c r="BD269" s="80">
        <v>0</v>
      </c>
      <c r="BE269" s="80">
        <v>0</v>
      </c>
      <c r="BF269" s="80">
        <v>0</v>
      </c>
      <c r="BG269" s="80">
        <v>0</v>
      </c>
      <c r="BH269" s="80">
        <v>0</v>
      </c>
      <c r="BI269" s="80">
        <v>0</v>
      </c>
      <c r="BJ269" s="80">
        <v>0</v>
      </c>
      <c r="BK269" s="80">
        <v>0</v>
      </c>
      <c r="BL269" s="80">
        <v>10</v>
      </c>
      <c r="BM269" s="80">
        <v>10</v>
      </c>
      <c r="BN269" s="80">
        <v>0</v>
      </c>
      <c r="BO269" s="80">
        <v>0</v>
      </c>
      <c r="BP269" s="80">
        <v>0</v>
      </c>
      <c r="BQ269" s="80">
        <v>10</v>
      </c>
      <c r="BR269" s="80">
        <v>0</v>
      </c>
      <c r="BS269" s="80">
        <v>0</v>
      </c>
      <c r="BT269" s="81">
        <f t="shared" si="62"/>
        <v>122.22222222222223</v>
      </c>
      <c r="BU269" s="64">
        <v>0</v>
      </c>
      <c r="BV269" s="1">
        <v>0</v>
      </c>
      <c r="BW269" s="232">
        <v>0</v>
      </c>
      <c r="BX269" s="1">
        <v>0</v>
      </c>
      <c r="BY269" s="1">
        <v>30</v>
      </c>
      <c r="BZ269" s="1">
        <v>0</v>
      </c>
      <c r="CA269" s="1">
        <v>30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20</v>
      </c>
      <c r="CM269" s="1">
        <v>20</v>
      </c>
      <c r="CN269" s="1">
        <v>0</v>
      </c>
      <c r="CO269" s="1">
        <v>0</v>
      </c>
      <c r="CP269" s="81">
        <f t="shared" si="61"/>
        <v>101.13378684807256</v>
      </c>
    </row>
    <row r="270" spans="1:94">
      <c r="A270" s="1">
        <v>269</v>
      </c>
      <c r="B270" s="292" t="s">
        <v>761</v>
      </c>
      <c r="C270" s="57" t="s">
        <v>762</v>
      </c>
      <c r="D270" s="86" t="s">
        <v>763</v>
      </c>
      <c r="E270" s="87"/>
      <c r="F270" s="125" t="s">
        <v>166</v>
      </c>
      <c r="G270" s="88">
        <v>19</v>
      </c>
      <c r="H270" s="60">
        <f t="shared" si="63"/>
        <v>0.19</v>
      </c>
      <c r="I270" s="37">
        <v>12</v>
      </c>
      <c r="J270" s="62">
        <f t="shared" si="58"/>
        <v>63.157894736842103</v>
      </c>
      <c r="R270" s="8">
        <v>1000</v>
      </c>
      <c r="S270" s="1">
        <v>50</v>
      </c>
      <c r="T270" s="1">
        <v>99</v>
      </c>
      <c r="U270" s="1">
        <v>18</v>
      </c>
      <c r="V270" s="1">
        <v>8.5</v>
      </c>
      <c r="W270" s="9">
        <v>8.5</v>
      </c>
      <c r="X270" s="64">
        <v>20</v>
      </c>
      <c r="Y270" s="1">
        <v>40</v>
      </c>
      <c r="Z270" s="9">
        <v>40</v>
      </c>
      <c r="AD270" s="25">
        <v>9</v>
      </c>
      <c r="AQ270" s="79">
        <v>0</v>
      </c>
      <c r="AR270" s="80">
        <v>0</v>
      </c>
      <c r="AS270" s="80">
        <v>0</v>
      </c>
      <c r="AT270" s="80">
        <v>0</v>
      </c>
      <c r="AU270" s="80">
        <v>0</v>
      </c>
      <c r="AV270" s="80">
        <v>0</v>
      </c>
      <c r="AW270" s="80">
        <v>0</v>
      </c>
      <c r="AX270" s="80">
        <v>0</v>
      </c>
      <c r="AY270" s="80">
        <v>70</v>
      </c>
      <c r="AZ270" s="80">
        <v>0</v>
      </c>
      <c r="BA270" s="80">
        <v>0</v>
      </c>
      <c r="BB270" s="80">
        <v>30</v>
      </c>
      <c r="BC270" s="80">
        <v>0</v>
      </c>
      <c r="BD270" s="80">
        <v>0</v>
      </c>
      <c r="BE270" s="80">
        <v>0</v>
      </c>
      <c r="BF270" s="80">
        <v>0</v>
      </c>
      <c r="BG270" s="80">
        <v>0</v>
      </c>
      <c r="BH270" s="80">
        <v>0</v>
      </c>
      <c r="BI270" s="80">
        <v>0</v>
      </c>
      <c r="BJ270" s="80">
        <v>0</v>
      </c>
      <c r="BK270" s="80">
        <v>0</v>
      </c>
      <c r="BL270" s="80">
        <v>0</v>
      </c>
      <c r="BM270" s="80">
        <v>0</v>
      </c>
      <c r="BN270" s="80">
        <v>0</v>
      </c>
      <c r="BO270" s="80">
        <v>0</v>
      </c>
      <c r="BP270" s="80">
        <v>0</v>
      </c>
      <c r="BQ270" s="80">
        <v>0</v>
      </c>
      <c r="BR270" s="80">
        <v>0</v>
      </c>
      <c r="BS270" s="80">
        <v>0</v>
      </c>
      <c r="BT270" s="81">
        <f t="shared" si="62"/>
        <v>182.22222222222223</v>
      </c>
      <c r="BU270" s="64">
        <v>0</v>
      </c>
      <c r="BV270" s="1">
        <v>0</v>
      </c>
      <c r="BW270" s="232">
        <v>25</v>
      </c>
      <c r="BX270" s="1">
        <v>0</v>
      </c>
      <c r="BY270" s="1">
        <v>65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10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81">
        <f t="shared" si="61"/>
        <v>213.03854875283449</v>
      </c>
    </row>
    <row r="271" spans="1:94">
      <c r="A271" s="1">
        <v>270</v>
      </c>
      <c r="B271" s="292" t="s">
        <v>764</v>
      </c>
      <c r="C271" s="57" t="s">
        <v>765</v>
      </c>
      <c r="D271" s="86" t="s">
        <v>359</v>
      </c>
      <c r="E271" s="87"/>
      <c r="F271" s="59" t="s">
        <v>197</v>
      </c>
      <c r="G271" s="88">
        <v>29</v>
      </c>
      <c r="H271" s="60">
        <f t="shared" si="63"/>
        <v>0.28999999999999998</v>
      </c>
      <c r="I271" s="37">
        <v>26</v>
      </c>
      <c r="J271" s="62">
        <f t="shared" si="58"/>
        <v>89.65517241379311</v>
      </c>
      <c r="R271" s="8">
        <v>25000</v>
      </c>
      <c r="S271" s="1">
        <v>50</v>
      </c>
      <c r="T271" s="1">
        <v>99</v>
      </c>
      <c r="U271" s="1">
        <v>14.8</v>
      </c>
      <c r="V271" s="1">
        <v>8.6</v>
      </c>
      <c r="W271" s="9">
        <v>8.4</v>
      </c>
      <c r="X271" s="64">
        <v>10</v>
      </c>
      <c r="Y271" s="1">
        <v>50</v>
      </c>
      <c r="Z271" s="9">
        <v>40</v>
      </c>
      <c r="AD271" s="25">
        <v>10</v>
      </c>
      <c r="AQ271" s="79">
        <v>0</v>
      </c>
      <c r="AR271" s="80">
        <v>0</v>
      </c>
      <c r="AS271" s="80">
        <v>0</v>
      </c>
      <c r="AT271" s="80">
        <v>0</v>
      </c>
      <c r="AU271" s="80">
        <v>0</v>
      </c>
      <c r="AV271" s="80">
        <v>0</v>
      </c>
      <c r="AW271" s="80">
        <v>0</v>
      </c>
      <c r="AX271" s="80">
        <v>0</v>
      </c>
      <c r="AY271" s="80">
        <v>30</v>
      </c>
      <c r="AZ271" s="80">
        <v>0</v>
      </c>
      <c r="BA271" s="80">
        <v>0</v>
      </c>
      <c r="BB271" s="80">
        <v>70</v>
      </c>
      <c r="BC271" s="80">
        <v>0</v>
      </c>
      <c r="BD271" s="80">
        <v>0</v>
      </c>
      <c r="BE271" s="80">
        <v>0</v>
      </c>
      <c r="BF271" s="80">
        <v>0</v>
      </c>
      <c r="BG271" s="80">
        <v>0</v>
      </c>
      <c r="BH271" s="80">
        <v>0</v>
      </c>
      <c r="BI271" s="80">
        <v>0</v>
      </c>
      <c r="BJ271" s="80">
        <v>0</v>
      </c>
      <c r="BK271" s="80">
        <v>0</v>
      </c>
      <c r="BL271" s="80">
        <v>0</v>
      </c>
      <c r="BM271" s="80">
        <v>0</v>
      </c>
      <c r="BN271" s="80">
        <v>0</v>
      </c>
      <c r="BO271" s="80">
        <v>0</v>
      </c>
      <c r="BP271" s="80">
        <v>0</v>
      </c>
      <c r="BQ271" s="80">
        <v>0</v>
      </c>
      <c r="BR271" s="80">
        <v>0</v>
      </c>
      <c r="BS271" s="80">
        <v>0</v>
      </c>
      <c r="BT271" s="81">
        <f t="shared" si="62"/>
        <v>182.22222222222223</v>
      </c>
      <c r="BU271" s="64">
        <v>10</v>
      </c>
      <c r="BV271" s="1">
        <v>0</v>
      </c>
      <c r="BW271" s="232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40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20</v>
      </c>
      <c r="CM271" s="1">
        <v>20</v>
      </c>
      <c r="CN271" s="1">
        <v>10</v>
      </c>
      <c r="CO271" s="1">
        <v>0</v>
      </c>
      <c r="CP271" s="81">
        <f t="shared" si="61"/>
        <v>101.13378684807256</v>
      </c>
    </row>
    <row r="272" spans="1:94">
      <c r="A272" s="1">
        <v>271</v>
      </c>
      <c r="B272" s="292" t="s">
        <v>766</v>
      </c>
      <c r="C272" s="57" t="s">
        <v>767</v>
      </c>
      <c r="D272" s="86" t="s">
        <v>157</v>
      </c>
      <c r="E272" s="87"/>
      <c r="F272" s="125" t="s">
        <v>166</v>
      </c>
      <c r="G272" s="88">
        <v>4</v>
      </c>
      <c r="H272" s="60">
        <f t="shared" si="63"/>
        <v>0.04</v>
      </c>
      <c r="I272" s="37">
        <v>4</v>
      </c>
      <c r="J272" s="62">
        <f t="shared" si="58"/>
        <v>100</v>
      </c>
      <c r="R272" s="8">
        <v>5000</v>
      </c>
      <c r="S272" s="1">
        <v>25</v>
      </c>
      <c r="T272" s="1">
        <v>49</v>
      </c>
      <c r="U272" s="1">
        <v>16.600000000000001</v>
      </c>
      <c r="V272" s="1">
        <v>7.1</v>
      </c>
      <c r="W272" s="9">
        <v>7.8</v>
      </c>
      <c r="X272" s="64">
        <v>0</v>
      </c>
      <c r="Y272" s="1">
        <v>20</v>
      </c>
      <c r="Z272" s="9">
        <v>80</v>
      </c>
      <c r="AD272" s="25">
        <v>11</v>
      </c>
      <c r="AQ272" s="79">
        <v>0</v>
      </c>
      <c r="AR272" s="80">
        <v>0</v>
      </c>
      <c r="AS272" s="80">
        <v>0</v>
      </c>
      <c r="AT272" s="80">
        <v>0</v>
      </c>
      <c r="AU272" s="80">
        <v>0</v>
      </c>
      <c r="AV272" s="80">
        <v>0</v>
      </c>
      <c r="AW272" s="80">
        <v>0</v>
      </c>
      <c r="AX272" s="80">
        <v>0</v>
      </c>
      <c r="AY272" s="80">
        <v>5</v>
      </c>
      <c r="AZ272" s="80">
        <v>0</v>
      </c>
      <c r="BA272" s="80">
        <v>0</v>
      </c>
      <c r="BB272" s="80">
        <v>60</v>
      </c>
      <c r="BC272" s="80">
        <v>0</v>
      </c>
      <c r="BD272" s="80">
        <v>0</v>
      </c>
      <c r="BE272" s="80">
        <v>0</v>
      </c>
      <c r="BF272" s="80">
        <v>0</v>
      </c>
      <c r="BG272" s="80">
        <v>0</v>
      </c>
      <c r="BH272" s="80">
        <v>0</v>
      </c>
      <c r="BI272" s="80">
        <v>0</v>
      </c>
      <c r="BJ272" s="80">
        <v>0</v>
      </c>
      <c r="BK272" s="80">
        <v>0</v>
      </c>
      <c r="BL272" s="80">
        <v>10</v>
      </c>
      <c r="BM272" s="80">
        <v>0</v>
      </c>
      <c r="BN272" s="80">
        <v>0</v>
      </c>
      <c r="BO272" s="80">
        <v>0</v>
      </c>
      <c r="BP272" s="80">
        <v>0</v>
      </c>
      <c r="BQ272" s="80">
        <v>25</v>
      </c>
      <c r="BR272" s="80">
        <v>0</v>
      </c>
      <c r="BS272" s="80">
        <v>0</v>
      </c>
      <c r="BT272" s="81">
        <f t="shared" si="62"/>
        <v>133.88888888888889</v>
      </c>
      <c r="BU272" s="64">
        <v>0</v>
      </c>
      <c r="BV272" s="1">
        <v>20</v>
      </c>
      <c r="BW272" s="232">
        <v>0</v>
      </c>
      <c r="BX272" s="1">
        <v>0</v>
      </c>
      <c r="BY272" s="1">
        <v>0</v>
      </c>
      <c r="BZ272" s="1">
        <v>20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20</v>
      </c>
      <c r="CL272" s="1">
        <v>20</v>
      </c>
      <c r="CM272" s="1">
        <v>20</v>
      </c>
      <c r="CN272" s="1">
        <v>0</v>
      </c>
      <c r="CO272" s="1">
        <v>0</v>
      </c>
      <c r="CP272" s="81">
        <f t="shared" si="61"/>
        <v>72.562358276643991</v>
      </c>
    </row>
    <row r="273" spans="1:94">
      <c r="A273" s="1">
        <v>272</v>
      </c>
      <c r="B273" s="292" t="s">
        <v>768</v>
      </c>
      <c r="C273" s="57" t="s">
        <v>769</v>
      </c>
      <c r="D273" s="86" t="s">
        <v>770</v>
      </c>
      <c r="E273" s="87"/>
      <c r="F273" s="59" t="s">
        <v>197</v>
      </c>
      <c r="G273" s="88">
        <v>59</v>
      </c>
      <c r="H273" s="60">
        <f t="shared" si="63"/>
        <v>0.59</v>
      </c>
      <c r="I273" s="37">
        <v>59</v>
      </c>
      <c r="J273" s="62">
        <f t="shared" si="58"/>
        <v>100</v>
      </c>
      <c r="R273" s="8">
        <v>10000</v>
      </c>
      <c r="S273" s="1">
        <v>25</v>
      </c>
      <c r="T273" s="1">
        <v>49</v>
      </c>
      <c r="U273" s="1">
        <v>17.100000000000001</v>
      </c>
      <c r="V273" s="1">
        <v>7</v>
      </c>
      <c r="W273" s="9">
        <v>7.4</v>
      </c>
      <c r="X273" s="64">
        <v>0</v>
      </c>
      <c r="Y273" s="1">
        <v>50</v>
      </c>
      <c r="Z273" s="9">
        <v>50</v>
      </c>
      <c r="AD273" s="25">
        <v>12</v>
      </c>
      <c r="AQ273" s="79">
        <v>0</v>
      </c>
      <c r="AR273" s="80">
        <v>0</v>
      </c>
      <c r="AS273" s="80">
        <v>0</v>
      </c>
      <c r="AT273" s="80">
        <v>0</v>
      </c>
      <c r="AU273" s="80">
        <v>0</v>
      </c>
      <c r="AV273" s="80">
        <v>0</v>
      </c>
      <c r="AW273" s="80">
        <v>0</v>
      </c>
      <c r="AX273" s="80">
        <v>0</v>
      </c>
      <c r="AY273" s="80">
        <v>0</v>
      </c>
      <c r="AZ273" s="80">
        <v>0</v>
      </c>
      <c r="BA273" s="80">
        <v>0</v>
      </c>
      <c r="BB273" s="80">
        <v>80</v>
      </c>
      <c r="BC273" s="80">
        <v>0</v>
      </c>
      <c r="BD273" s="80">
        <v>0</v>
      </c>
      <c r="BE273" s="80">
        <v>0</v>
      </c>
      <c r="BF273" s="80">
        <v>0</v>
      </c>
      <c r="BG273" s="80">
        <v>0</v>
      </c>
      <c r="BH273" s="80">
        <v>0</v>
      </c>
      <c r="BI273" s="80">
        <v>0</v>
      </c>
      <c r="BJ273" s="80">
        <v>0</v>
      </c>
      <c r="BK273" s="80">
        <v>10</v>
      </c>
      <c r="BL273" s="80">
        <v>0</v>
      </c>
      <c r="BM273" s="80">
        <v>0</v>
      </c>
      <c r="BN273" s="80">
        <v>0</v>
      </c>
      <c r="BO273" s="80">
        <v>0</v>
      </c>
      <c r="BP273" s="80">
        <v>0</v>
      </c>
      <c r="BQ273" s="80">
        <v>10</v>
      </c>
      <c r="BR273" s="80">
        <v>0</v>
      </c>
      <c r="BS273" s="80">
        <v>0</v>
      </c>
      <c r="BT273" s="81">
        <f t="shared" si="62"/>
        <v>208.88888888888889</v>
      </c>
      <c r="BU273" s="64">
        <v>0</v>
      </c>
      <c r="BV273" s="1">
        <v>10</v>
      </c>
      <c r="BW273" s="232">
        <v>10</v>
      </c>
      <c r="BX273" s="1">
        <v>0</v>
      </c>
      <c r="BY273" s="1">
        <v>0</v>
      </c>
      <c r="BZ273" s="1">
        <v>0</v>
      </c>
      <c r="CA273" s="1">
        <v>0</v>
      </c>
      <c r="CB273" s="1">
        <v>10</v>
      </c>
      <c r="CC273" s="1">
        <v>0</v>
      </c>
      <c r="CD273" s="1">
        <v>0</v>
      </c>
      <c r="CE273" s="1">
        <v>10</v>
      </c>
      <c r="CF273" s="1">
        <v>0</v>
      </c>
      <c r="CG273" s="1">
        <v>0</v>
      </c>
      <c r="CH273" s="1">
        <v>20</v>
      </c>
      <c r="CI273" s="1">
        <v>0</v>
      </c>
      <c r="CJ273" s="1">
        <v>0</v>
      </c>
      <c r="CK273" s="1">
        <v>0</v>
      </c>
      <c r="CL273" s="1">
        <v>10</v>
      </c>
      <c r="CM273" s="1">
        <v>0</v>
      </c>
      <c r="CN273" s="1">
        <v>20</v>
      </c>
      <c r="CO273" s="1">
        <v>10</v>
      </c>
      <c r="CP273" s="81">
        <f t="shared" si="61"/>
        <v>43.990929705215422</v>
      </c>
    </row>
    <row r="274" spans="1:94" ht="16.5">
      <c r="A274" s="1">
        <v>273</v>
      </c>
      <c r="B274" s="149" t="s">
        <v>771</v>
      </c>
      <c r="C274" s="57" t="s">
        <v>772</v>
      </c>
      <c r="D274" s="86" t="s">
        <v>773</v>
      </c>
      <c r="E274" s="101" t="s">
        <v>165</v>
      </c>
      <c r="F274" s="59" t="s">
        <v>197</v>
      </c>
      <c r="G274" s="88">
        <v>58</v>
      </c>
      <c r="H274" s="60">
        <f t="shared" si="63"/>
        <v>0.57999999999999996</v>
      </c>
      <c r="I274" s="37">
        <v>56</v>
      </c>
      <c r="J274" s="62">
        <f t="shared" ref="J274:J325" si="64">I274*100/G274</f>
        <v>96.551724137931032</v>
      </c>
      <c r="R274" s="8">
        <v>50000</v>
      </c>
      <c r="S274" s="1">
        <v>25</v>
      </c>
      <c r="T274" s="1">
        <v>49</v>
      </c>
      <c r="U274" s="1">
        <v>16.7</v>
      </c>
      <c r="V274" s="1">
        <v>9.3000000000000007</v>
      </c>
      <c r="W274" s="9">
        <v>8.3000000000000007</v>
      </c>
      <c r="X274" s="64">
        <v>50</v>
      </c>
      <c r="Y274" s="1">
        <v>50</v>
      </c>
      <c r="Z274" s="9">
        <v>0</v>
      </c>
      <c r="AD274" s="25">
        <v>13</v>
      </c>
      <c r="AQ274" s="79">
        <v>0</v>
      </c>
      <c r="AR274" s="80">
        <v>0</v>
      </c>
      <c r="AS274" s="80">
        <v>0</v>
      </c>
      <c r="AT274" s="80">
        <v>0</v>
      </c>
      <c r="AU274" s="80">
        <v>0</v>
      </c>
      <c r="AV274" s="80">
        <v>0</v>
      </c>
      <c r="AW274" s="80">
        <v>0</v>
      </c>
      <c r="AX274" s="80">
        <v>0</v>
      </c>
      <c r="AY274" s="80">
        <v>25</v>
      </c>
      <c r="AZ274" s="80">
        <v>0</v>
      </c>
      <c r="BA274" s="80">
        <v>0</v>
      </c>
      <c r="BB274" s="80">
        <v>25</v>
      </c>
      <c r="BC274" s="80">
        <v>0</v>
      </c>
      <c r="BD274" s="80">
        <v>0</v>
      </c>
      <c r="BE274" s="80">
        <v>0</v>
      </c>
      <c r="BF274" s="80">
        <v>0</v>
      </c>
      <c r="BG274" s="80">
        <v>0</v>
      </c>
      <c r="BH274" s="80">
        <v>0</v>
      </c>
      <c r="BI274" s="80">
        <v>0</v>
      </c>
      <c r="BJ274" s="80">
        <v>0</v>
      </c>
      <c r="BK274" s="80">
        <v>0</v>
      </c>
      <c r="BL274" s="80">
        <v>0</v>
      </c>
      <c r="BM274" s="80">
        <v>25</v>
      </c>
      <c r="BN274" s="80">
        <v>0</v>
      </c>
      <c r="BO274" s="80">
        <v>0</v>
      </c>
      <c r="BP274" s="80">
        <v>0</v>
      </c>
      <c r="BQ274" s="80">
        <v>25</v>
      </c>
      <c r="BR274" s="80">
        <v>0</v>
      </c>
      <c r="BS274" s="80">
        <v>0</v>
      </c>
      <c r="BT274" s="81">
        <f t="shared" si="62"/>
        <v>72.222222222222214</v>
      </c>
      <c r="BU274" s="64">
        <v>0</v>
      </c>
      <c r="BV274" s="1">
        <v>25</v>
      </c>
      <c r="BW274" s="232">
        <v>25</v>
      </c>
      <c r="BX274" s="1">
        <v>0</v>
      </c>
      <c r="BY274" s="1">
        <v>0</v>
      </c>
      <c r="BZ274" s="1">
        <v>25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25</v>
      </c>
      <c r="CL274" s="1">
        <v>0</v>
      </c>
      <c r="CM274" s="1">
        <v>0</v>
      </c>
      <c r="CN274" s="1">
        <v>0</v>
      </c>
      <c r="CO274" s="1">
        <v>0</v>
      </c>
      <c r="CP274" s="81">
        <f t="shared" si="61"/>
        <v>96.371882086167801</v>
      </c>
    </row>
    <row r="275" spans="1:94">
      <c r="A275" s="1">
        <v>274</v>
      </c>
      <c r="B275" s="292" t="s">
        <v>774</v>
      </c>
      <c r="C275" s="57" t="s">
        <v>775</v>
      </c>
      <c r="D275" s="86" t="s">
        <v>776</v>
      </c>
      <c r="E275" s="87"/>
      <c r="F275" s="125" t="s">
        <v>166</v>
      </c>
      <c r="G275" s="88">
        <v>26</v>
      </c>
      <c r="H275" s="60">
        <f t="shared" si="63"/>
        <v>0.26</v>
      </c>
      <c r="I275" s="37">
        <v>22</v>
      </c>
      <c r="J275" s="62">
        <f t="shared" si="64"/>
        <v>84.615384615384613</v>
      </c>
      <c r="R275" s="8">
        <v>5000</v>
      </c>
      <c r="S275" s="1">
        <v>25</v>
      </c>
      <c r="T275" s="1">
        <v>49</v>
      </c>
      <c r="U275" s="1">
        <v>16.3</v>
      </c>
      <c r="V275" s="1">
        <v>6.6</v>
      </c>
      <c r="W275" s="9">
        <v>8</v>
      </c>
      <c r="X275" s="64">
        <v>20</v>
      </c>
      <c r="Y275" s="1">
        <v>60</v>
      </c>
      <c r="Z275" s="9">
        <v>20</v>
      </c>
      <c r="AD275" s="25">
        <v>15</v>
      </c>
      <c r="AQ275" s="79">
        <v>0</v>
      </c>
      <c r="AR275" s="80">
        <v>0</v>
      </c>
      <c r="AS275" s="80">
        <v>0</v>
      </c>
      <c r="AT275" s="80">
        <v>0</v>
      </c>
      <c r="AU275" s="80">
        <v>0</v>
      </c>
      <c r="AV275" s="80">
        <v>0</v>
      </c>
      <c r="AW275" s="80">
        <v>0</v>
      </c>
      <c r="AX275" s="80">
        <v>0</v>
      </c>
      <c r="AY275" s="80">
        <v>25</v>
      </c>
      <c r="AZ275" s="80">
        <v>0</v>
      </c>
      <c r="BA275" s="80">
        <v>0</v>
      </c>
      <c r="BB275" s="80">
        <v>50</v>
      </c>
      <c r="BC275" s="80">
        <v>0</v>
      </c>
      <c r="BD275" s="80">
        <v>0</v>
      </c>
      <c r="BE275" s="80">
        <v>0</v>
      </c>
      <c r="BF275" s="80">
        <v>0</v>
      </c>
      <c r="BG275" s="80">
        <v>0</v>
      </c>
      <c r="BH275" s="80">
        <v>0</v>
      </c>
      <c r="BI275" s="80">
        <v>0</v>
      </c>
      <c r="BJ275" s="80">
        <v>0</v>
      </c>
      <c r="BK275" s="80">
        <v>0</v>
      </c>
      <c r="BL275" s="80">
        <v>0</v>
      </c>
      <c r="BM275" s="80">
        <v>0</v>
      </c>
      <c r="BN275" s="80">
        <v>0</v>
      </c>
      <c r="BO275" s="80">
        <v>0</v>
      </c>
      <c r="BP275" s="80">
        <v>0</v>
      </c>
      <c r="BQ275" s="80">
        <v>25</v>
      </c>
      <c r="BR275" s="80">
        <v>0</v>
      </c>
      <c r="BS275" s="80">
        <v>0</v>
      </c>
      <c r="BT275" s="81">
        <f t="shared" si="62"/>
        <v>113.88888888888889</v>
      </c>
      <c r="CP275" s="81">
        <f t="shared" si="61"/>
        <v>-22.675736961451246</v>
      </c>
    </row>
    <row r="276" spans="1:94">
      <c r="A276" s="1">
        <v>275</v>
      </c>
      <c r="B276" s="292" t="s">
        <v>777</v>
      </c>
      <c r="C276" s="57" t="s">
        <v>778</v>
      </c>
      <c r="D276" s="86" t="s">
        <v>279</v>
      </c>
      <c r="E276" s="87"/>
      <c r="F276" s="59" t="s">
        <v>197</v>
      </c>
      <c r="G276" s="88"/>
      <c r="H276" s="60">
        <f t="shared" si="63"/>
        <v>0</v>
      </c>
      <c r="J276" s="62"/>
      <c r="R276" s="8">
        <v>25000</v>
      </c>
      <c r="S276" s="1">
        <v>25</v>
      </c>
      <c r="T276" s="1">
        <v>49</v>
      </c>
      <c r="U276" s="1">
        <v>17.7</v>
      </c>
      <c r="V276" s="1">
        <v>8.5</v>
      </c>
      <c r="W276" s="9">
        <v>8.1999999999999993</v>
      </c>
      <c r="X276" s="64">
        <v>50</v>
      </c>
      <c r="Y276" s="1">
        <v>50</v>
      </c>
      <c r="Z276" s="9">
        <v>0</v>
      </c>
      <c r="AE276" s="26">
        <v>5</v>
      </c>
      <c r="AQ276" s="79">
        <v>0</v>
      </c>
      <c r="AR276" s="80">
        <v>0</v>
      </c>
      <c r="AS276" s="80">
        <v>0</v>
      </c>
      <c r="AT276" s="80">
        <v>0</v>
      </c>
      <c r="AU276" s="80">
        <v>0</v>
      </c>
      <c r="AV276" s="80">
        <v>0</v>
      </c>
      <c r="AW276" s="80">
        <v>0</v>
      </c>
      <c r="AX276" s="80">
        <v>0</v>
      </c>
      <c r="AY276" s="80">
        <v>30</v>
      </c>
      <c r="AZ276" s="80">
        <v>0</v>
      </c>
      <c r="BA276" s="80">
        <v>0</v>
      </c>
      <c r="BB276" s="80">
        <v>0</v>
      </c>
      <c r="BC276" s="80">
        <v>0</v>
      </c>
      <c r="BD276" s="80">
        <v>70</v>
      </c>
      <c r="BE276" s="82">
        <v>0</v>
      </c>
      <c r="BF276" s="80">
        <v>0</v>
      </c>
      <c r="BG276" s="80">
        <v>0</v>
      </c>
      <c r="BH276" s="80">
        <v>0</v>
      </c>
      <c r="BI276" s="80">
        <v>0</v>
      </c>
      <c r="BJ276" s="80">
        <v>0</v>
      </c>
      <c r="BK276" s="80">
        <v>0</v>
      </c>
      <c r="BL276" s="80">
        <v>0</v>
      </c>
      <c r="BM276" s="80">
        <v>0</v>
      </c>
      <c r="BN276" s="80">
        <v>0</v>
      </c>
      <c r="BO276" s="80">
        <v>0</v>
      </c>
      <c r="BP276" s="80">
        <v>0</v>
      </c>
      <c r="BQ276" s="80">
        <v>0</v>
      </c>
      <c r="BR276" s="80">
        <v>0</v>
      </c>
      <c r="BS276" s="80">
        <v>0</v>
      </c>
      <c r="BT276" s="81">
        <f t="shared" si="62"/>
        <v>182.22222222222223</v>
      </c>
      <c r="BU276" s="64">
        <v>20</v>
      </c>
      <c r="BV276" s="1">
        <v>0</v>
      </c>
      <c r="BW276" s="232">
        <v>0</v>
      </c>
      <c r="BX276" s="1">
        <v>40</v>
      </c>
      <c r="BY276" s="1">
        <v>20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20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81">
        <f t="shared" si="61"/>
        <v>110.65759637188209</v>
      </c>
    </row>
    <row r="277" spans="1:94">
      <c r="A277" s="1">
        <v>276</v>
      </c>
      <c r="B277" s="292" t="s">
        <v>779</v>
      </c>
      <c r="C277" s="57" t="s">
        <v>780</v>
      </c>
      <c r="D277" s="86" t="s">
        <v>781</v>
      </c>
      <c r="E277" s="87"/>
      <c r="F277" s="125" t="s">
        <v>166</v>
      </c>
      <c r="G277" s="88"/>
      <c r="H277" s="60">
        <f t="shared" si="63"/>
        <v>0</v>
      </c>
      <c r="J277" s="62"/>
      <c r="R277" s="8">
        <v>10000</v>
      </c>
      <c r="S277" s="1">
        <v>25</v>
      </c>
      <c r="T277" s="1">
        <v>49</v>
      </c>
      <c r="U277" s="1">
        <v>17.8</v>
      </c>
      <c r="V277" s="1">
        <v>8</v>
      </c>
      <c r="W277" s="9">
        <v>8.5</v>
      </c>
      <c r="X277" s="64">
        <v>10</v>
      </c>
      <c r="Y277" s="1">
        <v>60</v>
      </c>
      <c r="Z277" s="9">
        <v>30</v>
      </c>
      <c r="AE277" s="26">
        <v>6</v>
      </c>
      <c r="AQ277" s="79">
        <v>0</v>
      </c>
      <c r="AR277" s="80">
        <v>0</v>
      </c>
      <c r="AS277" s="80">
        <v>0</v>
      </c>
      <c r="AT277" s="80">
        <v>0</v>
      </c>
      <c r="AU277" s="80">
        <v>0</v>
      </c>
      <c r="AV277" s="80">
        <v>0</v>
      </c>
      <c r="AW277" s="80">
        <v>0</v>
      </c>
      <c r="AX277" s="80">
        <v>0</v>
      </c>
      <c r="AY277" s="80">
        <v>25</v>
      </c>
      <c r="AZ277" s="80">
        <v>0</v>
      </c>
      <c r="BA277" s="80">
        <v>0</v>
      </c>
      <c r="BB277" s="80">
        <v>0</v>
      </c>
      <c r="BC277" s="80">
        <v>0</v>
      </c>
      <c r="BD277" s="80">
        <v>60</v>
      </c>
      <c r="BE277" s="80">
        <v>0</v>
      </c>
      <c r="BF277" s="80">
        <v>0</v>
      </c>
      <c r="BG277" s="80">
        <v>0</v>
      </c>
      <c r="BH277" s="80">
        <v>0</v>
      </c>
      <c r="BI277" s="80">
        <v>0</v>
      </c>
      <c r="BJ277" s="80">
        <v>0</v>
      </c>
      <c r="BK277" s="80">
        <v>0</v>
      </c>
      <c r="BL277" s="80">
        <v>0</v>
      </c>
      <c r="BM277" s="80">
        <v>0</v>
      </c>
      <c r="BN277" s="80">
        <v>0</v>
      </c>
      <c r="BO277" s="80">
        <v>0</v>
      </c>
      <c r="BP277" s="80">
        <v>0</v>
      </c>
      <c r="BQ277" s="80">
        <v>15</v>
      </c>
      <c r="BR277" s="80">
        <v>0</v>
      </c>
      <c r="BS277" s="80">
        <v>0</v>
      </c>
      <c r="BT277" s="81">
        <f t="shared" si="62"/>
        <v>137.22222222222223</v>
      </c>
      <c r="BU277" s="64">
        <v>30</v>
      </c>
      <c r="BV277" s="1">
        <v>0</v>
      </c>
      <c r="BW277" s="232">
        <v>0</v>
      </c>
      <c r="BX277" s="1">
        <v>0</v>
      </c>
      <c r="BY277" s="1">
        <v>30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10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30</v>
      </c>
      <c r="CL277" s="1">
        <v>0</v>
      </c>
      <c r="CM277" s="1">
        <v>0</v>
      </c>
      <c r="CN277" s="1">
        <v>0</v>
      </c>
      <c r="CO277" s="1">
        <v>0</v>
      </c>
      <c r="CP277" s="81">
        <f t="shared" si="61"/>
        <v>110.65759637188209</v>
      </c>
    </row>
    <row r="278" spans="1:94">
      <c r="A278" s="1">
        <v>277</v>
      </c>
      <c r="B278" s="292" t="s">
        <v>782</v>
      </c>
      <c r="C278" s="57" t="s">
        <v>783</v>
      </c>
      <c r="D278" s="86" t="s">
        <v>286</v>
      </c>
      <c r="E278" s="87"/>
      <c r="F278" s="59" t="s">
        <v>197</v>
      </c>
      <c r="G278" s="88">
        <v>47</v>
      </c>
      <c r="H278" s="60">
        <f t="shared" si="63"/>
        <v>0.47</v>
      </c>
      <c r="I278" s="37">
        <v>45</v>
      </c>
      <c r="J278" s="62">
        <f t="shared" si="64"/>
        <v>95.744680851063833</v>
      </c>
      <c r="R278" s="8">
        <v>10000</v>
      </c>
      <c r="S278" s="1">
        <v>50</v>
      </c>
      <c r="T278" s="1">
        <v>99</v>
      </c>
      <c r="U278" s="1">
        <v>17.5</v>
      </c>
      <c r="V278" s="1">
        <v>7.9</v>
      </c>
      <c r="W278" s="9">
        <v>8.8000000000000007</v>
      </c>
      <c r="X278" s="64">
        <v>50</v>
      </c>
      <c r="Y278" s="1">
        <v>40</v>
      </c>
      <c r="Z278" s="9">
        <v>10</v>
      </c>
      <c r="AE278" s="26">
        <v>7</v>
      </c>
      <c r="AQ278" s="79">
        <v>0</v>
      </c>
      <c r="AR278" s="80">
        <v>0</v>
      </c>
      <c r="AS278" s="80">
        <v>0</v>
      </c>
      <c r="AT278" s="80">
        <v>0</v>
      </c>
      <c r="AU278" s="80">
        <v>0</v>
      </c>
      <c r="AV278" s="80">
        <v>0</v>
      </c>
      <c r="AW278" s="80">
        <v>0</v>
      </c>
      <c r="AX278" s="80">
        <v>0</v>
      </c>
      <c r="AY278" s="80">
        <v>0</v>
      </c>
      <c r="AZ278" s="80">
        <v>0</v>
      </c>
      <c r="BA278" s="80">
        <v>0</v>
      </c>
      <c r="BB278" s="80">
        <v>0</v>
      </c>
      <c r="BC278" s="80">
        <v>0</v>
      </c>
      <c r="BD278" s="80">
        <v>100</v>
      </c>
      <c r="BE278" s="80">
        <v>0</v>
      </c>
      <c r="BF278" s="80">
        <v>0</v>
      </c>
      <c r="BG278" s="80">
        <v>0</v>
      </c>
      <c r="BH278" s="80">
        <v>0</v>
      </c>
      <c r="BI278" s="80">
        <v>0</v>
      </c>
      <c r="BJ278" s="80">
        <v>0</v>
      </c>
      <c r="BK278" s="80">
        <v>0</v>
      </c>
      <c r="BL278" s="80">
        <v>0</v>
      </c>
      <c r="BM278" s="80">
        <v>0</v>
      </c>
      <c r="BN278" s="80">
        <v>0</v>
      </c>
      <c r="BO278" s="80">
        <v>0</v>
      </c>
      <c r="BP278" s="80">
        <v>0</v>
      </c>
      <c r="BQ278" s="80">
        <v>0</v>
      </c>
      <c r="BR278" s="80">
        <v>0</v>
      </c>
      <c r="BS278" s="80">
        <v>0</v>
      </c>
      <c r="BT278" s="81">
        <f t="shared" si="62"/>
        <v>322.22222222222223</v>
      </c>
      <c r="BU278" s="64">
        <v>0</v>
      </c>
      <c r="BV278" s="1">
        <v>0</v>
      </c>
      <c r="BW278" s="232">
        <v>20</v>
      </c>
      <c r="BX278" s="1">
        <v>0</v>
      </c>
      <c r="BY278" s="1">
        <v>40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40</v>
      </c>
      <c r="CL278" s="1">
        <v>0</v>
      </c>
      <c r="CM278" s="1">
        <v>0</v>
      </c>
      <c r="CN278" s="1">
        <v>0</v>
      </c>
      <c r="CO278" s="1">
        <v>0</v>
      </c>
      <c r="CP278" s="81">
        <f t="shared" si="61"/>
        <v>148.75283446712018</v>
      </c>
    </row>
    <row r="279" spans="1:94">
      <c r="A279" s="1">
        <v>278</v>
      </c>
      <c r="B279" s="292" t="s">
        <v>784</v>
      </c>
      <c r="C279" s="57" t="s">
        <v>785</v>
      </c>
      <c r="D279" s="86" t="s">
        <v>152</v>
      </c>
      <c r="E279" s="87"/>
      <c r="F279" s="125" t="s">
        <v>166</v>
      </c>
      <c r="G279" s="88"/>
      <c r="H279" s="60">
        <f t="shared" si="63"/>
        <v>0</v>
      </c>
      <c r="J279" s="62"/>
      <c r="R279" s="8">
        <v>10000</v>
      </c>
      <c r="S279" s="1">
        <v>25</v>
      </c>
      <c r="T279" s="1">
        <v>49</v>
      </c>
      <c r="U279" s="1">
        <v>18.399999999999999</v>
      </c>
      <c r="V279" s="1">
        <v>7.5</v>
      </c>
      <c r="W279" s="9">
        <v>8.1999999999999993</v>
      </c>
      <c r="X279" s="64">
        <v>0</v>
      </c>
      <c r="Y279" s="1">
        <v>100</v>
      </c>
      <c r="Z279" s="9">
        <v>0</v>
      </c>
      <c r="AE279" s="26">
        <v>8</v>
      </c>
      <c r="AQ279" s="79">
        <v>0</v>
      </c>
      <c r="AR279" s="80">
        <v>0</v>
      </c>
      <c r="AS279" s="80">
        <v>0</v>
      </c>
      <c r="AT279" s="80">
        <v>0</v>
      </c>
      <c r="AU279" s="80">
        <v>0</v>
      </c>
      <c r="AV279" s="80">
        <v>0</v>
      </c>
      <c r="AW279" s="80">
        <v>0</v>
      </c>
      <c r="AX279" s="80">
        <v>0</v>
      </c>
      <c r="AY279" s="80">
        <v>0</v>
      </c>
      <c r="AZ279" s="80">
        <v>0</v>
      </c>
      <c r="BA279" s="80">
        <v>0</v>
      </c>
      <c r="BB279" s="80">
        <v>0</v>
      </c>
      <c r="BC279" s="80">
        <v>0</v>
      </c>
      <c r="BD279" s="80">
        <v>100</v>
      </c>
      <c r="BE279" s="80">
        <v>0</v>
      </c>
      <c r="BF279" s="80">
        <v>0</v>
      </c>
      <c r="BG279" s="80">
        <v>0</v>
      </c>
      <c r="BH279" s="80">
        <v>0</v>
      </c>
      <c r="BI279" s="80">
        <v>0</v>
      </c>
      <c r="BJ279" s="80">
        <v>0</v>
      </c>
      <c r="BK279" s="80">
        <v>0</v>
      </c>
      <c r="BL279" s="80">
        <v>0</v>
      </c>
      <c r="BM279" s="80">
        <v>0</v>
      </c>
      <c r="BN279" s="80">
        <v>0</v>
      </c>
      <c r="BO279" s="80">
        <v>0</v>
      </c>
      <c r="BP279" s="80">
        <v>0</v>
      </c>
      <c r="BQ279" s="80">
        <v>0</v>
      </c>
      <c r="BR279" s="80">
        <v>0</v>
      </c>
      <c r="BS279" s="80">
        <v>0</v>
      </c>
      <c r="BT279" s="81">
        <f t="shared" si="62"/>
        <v>322.22222222222223</v>
      </c>
      <c r="BU279" s="64">
        <v>10</v>
      </c>
      <c r="BV279" s="1">
        <v>10</v>
      </c>
      <c r="BW279" s="232">
        <v>0</v>
      </c>
      <c r="BX279" s="232">
        <v>0</v>
      </c>
      <c r="BY279" s="232">
        <v>0</v>
      </c>
      <c r="BZ279" s="232">
        <v>0</v>
      </c>
      <c r="CA279" s="232">
        <v>0</v>
      </c>
      <c r="CB279" s="232">
        <v>0</v>
      </c>
      <c r="CC279" s="232">
        <v>0</v>
      </c>
      <c r="CD279" s="1">
        <v>70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10</v>
      </c>
      <c r="CL279" s="1">
        <v>0</v>
      </c>
      <c r="CM279" s="1">
        <v>0</v>
      </c>
      <c r="CN279" s="1">
        <v>0</v>
      </c>
      <c r="CO279" s="1">
        <v>0</v>
      </c>
      <c r="CP279" s="81">
        <f t="shared" si="61"/>
        <v>224.94331065759638</v>
      </c>
    </row>
    <row r="280" spans="1:94">
      <c r="A280" s="1">
        <v>279</v>
      </c>
      <c r="B280" s="292" t="s">
        <v>786</v>
      </c>
      <c r="C280" s="57" t="s">
        <v>787</v>
      </c>
      <c r="D280" s="86" t="s">
        <v>157</v>
      </c>
      <c r="E280" s="87"/>
      <c r="F280" s="125" t="s">
        <v>166</v>
      </c>
      <c r="G280" s="88">
        <v>27</v>
      </c>
      <c r="H280" s="60">
        <f t="shared" si="63"/>
        <v>0.27</v>
      </c>
      <c r="I280" s="37">
        <v>24</v>
      </c>
      <c r="J280" s="62">
        <f t="shared" si="64"/>
        <v>88.888888888888886</v>
      </c>
      <c r="R280" s="8">
        <v>10000</v>
      </c>
      <c r="S280" s="1">
        <v>25</v>
      </c>
      <c r="T280" s="1">
        <v>49</v>
      </c>
      <c r="U280" s="1">
        <v>18.600000000000001</v>
      </c>
      <c r="V280" s="1">
        <v>7</v>
      </c>
      <c r="W280" s="9">
        <v>8.4</v>
      </c>
      <c r="X280" s="64">
        <v>20</v>
      </c>
      <c r="Y280" s="1">
        <v>40</v>
      </c>
      <c r="Z280" s="9">
        <v>40</v>
      </c>
      <c r="AE280" s="26">
        <v>9</v>
      </c>
      <c r="AQ280" s="79">
        <v>0</v>
      </c>
      <c r="AR280" s="80">
        <v>0</v>
      </c>
      <c r="AS280" s="80">
        <v>0</v>
      </c>
      <c r="AT280" s="80">
        <v>0</v>
      </c>
      <c r="AU280" s="80">
        <v>0</v>
      </c>
      <c r="AV280" s="80">
        <v>0</v>
      </c>
      <c r="AW280" s="80">
        <v>0</v>
      </c>
      <c r="AX280" s="80">
        <v>10</v>
      </c>
      <c r="AY280" s="80">
        <v>15</v>
      </c>
      <c r="AZ280" s="80">
        <v>0</v>
      </c>
      <c r="BA280" s="80">
        <v>0</v>
      </c>
      <c r="BB280" s="80">
        <v>0</v>
      </c>
      <c r="BC280" s="80">
        <v>0</v>
      </c>
      <c r="BD280" s="80">
        <v>65</v>
      </c>
      <c r="BE280" s="80">
        <v>0</v>
      </c>
      <c r="BF280" s="80">
        <v>0</v>
      </c>
      <c r="BG280" s="80">
        <v>0</v>
      </c>
      <c r="BH280" s="80">
        <v>0</v>
      </c>
      <c r="BI280" s="80">
        <v>0</v>
      </c>
      <c r="BJ280" s="80">
        <v>0</v>
      </c>
      <c r="BK280" s="80">
        <v>0</v>
      </c>
      <c r="BL280" s="80">
        <v>0</v>
      </c>
      <c r="BM280" s="80">
        <v>0</v>
      </c>
      <c r="BN280" s="80">
        <v>0</v>
      </c>
      <c r="BO280" s="80">
        <v>0</v>
      </c>
      <c r="BP280" s="80">
        <v>0</v>
      </c>
      <c r="BQ280" s="80">
        <v>10</v>
      </c>
      <c r="BR280" s="80">
        <v>0</v>
      </c>
      <c r="BS280" s="80">
        <v>0</v>
      </c>
      <c r="BT280" s="81">
        <f t="shared" si="62"/>
        <v>140.55555555555554</v>
      </c>
      <c r="BU280" s="64">
        <v>0</v>
      </c>
      <c r="BV280" s="1">
        <v>0</v>
      </c>
      <c r="BW280" s="232">
        <v>10</v>
      </c>
      <c r="BX280" s="1">
        <v>0</v>
      </c>
      <c r="BY280" s="1">
        <v>10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10</v>
      </c>
      <c r="CI280" s="1">
        <v>0</v>
      </c>
      <c r="CJ280" s="1">
        <v>20</v>
      </c>
      <c r="CK280" s="1">
        <v>0</v>
      </c>
      <c r="CL280" s="1">
        <v>20</v>
      </c>
      <c r="CM280" s="1">
        <v>20</v>
      </c>
      <c r="CN280" s="1">
        <v>10</v>
      </c>
      <c r="CO280" s="1">
        <v>0</v>
      </c>
      <c r="CP280" s="81">
        <f t="shared" si="61"/>
        <v>53.51473922902494</v>
      </c>
    </row>
    <row r="281" spans="1:94">
      <c r="A281" s="1">
        <v>280</v>
      </c>
      <c r="B281" s="292" t="s">
        <v>788</v>
      </c>
      <c r="C281" s="57" t="s">
        <v>789</v>
      </c>
      <c r="D281" s="86" t="s">
        <v>149</v>
      </c>
      <c r="E281" s="87"/>
      <c r="F281" s="59" t="s">
        <v>120</v>
      </c>
      <c r="G281" s="88">
        <v>200</v>
      </c>
      <c r="H281" s="60">
        <f t="shared" si="63"/>
        <v>2</v>
      </c>
      <c r="I281" s="37">
        <v>192</v>
      </c>
      <c r="J281" s="62">
        <f t="shared" si="64"/>
        <v>96</v>
      </c>
      <c r="S281" s="1">
        <v>25</v>
      </c>
      <c r="T281" s="1">
        <v>49</v>
      </c>
      <c r="U281" s="1">
        <v>15.9</v>
      </c>
      <c r="V281" s="1">
        <v>8.6999999999999993</v>
      </c>
      <c r="W281" s="9">
        <v>9.1</v>
      </c>
      <c r="X281" s="64">
        <v>50</v>
      </c>
      <c r="Y281" s="1">
        <v>30</v>
      </c>
      <c r="Z281" s="9">
        <v>20</v>
      </c>
      <c r="AE281" s="26">
        <v>10</v>
      </c>
      <c r="AQ281" s="79">
        <v>0</v>
      </c>
      <c r="AR281" s="79">
        <v>0</v>
      </c>
      <c r="AS281" s="79">
        <v>0</v>
      </c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80">
        <v>50</v>
      </c>
      <c r="AZ281" s="80">
        <v>0</v>
      </c>
      <c r="BA281" s="80">
        <v>0</v>
      </c>
      <c r="BB281" s="80">
        <v>0</v>
      </c>
      <c r="BC281" s="80">
        <v>0</v>
      </c>
      <c r="BD281" s="80">
        <v>40</v>
      </c>
      <c r="BE281" s="80">
        <v>0</v>
      </c>
      <c r="BF281" s="80">
        <v>0</v>
      </c>
      <c r="BG281" s="80">
        <v>0</v>
      </c>
      <c r="BH281" s="80">
        <v>0</v>
      </c>
      <c r="BI281" s="80">
        <v>0</v>
      </c>
      <c r="BJ281" s="80">
        <v>0</v>
      </c>
      <c r="BK281" s="80">
        <v>0</v>
      </c>
      <c r="BL281" s="80">
        <v>0</v>
      </c>
      <c r="BM281" s="80">
        <v>10</v>
      </c>
      <c r="BN281" s="80">
        <v>0</v>
      </c>
      <c r="BO281" s="80">
        <v>0</v>
      </c>
      <c r="BP281" s="80">
        <v>0</v>
      </c>
      <c r="BQ281" s="80">
        <v>0</v>
      </c>
      <c r="BR281" s="80">
        <v>0</v>
      </c>
      <c r="BS281" s="80">
        <v>0</v>
      </c>
      <c r="BT281" s="81">
        <f t="shared" si="62"/>
        <v>128.88888888888889</v>
      </c>
      <c r="BU281" s="64">
        <v>0</v>
      </c>
      <c r="BV281" s="1">
        <v>0</v>
      </c>
      <c r="BW281" s="232">
        <v>35</v>
      </c>
      <c r="BX281" s="1">
        <v>25</v>
      </c>
      <c r="BY281" s="1">
        <v>15</v>
      </c>
      <c r="BZ281" s="1">
        <v>15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10</v>
      </c>
      <c r="CP281" s="81">
        <f t="shared" si="61"/>
        <v>91.609977324263042</v>
      </c>
    </row>
    <row r="282" spans="1:94">
      <c r="A282" s="1">
        <v>281</v>
      </c>
      <c r="B282" s="292" t="s">
        <v>790</v>
      </c>
      <c r="C282" s="57" t="s">
        <v>791</v>
      </c>
      <c r="D282" s="86" t="s">
        <v>792</v>
      </c>
      <c r="E282" s="87"/>
      <c r="F282" s="59" t="s">
        <v>120</v>
      </c>
      <c r="G282" s="88">
        <v>258</v>
      </c>
      <c r="H282" s="60">
        <f t="shared" si="63"/>
        <v>2.58</v>
      </c>
      <c r="I282" s="37">
        <v>60</v>
      </c>
      <c r="J282" s="62">
        <f t="shared" si="64"/>
        <v>23.255813953488371</v>
      </c>
      <c r="R282" s="8">
        <v>25000</v>
      </c>
      <c r="S282" s="1">
        <v>50</v>
      </c>
      <c r="T282" s="1">
        <v>99</v>
      </c>
      <c r="U282" s="1">
        <v>15.9</v>
      </c>
      <c r="V282" s="1">
        <v>9.1999999999999993</v>
      </c>
      <c r="W282" s="9">
        <v>8</v>
      </c>
      <c r="X282" s="64">
        <v>40</v>
      </c>
      <c r="Y282" s="1">
        <v>45</v>
      </c>
      <c r="Z282" s="9">
        <v>15</v>
      </c>
      <c r="AE282" s="26">
        <v>12</v>
      </c>
      <c r="AK282" s="75">
        <v>9</v>
      </c>
      <c r="AQ282" s="79">
        <v>0</v>
      </c>
      <c r="AR282" s="80">
        <v>0</v>
      </c>
      <c r="AS282" s="80">
        <v>0</v>
      </c>
      <c r="AT282" s="80">
        <v>0</v>
      </c>
      <c r="AU282" s="80">
        <v>0</v>
      </c>
      <c r="AV282" s="80">
        <v>0</v>
      </c>
      <c r="AW282" s="80">
        <v>0</v>
      </c>
      <c r="AX282" s="80">
        <v>25</v>
      </c>
      <c r="AY282" s="80">
        <v>10</v>
      </c>
      <c r="AZ282" s="80">
        <v>0</v>
      </c>
      <c r="BA282" s="80">
        <v>0</v>
      </c>
      <c r="BB282" s="80">
        <v>10</v>
      </c>
      <c r="BC282" s="80">
        <v>0</v>
      </c>
      <c r="BD282" s="80">
        <v>35</v>
      </c>
      <c r="BE282" s="80">
        <v>0</v>
      </c>
      <c r="BF282" s="80">
        <v>0</v>
      </c>
      <c r="BG282" s="80">
        <v>10</v>
      </c>
      <c r="BH282" s="80">
        <v>0</v>
      </c>
      <c r="BI282" s="80">
        <v>0</v>
      </c>
      <c r="BJ282" s="80">
        <v>10</v>
      </c>
      <c r="BK282" s="80">
        <v>0</v>
      </c>
      <c r="BL282" s="80">
        <v>0</v>
      </c>
      <c r="BM282" s="80">
        <v>0</v>
      </c>
      <c r="BN282" s="80">
        <v>0</v>
      </c>
      <c r="BO282" s="80">
        <v>0</v>
      </c>
      <c r="BP282" s="80">
        <v>0</v>
      </c>
      <c r="BQ282" s="80">
        <v>0</v>
      </c>
      <c r="BR282" s="80">
        <v>0</v>
      </c>
      <c r="BS282" s="80">
        <v>0</v>
      </c>
      <c r="BT282" s="81">
        <f t="shared" si="62"/>
        <v>43.055555555555557</v>
      </c>
      <c r="BU282" s="64">
        <v>0</v>
      </c>
      <c r="BV282" s="1">
        <v>0</v>
      </c>
      <c r="BW282" s="1">
        <v>0</v>
      </c>
      <c r="BX282" s="1">
        <v>0</v>
      </c>
      <c r="BY282" s="1">
        <v>30</v>
      </c>
      <c r="BZ282" s="1">
        <v>20</v>
      </c>
      <c r="CA282" s="1">
        <v>0</v>
      </c>
      <c r="CB282" s="1">
        <v>0</v>
      </c>
      <c r="CC282" s="1">
        <v>0</v>
      </c>
      <c r="CD282" s="1">
        <v>10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20</v>
      </c>
      <c r="CK282" s="1">
        <v>0</v>
      </c>
      <c r="CL282" s="1">
        <v>20</v>
      </c>
      <c r="CM282" s="1">
        <v>0</v>
      </c>
      <c r="CN282" s="1">
        <v>0</v>
      </c>
      <c r="CO282" s="1">
        <v>0</v>
      </c>
      <c r="CP282" s="81">
        <f t="shared" si="61"/>
        <v>82.086167800453509</v>
      </c>
    </row>
    <row r="283" spans="1:94">
      <c r="A283" s="1">
        <v>282</v>
      </c>
      <c r="B283" s="292" t="s">
        <v>793</v>
      </c>
      <c r="C283" s="57" t="s">
        <v>794</v>
      </c>
      <c r="D283" s="86" t="s">
        <v>279</v>
      </c>
      <c r="E283" s="87"/>
      <c r="F283" s="125" t="s">
        <v>166</v>
      </c>
      <c r="G283" s="88">
        <v>13</v>
      </c>
      <c r="H283" s="60">
        <f t="shared" si="63"/>
        <v>0.13</v>
      </c>
      <c r="I283" s="37">
        <v>13</v>
      </c>
      <c r="J283" s="62">
        <f t="shared" si="64"/>
        <v>100</v>
      </c>
      <c r="R283" s="8">
        <v>5000</v>
      </c>
      <c r="S283" s="1">
        <v>50</v>
      </c>
      <c r="T283" s="1">
        <v>99</v>
      </c>
      <c r="U283" s="1">
        <v>17.7</v>
      </c>
      <c r="V283" s="1">
        <v>6.2</v>
      </c>
      <c r="W283" s="9">
        <v>8.3000000000000007</v>
      </c>
      <c r="X283" s="64">
        <v>0</v>
      </c>
      <c r="Y283" s="1">
        <v>50</v>
      </c>
      <c r="Z283" s="9">
        <v>50</v>
      </c>
      <c r="AE283" s="26">
        <v>14</v>
      </c>
      <c r="AQ283" s="79">
        <v>0</v>
      </c>
      <c r="AR283" s="80">
        <v>0</v>
      </c>
      <c r="AS283" s="80">
        <v>0</v>
      </c>
      <c r="AT283" s="80">
        <v>0</v>
      </c>
      <c r="AU283" s="80">
        <v>0</v>
      </c>
      <c r="AV283" s="80">
        <v>0</v>
      </c>
      <c r="AW283" s="80">
        <v>0</v>
      </c>
      <c r="AX283" s="80">
        <v>0</v>
      </c>
      <c r="AY283" s="80">
        <v>25</v>
      </c>
      <c r="AZ283" s="80">
        <v>0</v>
      </c>
      <c r="BA283" s="80">
        <v>0</v>
      </c>
      <c r="BB283" s="80">
        <v>0</v>
      </c>
      <c r="BC283" s="80">
        <v>0</v>
      </c>
      <c r="BD283" s="80">
        <v>75</v>
      </c>
      <c r="BE283" s="80">
        <v>0</v>
      </c>
      <c r="BF283" s="80">
        <v>0</v>
      </c>
      <c r="BG283" s="80">
        <v>0</v>
      </c>
      <c r="BH283" s="80">
        <v>0</v>
      </c>
      <c r="BI283" s="80">
        <v>0</v>
      </c>
      <c r="BJ283" s="80">
        <v>0</v>
      </c>
      <c r="BK283" s="80">
        <v>0</v>
      </c>
      <c r="BL283" s="80">
        <v>0</v>
      </c>
      <c r="BM283" s="80">
        <v>0</v>
      </c>
      <c r="BN283" s="80">
        <v>0</v>
      </c>
      <c r="BO283" s="80">
        <v>0</v>
      </c>
      <c r="BP283" s="80">
        <v>0</v>
      </c>
      <c r="BQ283" s="80">
        <v>0</v>
      </c>
      <c r="BR283" s="80">
        <v>0</v>
      </c>
      <c r="BS283" s="80">
        <v>0</v>
      </c>
      <c r="BT283" s="81">
        <f t="shared" si="62"/>
        <v>197.22222222222223</v>
      </c>
      <c r="BU283" s="64">
        <v>0</v>
      </c>
      <c r="BV283" s="1">
        <v>0</v>
      </c>
      <c r="BW283" s="1">
        <v>0</v>
      </c>
      <c r="BX283" s="1">
        <v>0</v>
      </c>
      <c r="BY283" s="1">
        <v>25</v>
      </c>
      <c r="BZ283" s="1">
        <v>25</v>
      </c>
      <c r="CA283" s="1">
        <v>0</v>
      </c>
      <c r="CB283" s="1">
        <v>25</v>
      </c>
      <c r="CC283" s="1">
        <v>25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81">
        <f t="shared" si="61"/>
        <v>96.371882086167801</v>
      </c>
    </row>
    <row r="284" spans="1:94">
      <c r="A284" s="1">
        <v>283</v>
      </c>
      <c r="B284" s="293" t="s">
        <v>795</v>
      </c>
      <c r="C284" s="57" t="s">
        <v>796</v>
      </c>
      <c r="D284" s="86" t="s">
        <v>359</v>
      </c>
      <c r="E284" s="87"/>
      <c r="F284" s="59" t="s">
        <v>197</v>
      </c>
      <c r="G284" s="88">
        <v>52</v>
      </c>
      <c r="H284" s="60">
        <f t="shared" si="63"/>
        <v>0.52</v>
      </c>
      <c r="I284" s="37">
        <v>42</v>
      </c>
      <c r="J284" s="62">
        <f t="shared" si="64"/>
        <v>80.769230769230774</v>
      </c>
      <c r="R284" s="8">
        <v>10000</v>
      </c>
      <c r="S284" s="1">
        <v>25</v>
      </c>
      <c r="T284" s="1">
        <v>49</v>
      </c>
      <c r="U284" s="1">
        <v>18.899999999999999</v>
      </c>
      <c r="V284" s="1">
        <v>8.4</v>
      </c>
      <c r="W284" s="9">
        <v>8.1999999999999993</v>
      </c>
      <c r="X284" s="64">
        <v>30</v>
      </c>
      <c r="Y284" s="1">
        <v>40</v>
      </c>
      <c r="Z284" s="9">
        <v>30</v>
      </c>
      <c r="AE284" s="26">
        <v>15</v>
      </c>
      <c r="AQ284" s="79">
        <v>0</v>
      </c>
      <c r="AR284" s="80">
        <v>0</v>
      </c>
      <c r="AS284" s="80">
        <v>0</v>
      </c>
      <c r="AT284" s="80">
        <v>0</v>
      </c>
      <c r="AU284" s="80">
        <v>0</v>
      </c>
      <c r="AV284" s="80">
        <v>0</v>
      </c>
      <c r="AW284" s="80">
        <v>0</v>
      </c>
      <c r="AX284" s="80">
        <v>0</v>
      </c>
      <c r="AY284" s="80">
        <v>50</v>
      </c>
      <c r="AZ284" s="80">
        <v>0</v>
      </c>
      <c r="BA284" s="80">
        <v>0</v>
      </c>
      <c r="BB284" s="80">
        <v>0</v>
      </c>
      <c r="BC284" s="80">
        <v>0</v>
      </c>
      <c r="BD284" s="80">
        <v>30</v>
      </c>
      <c r="BE284" s="80">
        <v>0</v>
      </c>
      <c r="BF284" s="80">
        <v>0</v>
      </c>
      <c r="BG284" s="80">
        <v>0</v>
      </c>
      <c r="BH284" s="80">
        <v>0</v>
      </c>
      <c r="BI284" s="80">
        <v>0</v>
      </c>
      <c r="BJ284" s="80">
        <v>0</v>
      </c>
      <c r="BK284" s="80">
        <v>0</v>
      </c>
      <c r="BL284" s="80">
        <v>0</v>
      </c>
      <c r="BM284" s="80">
        <v>20</v>
      </c>
      <c r="BN284" s="80">
        <v>0</v>
      </c>
      <c r="BO284" s="80">
        <v>0</v>
      </c>
      <c r="BP284" s="80">
        <v>0</v>
      </c>
      <c r="BQ284" s="80">
        <v>0</v>
      </c>
      <c r="BR284" s="80">
        <v>0</v>
      </c>
      <c r="BS284" s="80">
        <v>0</v>
      </c>
      <c r="BT284" s="81">
        <f t="shared" si="62"/>
        <v>115.55555555555556</v>
      </c>
      <c r="BU284" s="64">
        <v>0</v>
      </c>
      <c r="BV284" s="1">
        <v>0</v>
      </c>
      <c r="BW284" s="1">
        <v>0</v>
      </c>
      <c r="BX284" s="1">
        <v>20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20</v>
      </c>
      <c r="CH284" s="1">
        <v>0</v>
      </c>
      <c r="CI284" s="1">
        <v>0</v>
      </c>
      <c r="CJ284" s="1">
        <v>20</v>
      </c>
      <c r="CK284" s="1">
        <v>0</v>
      </c>
      <c r="CL284" s="1">
        <v>0</v>
      </c>
      <c r="CM284" s="1">
        <v>0</v>
      </c>
      <c r="CN284" s="1">
        <v>20</v>
      </c>
      <c r="CO284" s="1">
        <v>20</v>
      </c>
      <c r="CP284" s="81">
        <f t="shared" si="61"/>
        <v>72.562358276643991</v>
      </c>
    </row>
    <row r="285" spans="1:94">
      <c r="A285" s="1">
        <v>284</v>
      </c>
      <c r="B285" s="292" t="s">
        <v>797</v>
      </c>
      <c r="C285" s="57" t="s">
        <v>798</v>
      </c>
      <c r="D285" s="86" t="s">
        <v>157</v>
      </c>
      <c r="E285" s="87"/>
      <c r="F285" s="59" t="s">
        <v>197</v>
      </c>
      <c r="G285" s="88">
        <v>41</v>
      </c>
      <c r="H285" s="60">
        <f t="shared" si="63"/>
        <v>0.41</v>
      </c>
      <c r="I285" s="37">
        <v>38</v>
      </c>
      <c r="J285" s="62">
        <f t="shared" si="64"/>
        <v>92.682926829268297</v>
      </c>
      <c r="R285" s="8">
        <v>10000</v>
      </c>
      <c r="S285" s="1">
        <v>25</v>
      </c>
      <c r="T285" s="1">
        <v>49</v>
      </c>
      <c r="U285" s="1">
        <v>20</v>
      </c>
      <c r="V285" s="1">
        <v>7.4</v>
      </c>
      <c r="W285" s="9">
        <v>7.5</v>
      </c>
      <c r="X285" s="64">
        <v>5</v>
      </c>
      <c r="Y285" s="1">
        <v>50</v>
      </c>
      <c r="Z285" s="9">
        <v>45</v>
      </c>
      <c r="AF285" s="27">
        <v>1</v>
      </c>
      <c r="AQ285" s="79">
        <v>0</v>
      </c>
      <c r="AR285" s="80">
        <v>0</v>
      </c>
      <c r="AS285" s="80">
        <v>0</v>
      </c>
      <c r="AT285" s="80">
        <v>0</v>
      </c>
      <c r="AU285" s="80">
        <v>0</v>
      </c>
      <c r="AV285" s="80">
        <v>0</v>
      </c>
      <c r="AW285" s="80">
        <v>0</v>
      </c>
      <c r="AX285" s="80">
        <v>0</v>
      </c>
      <c r="AY285" s="80">
        <v>0</v>
      </c>
      <c r="AZ285" s="80">
        <v>0</v>
      </c>
      <c r="BA285" s="80">
        <v>0</v>
      </c>
      <c r="BB285" s="80">
        <v>0</v>
      </c>
      <c r="BC285" s="80">
        <v>0</v>
      </c>
      <c r="BD285" s="80">
        <v>0</v>
      </c>
      <c r="BE285" s="80">
        <v>60</v>
      </c>
      <c r="BF285" s="80">
        <v>0</v>
      </c>
      <c r="BG285" s="80">
        <v>0</v>
      </c>
      <c r="BH285" s="80">
        <v>0</v>
      </c>
      <c r="BI285" s="80">
        <v>0</v>
      </c>
      <c r="BJ285" s="80">
        <v>0</v>
      </c>
      <c r="BK285" s="80">
        <v>0</v>
      </c>
      <c r="BL285" s="80">
        <v>10</v>
      </c>
      <c r="BM285" s="80">
        <v>20</v>
      </c>
      <c r="BN285" s="80">
        <v>0</v>
      </c>
      <c r="BO285" s="80">
        <v>0</v>
      </c>
      <c r="BP285" s="80">
        <v>0</v>
      </c>
      <c r="BQ285" s="80">
        <v>10</v>
      </c>
      <c r="BR285" s="80">
        <v>0</v>
      </c>
      <c r="BS285" s="80">
        <v>0</v>
      </c>
      <c r="BT285" s="81">
        <f t="shared" si="62"/>
        <v>128.88888888888889</v>
      </c>
      <c r="BU285" s="64">
        <v>20</v>
      </c>
      <c r="BV285" s="1">
        <v>0</v>
      </c>
      <c r="BW285" s="232">
        <v>10</v>
      </c>
      <c r="BX285" s="1">
        <v>20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30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20</v>
      </c>
      <c r="CL285" s="1">
        <v>0</v>
      </c>
      <c r="CM285" s="1">
        <v>0</v>
      </c>
      <c r="CN285" s="1">
        <v>0</v>
      </c>
      <c r="CO285" s="1">
        <v>0</v>
      </c>
      <c r="CP285" s="81">
        <f t="shared" si="61"/>
        <v>82.086167800453509</v>
      </c>
    </row>
    <row r="286" spans="1:94">
      <c r="A286" s="1">
        <v>285</v>
      </c>
      <c r="B286" s="292" t="s">
        <v>799</v>
      </c>
      <c r="C286" s="57" t="s">
        <v>800</v>
      </c>
      <c r="D286" s="86" t="s">
        <v>801</v>
      </c>
      <c r="E286" s="87"/>
      <c r="F286" s="125" t="s">
        <v>166</v>
      </c>
      <c r="G286" s="88">
        <v>24</v>
      </c>
      <c r="H286" s="60">
        <f t="shared" si="63"/>
        <v>0.24</v>
      </c>
      <c r="I286" s="37">
        <v>22</v>
      </c>
      <c r="J286" s="62">
        <f t="shared" si="64"/>
        <v>91.666666666666671</v>
      </c>
      <c r="R286" s="8">
        <v>10000</v>
      </c>
      <c r="S286" s="1">
        <v>25</v>
      </c>
      <c r="T286" s="1">
        <v>49</v>
      </c>
      <c r="U286" s="1">
        <v>17.7</v>
      </c>
      <c r="V286" s="1">
        <v>8.5</v>
      </c>
      <c r="W286" s="9">
        <v>7.8</v>
      </c>
      <c r="X286" s="64">
        <v>0</v>
      </c>
      <c r="Y286" s="1">
        <v>0</v>
      </c>
      <c r="Z286" s="9">
        <v>100</v>
      </c>
      <c r="AF286" s="27">
        <v>2</v>
      </c>
      <c r="AQ286" s="79">
        <v>0</v>
      </c>
      <c r="AR286" s="80">
        <v>0</v>
      </c>
      <c r="AS286" s="80">
        <v>0</v>
      </c>
      <c r="AT286" s="80">
        <v>0</v>
      </c>
      <c r="AU286" s="80">
        <v>0</v>
      </c>
      <c r="AV286" s="80">
        <v>0</v>
      </c>
      <c r="AW286" s="80">
        <v>0</v>
      </c>
      <c r="AX286" s="80">
        <v>0</v>
      </c>
      <c r="AY286" s="80">
        <v>0</v>
      </c>
      <c r="AZ286" s="80">
        <v>0</v>
      </c>
      <c r="BA286" s="80">
        <v>0</v>
      </c>
      <c r="BB286" s="80">
        <v>0</v>
      </c>
      <c r="BC286" s="80">
        <v>0</v>
      </c>
      <c r="BD286" s="80">
        <v>0</v>
      </c>
      <c r="BE286" s="80">
        <v>80</v>
      </c>
      <c r="BF286" s="80">
        <v>0</v>
      </c>
      <c r="BG286" s="80">
        <v>0</v>
      </c>
      <c r="BH286" s="80">
        <v>0</v>
      </c>
      <c r="BI286" s="80">
        <v>0</v>
      </c>
      <c r="BJ286" s="80">
        <v>0</v>
      </c>
      <c r="BK286" s="80">
        <v>0</v>
      </c>
      <c r="BL286" s="80">
        <v>0</v>
      </c>
      <c r="BM286" s="80">
        <v>10</v>
      </c>
      <c r="BN286" s="80">
        <v>0</v>
      </c>
      <c r="BO286" s="80">
        <v>0</v>
      </c>
      <c r="BP286" s="80">
        <v>0</v>
      </c>
      <c r="BQ286" s="80">
        <v>10</v>
      </c>
      <c r="BR286" s="80">
        <v>0</v>
      </c>
      <c r="BS286" s="80">
        <v>0</v>
      </c>
      <c r="BT286" s="81">
        <f t="shared" si="62"/>
        <v>208.88888888888889</v>
      </c>
      <c r="BU286" s="64">
        <v>30</v>
      </c>
      <c r="BV286" s="1">
        <v>0</v>
      </c>
      <c r="BW286" s="232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10</v>
      </c>
      <c r="CD286" s="1">
        <v>10</v>
      </c>
      <c r="CE286" s="1">
        <v>0</v>
      </c>
      <c r="CF286" s="1">
        <v>0</v>
      </c>
      <c r="CG286" s="1">
        <v>0</v>
      </c>
      <c r="CH286" s="1">
        <v>10</v>
      </c>
      <c r="CI286" s="1">
        <v>0</v>
      </c>
      <c r="CJ286" s="1">
        <v>0</v>
      </c>
      <c r="CK286" s="1">
        <v>0</v>
      </c>
      <c r="CL286" s="1">
        <v>20</v>
      </c>
      <c r="CM286" s="1">
        <v>0</v>
      </c>
      <c r="CN286" s="1">
        <v>20</v>
      </c>
      <c r="CO286" s="1">
        <v>0</v>
      </c>
      <c r="CP286" s="81">
        <f t="shared" si="61"/>
        <v>72.562358276643991</v>
      </c>
    </row>
    <row r="287" spans="1:94">
      <c r="A287" s="1">
        <v>286</v>
      </c>
      <c r="B287" s="292" t="s">
        <v>802</v>
      </c>
      <c r="C287" s="57" t="s">
        <v>803</v>
      </c>
      <c r="D287" s="86" t="s">
        <v>575</v>
      </c>
      <c r="E287" s="87"/>
      <c r="F287" s="125" t="s">
        <v>166</v>
      </c>
      <c r="G287" s="88"/>
      <c r="H287" s="60">
        <f t="shared" si="63"/>
        <v>0</v>
      </c>
      <c r="J287" s="62"/>
      <c r="R287" s="8">
        <v>5000</v>
      </c>
      <c r="S287" s="1">
        <v>25</v>
      </c>
      <c r="T287" s="1">
        <v>49</v>
      </c>
      <c r="U287" s="1">
        <v>16.7</v>
      </c>
      <c r="V287" s="1">
        <v>7.8</v>
      </c>
      <c r="W287" s="9">
        <v>8</v>
      </c>
      <c r="X287" s="64">
        <v>9</v>
      </c>
      <c r="Y287" s="1">
        <v>40</v>
      </c>
      <c r="Z287" s="9">
        <v>60</v>
      </c>
      <c r="AF287" s="27">
        <v>3</v>
      </c>
      <c r="AQ287" s="79">
        <v>0</v>
      </c>
      <c r="AR287" s="80">
        <v>0</v>
      </c>
      <c r="AS287" s="80">
        <v>0</v>
      </c>
      <c r="AT287" s="80">
        <v>0</v>
      </c>
      <c r="AU287" s="80">
        <v>0</v>
      </c>
      <c r="AV287" s="80">
        <v>0</v>
      </c>
      <c r="AW287" s="80">
        <v>0</v>
      </c>
      <c r="AX287" s="80">
        <v>0</v>
      </c>
      <c r="AY287" s="80">
        <v>20</v>
      </c>
      <c r="AZ287" s="80">
        <v>0</v>
      </c>
      <c r="BA287" s="80">
        <v>0</v>
      </c>
      <c r="BB287" s="80">
        <v>0</v>
      </c>
      <c r="BC287" s="80">
        <v>0</v>
      </c>
      <c r="BD287" s="80">
        <v>0</v>
      </c>
      <c r="BE287" s="80">
        <v>60</v>
      </c>
      <c r="BF287" s="80">
        <v>0</v>
      </c>
      <c r="BG287" s="80">
        <v>0</v>
      </c>
      <c r="BH287" s="80">
        <v>0</v>
      </c>
      <c r="BI287" s="80">
        <v>0</v>
      </c>
      <c r="BJ287" s="80">
        <v>0</v>
      </c>
      <c r="BK287" s="80">
        <v>0</v>
      </c>
      <c r="BL287" s="80">
        <v>0</v>
      </c>
      <c r="BM287" s="80">
        <v>10</v>
      </c>
      <c r="BN287" s="80">
        <v>0</v>
      </c>
      <c r="BO287" s="80">
        <v>0</v>
      </c>
      <c r="BP287" s="80">
        <v>0</v>
      </c>
      <c r="BQ287" s="80">
        <v>10</v>
      </c>
      <c r="BR287" s="80">
        <v>0</v>
      </c>
      <c r="BS287" s="80">
        <v>0</v>
      </c>
      <c r="BT287" s="81">
        <f t="shared" si="62"/>
        <v>128.88888888888889</v>
      </c>
      <c r="CP287" s="81">
        <f t="shared" ref="CP287:CP304" si="65">(BU287*BU287+BV287*BV287+BW287*BW287+BX287*BX287+BY287*BY287+BZ287*BZ287+CA287*CA287+CB287*CB287+CC287*CC287+CD287*CD287+CE287*CE287+CF287*CF287+CG287*CG287+CH287*CH287+CI287*CI287+CJ287*CJ287+CK287*CK287+CL287*CL287+CM287*CM287+CN287*CN287+CO287*CO287)/21-10000/(21*21)</f>
        <v>-22.675736961451246</v>
      </c>
    </row>
    <row r="288" spans="1:94">
      <c r="A288" s="1">
        <v>287</v>
      </c>
      <c r="B288" s="292" t="s">
        <v>804</v>
      </c>
      <c r="C288" s="57" t="s">
        <v>805</v>
      </c>
      <c r="D288" s="86" t="s">
        <v>806</v>
      </c>
      <c r="E288" s="87"/>
      <c r="F288" s="59" t="s">
        <v>197</v>
      </c>
      <c r="G288" s="88">
        <v>11</v>
      </c>
      <c r="H288" s="60">
        <f t="shared" si="63"/>
        <v>0.11</v>
      </c>
      <c r="I288" s="37">
        <v>9</v>
      </c>
      <c r="J288" s="62">
        <f t="shared" si="64"/>
        <v>81.818181818181813</v>
      </c>
      <c r="R288" s="8">
        <v>50000</v>
      </c>
      <c r="S288" s="1">
        <v>25</v>
      </c>
      <c r="T288" s="1">
        <v>49</v>
      </c>
      <c r="U288" s="1">
        <v>16.8</v>
      </c>
      <c r="V288" s="1">
        <v>7</v>
      </c>
      <c r="W288" s="9">
        <v>8.4</v>
      </c>
      <c r="X288" s="64">
        <v>30</v>
      </c>
      <c r="Y288" s="1">
        <v>50</v>
      </c>
      <c r="Z288" s="9">
        <v>20</v>
      </c>
      <c r="AF288" s="27">
        <v>4</v>
      </c>
      <c r="AQ288" s="79">
        <v>0</v>
      </c>
      <c r="AR288" s="80">
        <v>0</v>
      </c>
      <c r="AS288" s="80">
        <v>0</v>
      </c>
      <c r="AT288" s="80">
        <v>0</v>
      </c>
      <c r="AU288" s="80">
        <v>0</v>
      </c>
      <c r="AV288" s="80">
        <v>0</v>
      </c>
      <c r="AW288" s="80">
        <v>0</v>
      </c>
      <c r="AX288" s="80">
        <v>0</v>
      </c>
      <c r="AY288" s="80">
        <v>10</v>
      </c>
      <c r="AZ288" s="80">
        <v>0</v>
      </c>
      <c r="BA288" s="80">
        <v>0</v>
      </c>
      <c r="BB288" s="80">
        <v>0</v>
      </c>
      <c r="BC288" s="80">
        <v>0</v>
      </c>
      <c r="BD288" s="80">
        <v>0</v>
      </c>
      <c r="BE288" s="80">
        <v>60</v>
      </c>
      <c r="BF288" s="80">
        <v>0</v>
      </c>
      <c r="BG288" s="80">
        <v>0</v>
      </c>
      <c r="BH288" s="80">
        <v>0</v>
      </c>
      <c r="BI288" s="80">
        <v>0</v>
      </c>
      <c r="BJ288" s="80">
        <v>0</v>
      </c>
      <c r="BK288" s="80">
        <v>0</v>
      </c>
      <c r="BL288" s="80">
        <v>0</v>
      </c>
      <c r="BM288" s="80">
        <v>30</v>
      </c>
      <c r="BN288" s="80">
        <v>0</v>
      </c>
      <c r="BO288" s="80">
        <v>0</v>
      </c>
      <c r="BP288" s="80">
        <v>0</v>
      </c>
      <c r="BQ288" s="80">
        <v>0</v>
      </c>
      <c r="BR288" s="80">
        <v>0</v>
      </c>
      <c r="BS288" s="80">
        <v>0</v>
      </c>
      <c r="BT288" s="81">
        <f t="shared" si="62"/>
        <v>142.22222222222223</v>
      </c>
      <c r="BU288" s="64">
        <v>40</v>
      </c>
      <c r="BV288" s="1">
        <v>0</v>
      </c>
      <c r="BW288" s="1">
        <v>0</v>
      </c>
      <c r="BX288" s="1">
        <v>10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20</v>
      </c>
      <c r="CE288" s="1">
        <v>0</v>
      </c>
      <c r="CF288" s="1">
        <v>0</v>
      </c>
      <c r="CG288" s="1">
        <v>10</v>
      </c>
      <c r="CH288" s="1">
        <v>10</v>
      </c>
      <c r="CI288" s="1">
        <v>0</v>
      </c>
      <c r="CJ288" s="1">
        <v>0</v>
      </c>
      <c r="CK288" s="1">
        <v>10</v>
      </c>
      <c r="CL288" s="1">
        <v>0</v>
      </c>
      <c r="CM288" s="1">
        <v>0</v>
      </c>
      <c r="CN288" s="1">
        <v>0</v>
      </c>
      <c r="CO288" s="1">
        <v>0</v>
      </c>
      <c r="CP288" s="81">
        <f t="shared" si="65"/>
        <v>91.609977324263042</v>
      </c>
    </row>
    <row r="289" spans="1:94">
      <c r="A289" s="1">
        <v>288</v>
      </c>
      <c r="B289" s="292" t="s">
        <v>807</v>
      </c>
      <c r="C289" s="57" t="s">
        <v>808</v>
      </c>
      <c r="D289" s="86" t="s">
        <v>809</v>
      </c>
      <c r="E289" s="87"/>
      <c r="F289" s="125" t="s">
        <v>166</v>
      </c>
      <c r="G289" s="88">
        <v>31</v>
      </c>
      <c r="H289" s="60">
        <f t="shared" si="63"/>
        <v>0.31</v>
      </c>
      <c r="I289" s="37">
        <v>21</v>
      </c>
      <c r="J289" s="62">
        <f t="shared" si="64"/>
        <v>67.741935483870961</v>
      </c>
      <c r="R289" s="8">
        <v>5000</v>
      </c>
      <c r="S289" s="1">
        <v>50</v>
      </c>
      <c r="T289" s="1">
        <v>99</v>
      </c>
      <c r="U289" s="1">
        <v>15.8</v>
      </c>
      <c r="V289" s="1">
        <v>7.2</v>
      </c>
      <c r="W289" s="9">
        <v>9</v>
      </c>
      <c r="X289" s="64">
        <v>20</v>
      </c>
      <c r="Y289" s="1">
        <v>30</v>
      </c>
      <c r="Z289" s="9">
        <v>50</v>
      </c>
      <c r="AF289" s="27">
        <v>5</v>
      </c>
      <c r="AQ289" s="79">
        <v>0</v>
      </c>
      <c r="AR289" s="80">
        <v>0</v>
      </c>
      <c r="AS289" s="80">
        <v>0</v>
      </c>
      <c r="AT289" s="80">
        <v>0</v>
      </c>
      <c r="AU289" s="80">
        <v>0</v>
      </c>
      <c r="AV289" s="80">
        <v>0</v>
      </c>
      <c r="AW289" s="80">
        <v>0</v>
      </c>
      <c r="AX289" s="80">
        <v>0</v>
      </c>
      <c r="AY289" s="80">
        <v>20</v>
      </c>
      <c r="AZ289" s="80">
        <v>0</v>
      </c>
      <c r="BA289" s="80">
        <v>0</v>
      </c>
      <c r="BB289" s="80">
        <v>0</v>
      </c>
      <c r="BC289" s="80">
        <v>0</v>
      </c>
      <c r="BD289" s="80">
        <v>10</v>
      </c>
      <c r="BE289" s="80">
        <v>60</v>
      </c>
      <c r="BF289" s="80">
        <v>0</v>
      </c>
      <c r="BG289" s="80">
        <v>0</v>
      </c>
      <c r="BH289" s="80">
        <v>10</v>
      </c>
      <c r="BI289" s="80">
        <v>0</v>
      </c>
      <c r="BJ289" s="80">
        <v>0</v>
      </c>
      <c r="BK289" s="80">
        <v>0</v>
      </c>
      <c r="BL289" s="80">
        <v>0</v>
      </c>
      <c r="BM289" s="80">
        <v>0</v>
      </c>
      <c r="BN289" s="80">
        <v>0</v>
      </c>
      <c r="BO289" s="80">
        <v>0</v>
      </c>
      <c r="BP289" s="80">
        <v>0</v>
      </c>
      <c r="BQ289" s="80">
        <v>0</v>
      </c>
      <c r="BR289" s="80">
        <v>0</v>
      </c>
      <c r="BS289" s="80">
        <v>0</v>
      </c>
      <c r="BT289" s="81">
        <f t="shared" si="62"/>
        <v>128.88888888888889</v>
      </c>
      <c r="BU289" s="64">
        <v>20</v>
      </c>
      <c r="BV289" s="1">
        <v>0</v>
      </c>
      <c r="BW289" s="232">
        <v>0</v>
      </c>
      <c r="BX289" s="1">
        <v>20</v>
      </c>
      <c r="BY289" s="1">
        <v>10</v>
      </c>
      <c r="BZ289" s="1">
        <v>10</v>
      </c>
      <c r="CA289" s="1">
        <v>10</v>
      </c>
      <c r="CB289" s="1">
        <v>0</v>
      </c>
      <c r="CC289" s="1">
        <v>0</v>
      </c>
      <c r="CD289" s="1">
        <v>20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10</v>
      </c>
      <c r="CO289" s="1">
        <v>0</v>
      </c>
      <c r="CP289" s="81">
        <f t="shared" si="65"/>
        <v>53.51473922902494</v>
      </c>
    </row>
    <row r="290" spans="1:94" ht="16.5">
      <c r="A290" s="1">
        <v>289</v>
      </c>
      <c r="B290" s="292" t="s">
        <v>810</v>
      </c>
      <c r="C290" s="57" t="s">
        <v>811</v>
      </c>
      <c r="D290" s="86" t="s">
        <v>324</v>
      </c>
      <c r="E290" s="101" t="s">
        <v>812</v>
      </c>
      <c r="F290" s="59" t="s">
        <v>197</v>
      </c>
      <c r="G290" s="88">
        <v>67</v>
      </c>
      <c r="H290" s="60">
        <f t="shared" si="63"/>
        <v>0.67</v>
      </c>
      <c r="I290" s="37">
        <v>61</v>
      </c>
      <c r="J290" s="62">
        <f t="shared" si="64"/>
        <v>91.044776119402982</v>
      </c>
      <c r="R290" s="8">
        <v>10000</v>
      </c>
      <c r="S290" s="1">
        <v>25</v>
      </c>
      <c r="T290" s="1">
        <v>49</v>
      </c>
      <c r="U290" s="1">
        <v>16.3</v>
      </c>
      <c r="V290" s="1">
        <v>7</v>
      </c>
      <c r="W290" s="9">
        <v>8.8000000000000007</v>
      </c>
      <c r="X290" s="64">
        <v>20</v>
      </c>
      <c r="Y290" s="1">
        <v>50</v>
      </c>
      <c r="Z290" s="9">
        <v>30</v>
      </c>
      <c r="AF290" s="27">
        <v>6</v>
      </c>
      <c r="AQ290" s="79">
        <v>0</v>
      </c>
      <c r="AR290" s="80">
        <v>0</v>
      </c>
      <c r="AS290" s="80">
        <v>0</v>
      </c>
      <c r="AT290" s="80">
        <v>0</v>
      </c>
      <c r="AU290" s="80">
        <v>0</v>
      </c>
      <c r="AV290" s="80">
        <v>0</v>
      </c>
      <c r="AW290" s="80">
        <v>0</v>
      </c>
      <c r="AX290" s="80">
        <v>0</v>
      </c>
      <c r="AY290" s="80">
        <v>10</v>
      </c>
      <c r="AZ290" s="80">
        <v>0</v>
      </c>
      <c r="BA290" s="80">
        <v>10</v>
      </c>
      <c r="BB290" s="80">
        <v>0</v>
      </c>
      <c r="BC290" s="80">
        <v>0</v>
      </c>
      <c r="BD290" s="80">
        <v>0</v>
      </c>
      <c r="BE290" s="80">
        <v>70</v>
      </c>
      <c r="BF290" s="80">
        <v>0</v>
      </c>
      <c r="BG290" s="80">
        <v>0</v>
      </c>
      <c r="BH290" s="80">
        <v>0</v>
      </c>
      <c r="BI290" s="80">
        <v>0</v>
      </c>
      <c r="BJ290" s="80">
        <v>0</v>
      </c>
      <c r="BK290" s="80">
        <v>0</v>
      </c>
      <c r="BL290" s="80">
        <v>0</v>
      </c>
      <c r="BM290" s="80">
        <v>0</v>
      </c>
      <c r="BN290" s="80">
        <v>0</v>
      </c>
      <c r="BO290" s="80">
        <v>0</v>
      </c>
      <c r="BP290" s="80">
        <v>0</v>
      </c>
      <c r="BQ290" s="80">
        <v>10</v>
      </c>
      <c r="BR290" s="80">
        <v>0</v>
      </c>
      <c r="BS290" s="80">
        <v>0</v>
      </c>
      <c r="BT290" s="81">
        <f t="shared" si="62"/>
        <v>162.22222222222223</v>
      </c>
      <c r="BU290" s="64">
        <v>30</v>
      </c>
      <c r="BV290" s="1">
        <v>0</v>
      </c>
      <c r="BW290" s="232">
        <v>0</v>
      </c>
      <c r="BX290" s="1">
        <v>10</v>
      </c>
      <c r="BY290" s="1">
        <v>0</v>
      </c>
      <c r="BZ290" s="1">
        <v>10</v>
      </c>
      <c r="CA290" s="1">
        <v>0</v>
      </c>
      <c r="CB290" s="1">
        <v>0</v>
      </c>
      <c r="CC290" s="1">
        <v>0</v>
      </c>
      <c r="CD290" s="1">
        <v>40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10</v>
      </c>
      <c r="CL290" s="1">
        <v>0</v>
      </c>
      <c r="CM290" s="1">
        <v>0</v>
      </c>
      <c r="CN290" s="1">
        <v>0</v>
      </c>
      <c r="CO290" s="1">
        <v>0</v>
      </c>
      <c r="CP290" s="81">
        <f t="shared" si="65"/>
        <v>110.65759637188209</v>
      </c>
    </row>
    <row r="291" spans="1:94">
      <c r="A291" s="1">
        <v>290</v>
      </c>
      <c r="B291" s="292" t="s">
        <v>813</v>
      </c>
      <c r="C291" s="57" t="s">
        <v>814</v>
      </c>
      <c r="D291" s="86" t="s">
        <v>157</v>
      </c>
      <c r="E291" s="87"/>
      <c r="F291" s="125" t="s">
        <v>166</v>
      </c>
      <c r="G291" s="88">
        <v>63</v>
      </c>
      <c r="H291" s="60">
        <f t="shared" si="63"/>
        <v>0.63</v>
      </c>
      <c r="I291" s="37">
        <v>58</v>
      </c>
      <c r="J291" s="62">
        <f t="shared" si="64"/>
        <v>92.063492063492063</v>
      </c>
      <c r="R291" s="8">
        <v>10000</v>
      </c>
      <c r="S291" s="1">
        <v>25</v>
      </c>
      <c r="T291" s="1">
        <v>49</v>
      </c>
      <c r="U291" s="1">
        <v>15.4</v>
      </c>
      <c r="V291" s="1">
        <v>7.3</v>
      </c>
      <c r="W291" s="9">
        <v>8.6</v>
      </c>
      <c r="X291" s="64">
        <v>0</v>
      </c>
      <c r="Y291" s="1">
        <v>30</v>
      </c>
      <c r="Z291" s="9">
        <v>70</v>
      </c>
      <c r="AF291" s="27">
        <v>8</v>
      </c>
      <c r="AQ291" s="79">
        <v>0</v>
      </c>
      <c r="AR291" s="80">
        <v>0</v>
      </c>
      <c r="AS291" s="80">
        <v>0</v>
      </c>
      <c r="AT291" s="80">
        <v>0</v>
      </c>
      <c r="AU291" s="80">
        <v>0</v>
      </c>
      <c r="AV291" s="80">
        <v>0</v>
      </c>
      <c r="AW291" s="80">
        <v>0</v>
      </c>
      <c r="AX291" s="80">
        <v>0</v>
      </c>
      <c r="AY291" s="80">
        <v>0</v>
      </c>
      <c r="AZ291" s="80">
        <v>0</v>
      </c>
      <c r="BA291" s="80">
        <v>0</v>
      </c>
      <c r="BB291" s="80">
        <v>0</v>
      </c>
      <c r="BC291" s="80">
        <v>0</v>
      </c>
      <c r="BD291" s="80">
        <v>0</v>
      </c>
      <c r="BE291" s="80">
        <v>100</v>
      </c>
      <c r="BF291" s="80">
        <v>0</v>
      </c>
      <c r="BG291" s="80">
        <v>0</v>
      </c>
      <c r="BH291" s="80">
        <v>0</v>
      </c>
      <c r="BI291" s="80">
        <v>0</v>
      </c>
      <c r="BJ291" s="80">
        <v>0</v>
      </c>
      <c r="BK291" s="80">
        <v>0</v>
      </c>
      <c r="BL291" s="80">
        <v>0</v>
      </c>
      <c r="BM291" s="80">
        <v>0</v>
      </c>
      <c r="BN291" s="80">
        <v>0</v>
      </c>
      <c r="BO291" s="80">
        <v>0</v>
      </c>
      <c r="BP291" s="80">
        <v>0</v>
      </c>
      <c r="BQ291" s="80">
        <v>0</v>
      </c>
      <c r="BR291" s="80">
        <v>0</v>
      </c>
      <c r="BS291" s="80">
        <v>0</v>
      </c>
      <c r="BT291" s="81">
        <f t="shared" si="62"/>
        <v>322.22222222222223</v>
      </c>
      <c r="BU291" s="64">
        <v>0</v>
      </c>
      <c r="BV291" s="1">
        <v>30</v>
      </c>
      <c r="BW291" s="232">
        <v>0</v>
      </c>
      <c r="BX291" s="232">
        <v>0</v>
      </c>
      <c r="BY291" s="232">
        <v>0</v>
      </c>
      <c r="BZ291" s="232">
        <v>0</v>
      </c>
      <c r="CA291" s="232">
        <v>0</v>
      </c>
      <c r="CB291" s="232">
        <v>0</v>
      </c>
      <c r="CC291" s="232">
        <v>0</v>
      </c>
      <c r="CD291" s="1">
        <v>40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30</v>
      </c>
      <c r="CP291" s="81">
        <f t="shared" si="65"/>
        <v>139.22902494331066</v>
      </c>
    </row>
    <row r="292" spans="1:94" ht="16.5">
      <c r="A292" s="1">
        <v>291</v>
      </c>
      <c r="B292" s="292" t="s">
        <v>815</v>
      </c>
      <c r="C292" s="57" t="s">
        <v>816</v>
      </c>
      <c r="D292" s="86" t="s">
        <v>286</v>
      </c>
      <c r="E292" s="101" t="s">
        <v>817</v>
      </c>
      <c r="F292" s="125" t="s">
        <v>166</v>
      </c>
      <c r="G292" s="88">
        <v>7</v>
      </c>
      <c r="H292" s="60">
        <f t="shared" si="63"/>
        <v>7.0000000000000007E-2</v>
      </c>
      <c r="I292" s="37">
        <v>7</v>
      </c>
      <c r="J292" s="62">
        <f t="shared" si="64"/>
        <v>100</v>
      </c>
      <c r="R292" s="8">
        <v>10000</v>
      </c>
      <c r="S292" s="1">
        <v>50</v>
      </c>
      <c r="T292" s="1">
        <v>99</v>
      </c>
      <c r="U292" s="1">
        <v>16.600000000000001</v>
      </c>
      <c r="V292" s="1">
        <v>6.6</v>
      </c>
      <c r="W292" s="9">
        <v>7.4</v>
      </c>
      <c r="X292" s="64">
        <v>0</v>
      </c>
      <c r="Y292" s="1">
        <v>40</v>
      </c>
      <c r="Z292" s="9">
        <v>60</v>
      </c>
      <c r="AF292" s="27">
        <v>9</v>
      </c>
      <c r="AQ292" s="79">
        <v>0</v>
      </c>
      <c r="AR292" s="80">
        <v>0</v>
      </c>
      <c r="AS292" s="80">
        <v>0</v>
      </c>
      <c r="AT292" s="80">
        <v>0</v>
      </c>
      <c r="AU292" s="80">
        <v>0</v>
      </c>
      <c r="AV292" s="80">
        <v>0</v>
      </c>
      <c r="AW292" s="80">
        <v>0</v>
      </c>
      <c r="AX292" s="80">
        <v>0</v>
      </c>
      <c r="AY292" s="80">
        <v>0</v>
      </c>
      <c r="AZ292" s="80">
        <v>0</v>
      </c>
      <c r="BA292" s="80">
        <v>0</v>
      </c>
      <c r="BB292" s="80">
        <v>0</v>
      </c>
      <c r="BC292" s="80">
        <v>0</v>
      </c>
      <c r="BD292" s="80">
        <v>0</v>
      </c>
      <c r="BE292" s="80">
        <v>70</v>
      </c>
      <c r="BF292" s="80">
        <v>0</v>
      </c>
      <c r="BG292" s="80">
        <v>0</v>
      </c>
      <c r="BH292" s="80">
        <v>0</v>
      </c>
      <c r="BI292" s="80">
        <v>0</v>
      </c>
      <c r="BJ292" s="80">
        <v>0</v>
      </c>
      <c r="BK292" s="80">
        <v>0</v>
      </c>
      <c r="BL292" s="80">
        <v>0</v>
      </c>
      <c r="BM292" s="80">
        <v>20</v>
      </c>
      <c r="BN292" s="80">
        <v>0</v>
      </c>
      <c r="BO292" s="80">
        <v>0</v>
      </c>
      <c r="BP292" s="80">
        <v>0</v>
      </c>
      <c r="BQ292" s="80">
        <v>10</v>
      </c>
      <c r="BR292" s="80">
        <v>0</v>
      </c>
      <c r="BS292" s="80">
        <v>0</v>
      </c>
      <c r="BT292" s="81">
        <f t="shared" si="62"/>
        <v>168.88888888888889</v>
      </c>
      <c r="BU292" s="64">
        <v>20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20</v>
      </c>
      <c r="CE292" s="1">
        <v>0</v>
      </c>
      <c r="CF292" s="1">
        <v>15</v>
      </c>
      <c r="CG292" s="1">
        <v>0</v>
      </c>
      <c r="CH292" s="1">
        <v>15</v>
      </c>
      <c r="CI292" s="1">
        <v>0</v>
      </c>
      <c r="CJ292" s="1">
        <v>0</v>
      </c>
      <c r="CK292" s="1">
        <v>0</v>
      </c>
      <c r="CL292" s="1">
        <v>0</v>
      </c>
      <c r="CM292" s="1">
        <v>30</v>
      </c>
      <c r="CN292" s="1">
        <v>0</v>
      </c>
      <c r="CO292" s="1">
        <v>0</v>
      </c>
      <c r="CP292" s="81">
        <f t="shared" si="65"/>
        <v>79.70521541950113</v>
      </c>
    </row>
    <row r="293" spans="1:94">
      <c r="A293" s="1">
        <v>292</v>
      </c>
      <c r="B293" s="292" t="s">
        <v>818</v>
      </c>
      <c r="C293" s="57" t="s">
        <v>819</v>
      </c>
      <c r="D293" s="86" t="s">
        <v>820</v>
      </c>
      <c r="E293" s="87"/>
      <c r="F293" s="59" t="s">
        <v>197</v>
      </c>
      <c r="G293" s="88">
        <v>22</v>
      </c>
      <c r="H293" s="60">
        <f t="shared" si="63"/>
        <v>0.22</v>
      </c>
      <c r="I293" s="37">
        <v>17</v>
      </c>
      <c r="J293" s="62">
        <f t="shared" si="64"/>
        <v>77.272727272727266</v>
      </c>
      <c r="R293" s="8">
        <v>10000</v>
      </c>
      <c r="S293" s="1">
        <v>25</v>
      </c>
      <c r="T293" s="1">
        <v>49</v>
      </c>
      <c r="U293" s="1">
        <v>18.100000000000001</v>
      </c>
      <c r="V293" s="1">
        <v>6</v>
      </c>
      <c r="W293" s="9">
        <v>8.1</v>
      </c>
      <c r="X293" s="64">
        <v>0</v>
      </c>
      <c r="Y293" s="1">
        <v>50</v>
      </c>
      <c r="Z293" s="9">
        <v>50</v>
      </c>
      <c r="AF293" s="27">
        <v>10</v>
      </c>
      <c r="AQ293" s="79">
        <v>0</v>
      </c>
      <c r="AR293" s="80">
        <v>0</v>
      </c>
      <c r="AS293" s="80">
        <v>0</v>
      </c>
      <c r="AT293" s="80">
        <v>0</v>
      </c>
      <c r="AU293" s="80">
        <v>0</v>
      </c>
      <c r="AV293" s="80">
        <v>0</v>
      </c>
      <c r="AW293" s="80">
        <v>0</v>
      </c>
      <c r="AX293" s="80">
        <v>0</v>
      </c>
      <c r="AY293" s="80">
        <v>30</v>
      </c>
      <c r="AZ293" s="80">
        <v>5</v>
      </c>
      <c r="BA293" s="80">
        <v>0</v>
      </c>
      <c r="BB293" s="80">
        <v>0</v>
      </c>
      <c r="BC293" s="80">
        <v>5</v>
      </c>
      <c r="BD293" s="80">
        <v>0</v>
      </c>
      <c r="BE293" s="80">
        <v>40</v>
      </c>
      <c r="BF293" s="80">
        <v>0</v>
      </c>
      <c r="BG293" s="80">
        <v>0</v>
      </c>
      <c r="BH293" s="80">
        <v>0</v>
      </c>
      <c r="BI293" s="80">
        <v>0</v>
      </c>
      <c r="BJ293" s="80">
        <v>0</v>
      </c>
      <c r="BK293" s="80">
        <v>0</v>
      </c>
      <c r="BL293" s="80">
        <v>0</v>
      </c>
      <c r="BM293" s="80">
        <v>20</v>
      </c>
      <c r="BN293" s="80">
        <v>0</v>
      </c>
      <c r="BO293" s="80">
        <v>0</v>
      </c>
      <c r="BP293" s="80">
        <v>0</v>
      </c>
      <c r="BQ293" s="80">
        <v>0</v>
      </c>
      <c r="BR293" s="80">
        <v>0</v>
      </c>
      <c r="BS293" s="80">
        <v>0</v>
      </c>
      <c r="BT293" s="81">
        <f t="shared" si="62"/>
        <v>87.222222222222214</v>
      </c>
      <c r="BU293" s="64">
        <v>15</v>
      </c>
      <c r="BV293" s="1">
        <v>0</v>
      </c>
      <c r="BW293" s="232">
        <v>25</v>
      </c>
      <c r="BX293" s="1">
        <v>50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10</v>
      </c>
      <c r="CM293" s="1">
        <v>0</v>
      </c>
      <c r="CN293" s="1">
        <v>0</v>
      </c>
      <c r="CO293" s="1">
        <v>0</v>
      </c>
      <c r="CP293" s="81">
        <f t="shared" si="65"/>
        <v>141.60997732426304</v>
      </c>
    </row>
    <row r="294" spans="1:94">
      <c r="A294" s="1">
        <v>293</v>
      </c>
      <c r="B294" s="292" t="s">
        <v>821</v>
      </c>
      <c r="C294" s="57" t="s">
        <v>822</v>
      </c>
      <c r="D294" s="86" t="s">
        <v>823</v>
      </c>
      <c r="E294" s="87"/>
      <c r="F294" s="125" t="s">
        <v>166</v>
      </c>
      <c r="G294" s="88">
        <v>22</v>
      </c>
      <c r="H294" s="60">
        <f t="shared" si="63"/>
        <v>0.22</v>
      </c>
      <c r="I294" s="37">
        <v>19</v>
      </c>
      <c r="J294" s="62">
        <f t="shared" si="64"/>
        <v>86.36363636363636</v>
      </c>
      <c r="R294" s="8">
        <v>10000</v>
      </c>
      <c r="S294" s="1">
        <v>25</v>
      </c>
      <c r="T294" s="1">
        <v>49</v>
      </c>
      <c r="U294" s="1">
        <v>17.7</v>
      </c>
      <c r="V294" s="1">
        <v>6.6</v>
      </c>
      <c r="W294" s="9">
        <v>7.2</v>
      </c>
      <c r="X294" s="64">
        <v>25</v>
      </c>
      <c r="Y294" s="1">
        <v>25</v>
      </c>
      <c r="Z294" s="9">
        <v>50</v>
      </c>
      <c r="AF294" s="27">
        <v>11</v>
      </c>
      <c r="AQ294" s="79">
        <v>0</v>
      </c>
      <c r="AR294" s="80">
        <v>0</v>
      </c>
      <c r="AS294" s="80">
        <v>0</v>
      </c>
      <c r="AT294" s="80">
        <v>0</v>
      </c>
      <c r="AU294" s="80">
        <v>0</v>
      </c>
      <c r="AV294" s="80">
        <v>0</v>
      </c>
      <c r="AW294" s="80">
        <v>0</v>
      </c>
      <c r="AX294" s="80">
        <v>0</v>
      </c>
      <c r="AY294" s="80">
        <v>30</v>
      </c>
      <c r="AZ294" s="80">
        <v>0</v>
      </c>
      <c r="BA294" s="80">
        <v>0</v>
      </c>
      <c r="BB294" s="80">
        <v>0</v>
      </c>
      <c r="BC294" s="80">
        <v>0</v>
      </c>
      <c r="BD294" s="80">
        <v>0</v>
      </c>
      <c r="BE294" s="80">
        <v>50</v>
      </c>
      <c r="BF294" s="80">
        <v>0</v>
      </c>
      <c r="BG294" s="80">
        <v>0</v>
      </c>
      <c r="BH294" s="80">
        <v>0</v>
      </c>
      <c r="BI294" s="80">
        <v>0</v>
      </c>
      <c r="BJ294" s="80">
        <v>0</v>
      </c>
      <c r="BK294" s="80">
        <v>0</v>
      </c>
      <c r="BL294" s="80">
        <v>0</v>
      </c>
      <c r="BM294" s="80">
        <v>10</v>
      </c>
      <c r="BN294" s="80">
        <v>0</v>
      </c>
      <c r="BO294" s="80">
        <v>10</v>
      </c>
      <c r="BP294" s="80">
        <v>0</v>
      </c>
      <c r="BQ294" s="80">
        <v>0</v>
      </c>
      <c r="BR294" s="80">
        <v>0</v>
      </c>
      <c r="BS294" s="80">
        <v>0</v>
      </c>
      <c r="BT294" s="81">
        <f t="shared" si="62"/>
        <v>108.88888888888889</v>
      </c>
      <c r="BU294" s="64">
        <v>0</v>
      </c>
      <c r="BV294" s="1">
        <v>0</v>
      </c>
      <c r="BW294" s="232">
        <v>0</v>
      </c>
      <c r="BX294" s="1">
        <v>0</v>
      </c>
      <c r="BY294" s="1">
        <v>0</v>
      </c>
      <c r="BZ294" s="1">
        <v>10</v>
      </c>
      <c r="CA294" s="1">
        <v>0</v>
      </c>
      <c r="CB294" s="1">
        <v>0</v>
      </c>
      <c r="CC294" s="1">
        <v>0</v>
      </c>
      <c r="CD294" s="1">
        <v>45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30</v>
      </c>
      <c r="CL294" s="1">
        <v>0</v>
      </c>
      <c r="CM294" s="1">
        <v>0</v>
      </c>
      <c r="CN294" s="1">
        <v>15</v>
      </c>
      <c r="CO294" s="1">
        <v>0</v>
      </c>
      <c r="CP294" s="81">
        <f t="shared" si="65"/>
        <v>132.08616780045352</v>
      </c>
    </row>
    <row r="295" spans="1:94">
      <c r="A295" s="1">
        <v>294</v>
      </c>
      <c r="B295" s="292" t="s">
        <v>824</v>
      </c>
      <c r="C295" s="57" t="s">
        <v>825</v>
      </c>
      <c r="D295" s="86" t="s">
        <v>157</v>
      </c>
      <c r="E295" s="87"/>
      <c r="F295" s="59" t="s">
        <v>197</v>
      </c>
      <c r="G295" s="88">
        <v>113</v>
      </c>
      <c r="H295" s="60">
        <f t="shared" si="63"/>
        <v>1.1299999999999999</v>
      </c>
      <c r="I295" s="37">
        <v>113</v>
      </c>
      <c r="J295" s="62">
        <f t="shared" si="64"/>
        <v>100</v>
      </c>
      <c r="R295" s="8">
        <v>25000</v>
      </c>
      <c r="S295" s="1">
        <v>25</v>
      </c>
      <c r="T295" s="1">
        <v>49</v>
      </c>
      <c r="U295" s="1" t="s">
        <v>826</v>
      </c>
      <c r="V295" s="1" t="s">
        <v>511</v>
      </c>
      <c r="W295" s="9" t="s">
        <v>257</v>
      </c>
      <c r="X295" s="64">
        <v>30</v>
      </c>
      <c r="Y295" s="1">
        <v>50</v>
      </c>
      <c r="Z295" s="9">
        <v>20</v>
      </c>
      <c r="AF295" s="27">
        <v>12</v>
      </c>
      <c r="AO295" s="77">
        <v>14</v>
      </c>
      <c r="AQ295" s="79">
        <v>0</v>
      </c>
      <c r="AR295" s="80">
        <v>0</v>
      </c>
      <c r="AS295" s="80">
        <v>0</v>
      </c>
      <c r="AT295" s="80">
        <v>0</v>
      </c>
      <c r="AU295" s="80">
        <v>0</v>
      </c>
      <c r="AV295" s="80">
        <v>0</v>
      </c>
      <c r="AW295" s="80">
        <v>0</v>
      </c>
      <c r="AX295" s="80">
        <v>0</v>
      </c>
      <c r="AY295" s="80">
        <v>10</v>
      </c>
      <c r="AZ295" s="80">
        <v>0</v>
      </c>
      <c r="BA295" s="80">
        <v>0</v>
      </c>
      <c r="BB295" s="80">
        <v>0</v>
      </c>
      <c r="BC295" s="80">
        <v>0</v>
      </c>
      <c r="BD295" s="80">
        <v>0</v>
      </c>
      <c r="BE295" s="80">
        <v>30</v>
      </c>
      <c r="BF295" s="82">
        <v>0</v>
      </c>
      <c r="BG295" s="80">
        <v>0</v>
      </c>
      <c r="BH295" s="80">
        <v>0</v>
      </c>
      <c r="BI295" s="80">
        <v>20</v>
      </c>
      <c r="BJ295" s="80">
        <v>30</v>
      </c>
      <c r="BK295" s="80">
        <v>0</v>
      </c>
      <c r="BL295" s="80">
        <v>0</v>
      </c>
      <c r="BM295" s="80">
        <v>0</v>
      </c>
      <c r="BN295" s="80">
        <v>0</v>
      </c>
      <c r="BO295" s="80">
        <v>0</v>
      </c>
      <c r="BP295" s="80">
        <v>0</v>
      </c>
      <c r="BQ295" s="80">
        <v>10</v>
      </c>
      <c r="BR295" s="80">
        <v>0</v>
      </c>
      <c r="BS295" s="80">
        <v>0</v>
      </c>
      <c r="BT295" s="81">
        <f t="shared" si="62"/>
        <v>68.888888888888886</v>
      </c>
      <c r="BU295" s="64">
        <v>0</v>
      </c>
      <c r="BV295" s="1">
        <v>0</v>
      </c>
      <c r="BW295" s="232">
        <v>0</v>
      </c>
      <c r="BX295" s="1">
        <v>20</v>
      </c>
      <c r="BY295" s="1">
        <v>10</v>
      </c>
      <c r="BZ295" s="1">
        <v>0</v>
      </c>
      <c r="CA295" s="1">
        <v>0</v>
      </c>
      <c r="CB295" s="1">
        <v>0</v>
      </c>
      <c r="CC295" s="1">
        <v>0</v>
      </c>
      <c r="CD295" s="1">
        <v>20</v>
      </c>
      <c r="CE295" s="1">
        <v>0</v>
      </c>
      <c r="CF295" s="1">
        <v>0</v>
      </c>
      <c r="CG295" s="1">
        <v>0</v>
      </c>
      <c r="CH295" s="1">
        <v>10</v>
      </c>
      <c r="CI295" s="1">
        <v>0</v>
      </c>
      <c r="CJ295" s="1">
        <v>0</v>
      </c>
      <c r="CK295" s="1">
        <v>30</v>
      </c>
      <c r="CL295" s="1">
        <v>10</v>
      </c>
      <c r="CM295" s="1">
        <v>0</v>
      </c>
      <c r="CN295" s="1">
        <v>0</v>
      </c>
      <c r="CO295" s="1">
        <v>0</v>
      </c>
      <c r="CP295" s="81">
        <f t="shared" si="65"/>
        <v>72.562358276643991</v>
      </c>
    </row>
    <row r="296" spans="1:94">
      <c r="A296" s="1">
        <v>295</v>
      </c>
      <c r="B296" s="292" t="s">
        <v>827</v>
      </c>
      <c r="C296" s="57" t="s">
        <v>828</v>
      </c>
      <c r="D296" s="86" t="s">
        <v>157</v>
      </c>
      <c r="E296" s="87"/>
      <c r="F296" s="125" t="s">
        <v>166</v>
      </c>
      <c r="G296" s="88">
        <v>18</v>
      </c>
      <c r="H296" s="60">
        <f t="shared" si="63"/>
        <v>0.18</v>
      </c>
      <c r="I296" s="37">
        <v>12</v>
      </c>
      <c r="J296" s="62">
        <f t="shared" si="64"/>
        <v>66.666666666666671</v>
      </c>
      <c r="R296" s="8">
        <v>10000</v>
      </c>
      <c r="S296" s="1">
        <v>25</v>
      </c>
      <c r="T296" s="1">
        <v>49</v>
      </c>
      <c r="U296" s="1">
        <v>17.3</v>
      </c>
      <c r="V296" s="1">
        <v>5</v>
      </c>
      <c r="W296" s="9">
        <v>7.1</v>
      </c>
      <c r="X296" s="64">
        <v>0</v>
      </c>
      <c r="Y296" s="1">
        <v>70</v>
      </c>
      <c r="Z296" s="9">
        <v>30</v>
      </c>
      <c r="AF296" s="27">
        <v>13</v>
      </c>
      <c r="AQ296" s="79">
        <v>0</v>
      </c>
      <c r="AR296" s="80">
        <v>0</v>
      </c>
      <c r="AS296" s="80">
        <v>0</v>
      </c>
      <c r="AT296" s="80">
        <v>0</v>
      </c>
      <c r="AU296" s="80">
        <v>0</v>
      </c>
      <c r="AV296" s="80">
        <v>0</v>
      </c>
      <c r="AW296" s="80">
        <v>0</v>
      </c>
      <c r="AX296" s="80">
        <v>0</v>
      </c>
      <c r="AY296" s="80">
        <v>0</v>
      </c>
      <c r="AZ296" s="80">
        <v>0</v>
      </c>
      <c r="BA296" s="80">
        <v>0</v>
      </c>
      <c r="BB296" s="80">
        <v>0</v>
      </c>
      <c r="BC296" s="80">
        <v>0</v>
      </c>
      <c r="BD296" s="80">
        <v>0</v>
      </c>
      <c r="BE296" s="80">
        <v>80</v>
      </c>
      <c r="BF296" s="80">
        <v>0</v>
      </c>
      <c r="BG296" s="80">
        <v>0</v>
      </c>
      <c r="BH296" s="80">
        <v>0</v>
      </c>
      <c r="BI296" s="80">
        <v>0</v>
      </c>
      <c r="BJ296" s="80">
        <v>0</v>
      </c>
      <c r="BK296" s="80">
        <v>0</v>
      </c>
      <c r="BL296" s="80">
        <v>10</v>
      </c>
      <c r="BM296" s="80">
        <v>10</v>
      </c>
      <c r="BN296" s="80">
        <v>0</v>
      </c>
      <c r="BO296" s="80">
        <v>0</v>
      </c>
      <c r="BP296" s="80">
        <v>0</v>
      </c>
      <c r="BQ296" s="80">
        <v>0</v>
      </c>
      <c r="BR296" s="80">
        <v>0</v>
      </c>
      <c r="BS296" s="80">
        <v>0</v>
      </c>
      <c r="BT296" s="81">
        <f t="shared" si="62"/>
        <v>208.88888888888889</v>
      </c>
      <c r="BU296" s="64">
        <v>60</v>
      </c>
      <c r="BV296" s="1">
        <v>0</v>
      </c>
      <c r="BW296" s="232">
        <v>0</v>
      </c>
      <c r="BX296" s="1">
        <v>25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15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81">
        <f t="shared" si="65"/>
        <v>189.22902494331066</v>
      </c>
    </row>
    <row r="297" spans="1:94">
      <c r="A297" s="1">
        <v>296</v>
      </c>
      <c r="B297" s="294" t="s">
        <v>829</v>
      </c>
      <c r="C297" s="57" t="s">
        <v>830</v>
      </c>
      <c r="D297" s="256" t="s">
        <v>831</v>
      </c>
      <c r="E297" s="87"/>
      <c r="F297" s="125" t="s">
        <v>166</v>
      </c>
      <c r="G297" s="88">
        <v>36</v>
      </c>
      <c r="H297" s="60">
        <f t="shared" si="63"/>
        <v>0.36</v>
      </c>
      <c r="I297" s="37">
        <v>30</v>
      </c>
      <c r="J297" s="62">
        <f t="shared" si="64"/>
        <v>83.333333333333329</v>
      </c>
      <c r="R297" s="8">
        <v>25000</v>
      </c>
      <c r="S297" s="1">
        <v>100</v>
      </c>
      <c r="T297" s="1">
        <v>149</v>
      </c>
      <c r="U297" s="1" t="s">
        <v>436</v>
      </c>
      <c r="V297" s="1">
        <v>9</v>
      </c>
      <c r="W297" s="9" t="s">
        <v>832</v>
      </c>
      <c r="X297" s="64">
        <v>50</v>
      </c>
      <c r="Y297" s="1">
        <v>35</v>
      </c>
      <c r="Z297" s="9">
        <v>15</v>
      </c>
      <c r="AG297" s="28">
        <v>1</v>
      </c>
      <c r="AQ297" s="79">
        <v>0</v>
      </c>
      <c r="AR297" s="80">
        <v>50</v>
      </c>
      <c r="AS297" s="80">
        <v>0</v>
      </c>
      <c r="AT297" s="80">
        <v>0</v>
      </c>
      <c r="AU297" s="80">
        <v>0</v>
      </c>
      <c r="AV297" s="80">
        <v>0</v>
      </c>
      <c r="AW297" s="80">
        <v>0</v>
      </c>
      <c r="AX297" s="80">
        <v>0</v>
      </c>
      <c r="AY297" s="80">
        <v>15</v>
      </c>
      <c r="AZ297" s="80">
        <v>0</v>
      </c>
      <c r="BA297" s="80">
        <v>0</v>
      </c>
      <c r="BB297" s="80">
        <v>0</v>
      </c>
      <c r="BC297" s="80">
        <v>0</v>
      </c>
      <c r="BD297" s="80">
        <v>0</v>
      </c>
      <c r="BE297" s="80">
        <v>0</v>
      </c>
      <c r="BF297" s="80">
        <v>0</v>
      </c>
      <c r="BG297" s="80">
        <v>0</v>
      </c>
      <c r="BH297" s="80">
        <v>0</v>
      </c>
      <c r="BI297" s="80">
        <v>15</v>
      </c>
      <c r="BJ297" s="80">
        <v>0</v>
      </c>
      <c r="BK297" s="80">
        <v>0</v>
      </c>
      <c r="BL297" s="80">
        <v>0</v>
      </c>
      <c r="BM297" s="80">
        <v>20</v>
      </c>
      <c r="BN297" s="80">
        <v>0</v>
      </c>
      <c r="BO297" s="80">
        <v>0</v>
      </c>
      <c r="BP297" s="80">
        <v>0</v>
      </c>
      <c r="BQ297" s="80">
        <v>0</v>
      </c>
      <c r="BR297" s="80">
        <v>0</v>
      </c>
      <c r="BS297" s="80">
        <v>0</v>
      </c>
      <c r="BT297" s="81">
        <f t="shared" si="62"/>
        <v>100.55555555555556</v>
      </c>
      <c r="BU297" s="64">
        <v>10</v>
      </c>
      <c r="BV297" s="1">
        <v>10</v>
      </c>
      <c r="BW297" s="232">
        <v>10</v>
      </c>
      <c r="BX297" s="1">
        <v>10</v>
      </c>
      <c r="BY297" s="1">
        <v>10</v>
      </c>
      <c r="BZ297" s="1">
        <v>10</v>
      </c>
      <c r="CA297" s="1">
        <v>0</v>
      </c>
      <c r="CB297" s="1">
        <v>0</v>
      </c>
      <c r="CC297" s="1">
        <v>0</v>
      </c>
      <c r="CD297" s="1">
        <v>10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10</v>
      </c>
      <c r="CL297" s="1">
        <v>0</v>
      </c>
      <c r="CM297" s="1">
        <v>0</v>
      </c>
      <c r="CN297" s="1">
        <v>10</v>
      </c>
      <c r="CO297" s="1">
        <v>10</v>
      </c>
      <c r="CP297" s="81">
        <f t="shared" si="65"/>
        <v>24.943310657596374</v>
      </c>
    </row>
    <row r="298" spans="1:94">
      <c r="A298" s="1">
        <v>297</v>
      </c>
      <c r="B298" s="294" t="s">
        <v>833</v>
      </c>
      <c r="C298" s="57" t="s">
        <v>834</v>
      </c>
      <c r="D298" s="256" t="s">
        <v>279</v>
      </c>
      <c r="E298" s="87"/>
      <c r="F298" s="125" t="s">
        <v>166</v>
      </c>
      <c r="G298" s="88">
        <v>21</v>
      </c>
      <c r="H298" s="60">
        <f t="shared" si="63"/>
        <v>0.21</v>
      </c>
      <c r="I298" s="37">
        <v>19</v>
      </c>
      <c r="J298" s="62">
        <f t="shared" si="64"/>
        <v>90.476190476190482</v>
      </c>
      <c r="R298" s="8">
        <v>5000</v>
      </c>
      <c r="S298" s="1">
        <v>50</v>
      </c>
      <c r="T298" s="1">
        <v>99</v>
      </c>
      <c r="U298" s="1" t="s">
        <v>835</v>
      </c>
      <c r="V298" s="1" t="s">
        <v>267</v>
      </c>
      <c r="W298" s="9" t="s">
        <v>421</v>
      </c>
      <c r="X298" s="64">
        <v>10</v>
      </c>
      <c r="Y298" s="1">
        <v>50</v>
      </c>
      <c r="Z298" s="9">
        <v>40</v>
      </c>
      <c r="AG298" s="28">
        <v>2</v>
      </c>
      <c r="AQ298" s="79">
        <v>0</v>
      </c>
      <c r="AR298" s="80">
        <v>0</v>
      </c>
      <c r="AS298" s="80">
        <v>0</v>
      </c>
      <c r="AT298" s="80">
        <v>20</v>
      </c>
      <c r="AU298" s="80">
        <v>0</v>
      </c>
      <c r="AV298" s="80">
        <v>0</v>
      </c>
      <c r="AW298" s="80">
        <v>0</v>
      </c>
      <c r="AX298" s="80">
        <v>0</v>
      </c>
      <c r="AY298" s="80">
        <v>0</v>
      </c>
      <c r="AZ298" s="80">
        <v>0</v>
      </c>
      <c r="BA298" s="80">
        <v>0</v>
      </c>
      <c r="BB298" s="80">
        <v>0</v>
      </c>
      <c r="BC298" s="80">
        <v>0</v>
      </c>
      <c r="BD298" s="80">
        <v>0</v>
      </c>
      <c r="BE298" s="80">
        <v>0</v>
      </c>
      <c r="BF298" s="80">
        <v>0</v>
      </c>
      <c r="BG298" s="80">
        <v>0</v>
      </c>
      <c r="BH298" s="80">
        <v>0</v>
      </c>
      <c r="BI298" s="80">
        <v>0</v>
      </c>
      <c r="BJ298" s="80">
        <v>0</v>
      </c>
      <c r="BK298" s="80">
        <v>0</v>
      </c>
      <c r="BL298" s="80">
        <v>20</v>
      </c>
      <c r="BM298" s="80">
        <v>60</v>
      </c>
      <c r="BN298" s="80">
        <v>0</v>
      </c>
      <c r="BO298" s="80">
        <v>0</v>
      </c>
      <c r="BP298" s="80">
        <v>0</v>
      </c>
      <c r="BQ298" s="80">
        <v>0</v>
      </c>
      <c r="BR298" s="80">
        <v>0</v>
      </c>
      <c r="BS298" s="80">
        <v>0</v>
      </c>
      <c r="BT298" s="81">
        <f t="shared" si="62"/>
        <v>135.55555555555554</v>
      </c>
      <c r="BU298" s="64">
        <v>20</v>
      </c>
      <c r="BV298" s="1">
        <v>0</v>
      </c>
      <c r="BW298" s="232">
        <v>10</v>
      </c>
      <c r="BX298" s="1">
        <v>20</v>
      </c>
      <c r="BY298" s="1">
        <v>10</v>
      </c>
      <c r="BZ298" s="1">
        <v>0</v>
      </c>
      <c r="CA298" s="1">
        <v>10</v>
      </c>
      <c r="CB298" s="1">
        <v>0</v>
      </c>
      <c r="CC298" s="1">
        <v>0</v>
      </c>
      <c r="CD298" s="1">
        <v>10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10</v>
      </c>
      <c r="CL298" s="1">
        <v>10</v>
      </c>
      <c r="CM298" s="1">
        <v>0</v>
      </c>
      <c r="CN298" s="1">
        <v>0</v>
      </c>
      <c r="CO298" s="1">
        <v>0</v>
      </c>
      <c r="CP298" s="81">
        <f t="shared" si="65"/>
        <v>43.990929705215422</v>
      </c>
    </row>
    <row r="299" spans="1:94">
      <c r="A299" s="1">
        <v>298</v>
      </c>
      <c r="B299" s="294" t="s">
        <v>836</v>
      </c>
      <c r="C299" s="57" t="s">
        <v>837</v>
      </c>
      <c r="D299" s="256" t="s">
        <v>152</v>
      </c>
      <c r="E299" s="87"/>
      <c r="F299" s="125" t="s">
        <v>166</v>
      </c>
      <c r="G299" s="88">
        <v>15</v>
      </c>
      <c r="H299" s="60">
        <f t="shared" si="63"/>
        <v>0.15</v>
      </c>
      <c r="I299" s="37">
        <v>14</v>
      </c>
      <c r="J299" s="62">
        <f t="shared" si="64"/>
        <v>93.333333333333329</v>
      </c>
      <c r="R299" s="8">
        <v>10000</v>
      </c>
      <c r="S299" s="1">
        <v>25</v>
      </c>
      <c r="T299" s="1">
        <v>49</v>
      </c>
      <c r="U299" s="1" t="s">
        <v>436</v>
      </c>
      <c r="V299" s="1" t="s">
        <v>838</v>
      </c>
      <c r="W299" s="9" t="s">
        <v>511</v>
      </c>
      <c r="X299" s="64">
        <v>10</v>
      </c>
      <c r="Y299" s="1">
        <v>50</v>
      </c>
      <c r="Z299" s="9">
        <v>40</v>
      </c>
      <c r="AG299" s="28">
        <v>3</v>
      </c>
      <c r="AQ299" s="79">
        <v>0</v>
      </c>
      <c r="AR299" s="80">
        <v>0</v>
      </c>
      <c r="AS299" s="80">
        <v>0</v>
      </c>
      <c r="AT299" s="80">
        <v>20</v>
      </c>
      <c r="AU299" s="80">
        <v>0</v>
      </c>
      <c r="AV299" s="80">
        <v>0</v>
      </c>
      <c r="AW299" s="80">
        <v>0</v>
      </c>
      <c r="AX299" s="80">
        <v>0</v>
      </c>
      <c r="AY299" s="80">
        <v>0</v>
      </c>
      <c r="AZ299" s="80">
        <v>0</v>
      </c>
      <c r="BA299" s="80">
        <v>0</v>
      </c>
      <c r="BB299" s="80">
        <v>0</v>
      </c>
      <c r="BC299" s="80">
        <v>0</v>
      </c>
      <c r="BD299" s="80">
        <v>0</v>
      </c>
      <c r="BE299" s="80">
        <v>0</v>
      </c>
      <c r="BF299" s="80">
        <v>0</v>
      </c>
      <c r="BG299" s="80">
        <v>0</v>
      </c>
      <c r="BH299" s="80">
        <v>0</v>
      </c>
      <c r="BI299" s="80">
        <v>0</v>
      </c>
      <c r="BJ299" s="80">
        <v>0</v>
      </c>
      <c r="BK299" s="80">
        <v>0</v>
      </c>
      <c r="BL299" s="80">
        <v>20</v>
      </c>
      <c r="BM299" s="80">
        <v>60</v>
      </c>
      <c r="BN299" s="80">
        <v>0</v>
      </c>
      <c r="BO299" s="80">
        <v>0</v>
      </c>
      <c r="BP299" s="80">
        <v>0</v>
      </c>
      <c r="BQ299" s="80">
        <v>0</v>
      </c>
      <c r="BR299" s="80">
        <v>0</v>
      </c>
      <c r="BS299" s="80">
        <v>0</v>
      </c>
      <c r="BT299" s="81">
        <f t="shared" si="62"/>
        <v>135.55555555555554</v>
      </c>
      <c r="BU299" s="64">
        <v>10</v>
      </c>
      <c r="BV299" s="1">
        <v>10</v>
      </c>
      <c r="BW299" s="232">
        <v>0</v>
      </c>
      <c r="BX299" s="1">
        <v>0</v>
      </c>
      <c r="BY299" s="1">
        <v>10</v>
      </c>
      <c r="BZ299" s="1">
        <v>10</v>
      </c>
      <c r="CA299" s="1">
        <v>10</v>
      </c>
      <c r="CB299" s="1">
        <v>0</v>
      </c>
      <c r="CC299" s="1">
        <v>10</v>
      </c>
      <c r="CD299" s="1">
        <v>10</v>
      </c>
      <c r="CE299" s="1">
        <v>0</v>
      </c>
      <c r="CF299" s="1">
        <v>0</v>
      </c>
      <c r="CG299" s="1">
        <v>0</v>
      </c>
      <c r="CH299" s="1">
        <v>10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10</v>
      </c>
      <c r="CO299" s="1">
        <v>10</v>
      </c>
      <c r="CP299" s="81">
        <f t="shared" si="65"/>
        <v>24.943310657596374</v>
      </c>
    </row>
    <row r="300" spans="1:94">
      <c r="A300" s="1">
        <v>299</v>
      </c>
      <c r="B300" s="294" t="s">
        <v>839</v>
      </c>
      <c r="C300" s="57" t="s">
        <v>840</v>
      </c>
      <c r="D300" s="256" t="s">
        <v>413</v>
      </c>
      <c r="E300" s="87"/>
      <c r="F300" s="59" t="s">
        <v>197</v>
      </c>
      <c r="G300" s="88">
        <v>61</v>
      </c>
      <c r="H300" s="60">
        <f t="shared" si="63"/>
        <v>0.61</v>
      </c>
      <c r="I300" s="37">
        <v>61</v>
      </c>
      <c r="J300" s="62">
        <f t="shared" si="64"/>
        <v>100</v>
      </c>
      <c r="R300" s="8">
        <v>1000</v>
      </c>
      <c r="S300" s="1">
        <v>25</v>
      </c>
      <c r="T300" s="1">
        <v>49</v>
      </c>
      <c r="U300" s="1" t="s">
        <v>841</v>
      </c>
      <c r="V300" s="1" t="s">
        <v>842</v>
      </c>
      <c r="W300" s="9" t="s">
        <v>843</v>
      </c>
      <c r="X300" s="64">
        <v>0</v>
      </c>
      <c r="Y300" s="1">
        <v>0</v>
      </c>
      <c r="Z300" s="9">
        <v>100</v>
      </c>
      <c r="AG300" s="28">
        <v>4</v>
      </c>
      <c r="AQ300" s="79">
        <v>0</v>
      </c>
      <c r="AR300" s="80">
        <v>50</v>
      </c>
      <c r="AS300" s="80">
        <v>0</v>
      </c>
      <c r="AT300" s="80">
        <v>0</v>
      </c>
      <c r="AU300" s="80">
        <v>0</v>
      </c>
      <c r="AV300" s="80">
        <v>0</v>
      </c>
      <c r="AW300" s="80">
        <v>0</v>
      </c>
      <c r="AX300" s="80">
        <v>0</v>
      </c>
      <c r="AY300" s="80">
        <v>0</v>
      </c>
      <c r="AZ300" s="80">
        <v>0</v>
      </c>
      <c r="BA300" s="80">
        <v>0</v>
      </c>
      <c r="BB300" s="80">
        <v>0</v>
      </c>
      <c r="BC300" s="80">
        <v>0</v>
      </c>
      <c r="BD300" s="80">
        <v>0</v>
      </c>
      <c r="BE300" s="80">
        <v>0</v>
      </c>
      <c r="BF300" s="80">
        <v>0</v>
      </c>
      <c r="BG300" s="80">
        <v>0</v>
      </c>
      <c r="BH300" s="80">
        <v>0</v>
      </c>
      <c r="BI300" s="80">
        <v>0</v>
      </c>
      <c r="BJ300" s="80">
        <v>0</v>
      </c>
      <c r="BK300" s="80">
        <v>0</v>
      </c>
      <c r="BL300" s="80">
        <v>0</v>
      </c>
      <c r="BM300" s="80">
        <v>50</v>
      </c>
      <c r="BN300" s="80">
        <v>0</v>
      </c>
      <c r="BO300" s="80">
        <v>0</v>
      </c>
      <c r="BP300" s="80">
        <v>0</v>
      </c>
      <c r="BQ300" s="80">
        <v>0</v>
      </c>
      <c r="BR300" s="80">
        <v>0</v>
      </c>
      <c r="BS300" s="80">
        <v>0</v>
      </c>
      <c r="BT300" s="81">
        <f t="shared" si="62"/>
        <v>155.55555555555554</v>
      </c>
      <c r="BU300" s="64">
        <v>0</v>
      </c>
      <c r="BV300" s="1">
        <v>0</v>
      </c>
      <c r="BW300" s="232">
        <v>0</v>
      </c>
      <c r="BX300" s="1">
        <v>0</v>
      </c>
      <c r="BY300" s="1">
        <v>40</v>
      </c>
      <c r="BZ300" s="1">
        <v>0</v>
      </c>
      <c r="CA300" s="1">
        <v>0</v>
      </c>
      <c r="CB300" s="1">
        <v>0</v>
      </c>
      <c r="CC300" s="1">
        <v>0</v>
      </c>
      <c r="CD300" s="1">
        <v>20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40</v>
      </c>
      <c r="CM300" s="1">
        <v>0</v>
      </c>
      <c r="CN300" s="1">
        <v>0</v>
      </c>
      <c r="CO300" s="1">
        <v>0</v>
      </c>
      <c r="CP300" s="81">
        <f t="shared" si="65"/>
        <v>148.75283446712018</v>
      </c>
    </row>
    <row r="301" spans="1:94">
      <c r="A301" s="1">
        <v>300</v>
      </c>
      <c r="B301" s="294" t="s">
        <v>844</v>
      </c>
      <c r="C301" s="57" t="s">
        <v>845</v>
      </c>
      <c r="D301" s="256" t="s">
        <v>157</v>
      </c>
      <c r="E301" s="87"/>
      <c r="F301" s="125" t="s">
        <v>166</v>
      </c>
      <c r="G301" s="88">
        <v>23</v>
      </c>
      <c r="H301" s="60">
        <f t="shared" si="63"/>
        <v>0.23</v>
      </c>
      <c r="I301" s="37">
        <v>21</v>
      </c>
      <c r="J301" s="62">
        <f t="shared" si="64"/>
        <v>91.304347826086953</v>
      </c>
      <c r="R301" s="8">
        <v>10000</v>
      </c>
      <c r="S301" s="1">
        <v>50</v>
      </c>
      <c r="T301" s="1">
        <v>99</v>
      </c>
      <c r="U301" s="1" t="s">
        <v>706</v>
      </c>
      <c r="V301" s="1" t="s">
        <v>228</v>
      </c>
      <c r="W301" s="9" t="s">
        <v>846</v>
      </c>
      <c r="X301" s="64">
        <v>20</v>
      </c>
      <c r="Y301" s="1">
        <v>50</v>
      </c>
      <c r="Z301" s="9">
        <v>30</v>
      </c>
      <c r="AG301" s="28">
        <v>5</v>
      </c>
      <c r="AQ301" s="79">
        <v>0</v>
      </c>
      <c r="AR301" s="80">
        <v>60</v>
      </c>
      <c r="AS301" s="80">
        <v>10</v>
      </c>
      <c r="AT301" s="80">
        <v>0</v>
      </c>
      <c r="AU301" s="80">
        <v>0</v>
      </c>
      <c r="AV301" s="80">
        <v>0</v>
      </c>
      <c r="AW301" s="80">
        <v>0</v>
      </c>
      <c r="AX301" s="80">
        <v>0</v>
      </c>
      <c r="AY301" s="80">
        <v>0</v>
      </c>
      <c r="AZ301" s="80">
        <v>0</v>
      </c>
      <c r="BA301" s="80">
        <v>0</v>
      </c>
      <c r="BB301" s="80">
        <v>0</v>
      </c>
      <c r="BC301" s="80">
        <v>0</v>
      </c>
      <c r="BD301" s="80">
        <v>0</v>
      </c>
      <c r="BE301" s="80">
        <v>0</v>
      </c>
      <c r="BF301" s="80">
        <v>0</v>
      </c>
      <c r="BG301" s="80">
        <v>0</v>
      </c>
      <c r="BH301" s="80">
        <v>0</v>
      </c>
      <c r="BI301" s="80">
        <v>0</v>
      </c>
      <c r="BJ301" s="80">
        <v>0</v>
      </c>
      <c r="BK301" s="80">
        <v>0</v>
      </c>
      <c r="BL301" s="80">
        <v>5</v>
      </c>
      <c r="BM301" s="80">
        <v>15</v>
      </c>
      <c r="BN301" s="80">
        <v>0</v>
      </c>
      <c r="BO301" s="80">
        <v>0</v>
      </c>
      <c r="BP301" s="80">
        <v>0</v>
      </c>
      <c r="BQ301" s="80">
        <v>10</v>
      </c>
      <c r="BR301" s="80">
        <v>0</v>
      </c>
      <c r="BS301" s="80">
        <v>0</v>
      </c>
      <c r="BT301" s="81">
        <f t="shared" si="62"/>
        <v>123.88888888888889</v>
      </c>
      <c r="BU301" s="64">
        <v>30</v>
      </c>
      <c r="BV301" s="1">
        <v>0</v>
      </c>
      <c r="BW301" s="1">
        <v>0</v>
      </c>
      <c r="BX301" s="1">
        <v>10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30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10</v>
      </c>
      <c r="CL301" s="1">
        <v>10</v>
      </c>
      <c r="CM301" s="1">
        <v>10</v>
      </c>
      <c r="CN301" s="1">
        <v>0</v>
      </c>
      <c r="CO301" s="1">
        <v>0</v>
      </c>
      <c r="CP301" s="81">
        <f t="shared" si="65"/>
        <v>82.086167800453509</v>
      </c>
    </row>
    <row r="302" spans="1:94">
      <c r="A302" s="1">
        <v>301</v>
      </c>
      <c r="B302" s="232" t="s">
        <v>847</v>
      </c>
      <c r="C302" s="57" t="s">
        <v>848</v>
      </c>
      <c r="D302" s="256" t="s">
        <v>157</v>
      </c>
      <c r="E302" s="87"/>
      <c r="F302" s="59" t="s">
        <v>197</v>
      </c>
      <c r="G302" s="88">
        <v>14</v>
      </c>
      <c r="H302" s="60">
        <f t="shared" si="63"/>
        <v>0.14000000000000001</v>
      </c>
      <c r="I302" s="37">
        <v>13</v>
      </c>
      <c r="J302" s="62">
        <f t="shared" si="64"/>
        <v>92.857142857142861</v>
      </c>
      <c r="R302" s="8">
        <v>5000</v>
      </c>
      <c r="S302" s="1">
        <v>25</v>
      </c>
      <c r="T302" s="1">
        <v>49</v>
      </c>
      <c r="U302" s="1" t="s">
        <v>849</v>
      </c>
      <c r="V302" s="1" t="s">
        <v>511</v>
      </c>
      <c r="W302" s="9" t="s">
        <v>250</v>
      </c>
      <c r="X302" s="64">
        <v>30</v>
      </c>
      <c r="Y302" s="1">
        <v>10</v>
      </c>
      <c r="Z302" s="9">
        <v>60</v>
      </c>
      <c r="AG302" s="28">
        <v>6</v>
      </c>
      <c r="AQ302" s="79">
        <v>0</v>
      </c>
      <c r="AR302" s="80">
        <v>70</v>
      </c>
      <c r="AS302" s="80">
        <v>0</v>
      </c>
      <c r="AT302" s="80">
        <v>0</v>
      </c>
      <c r="AU302" s="80">
        <v>0</v>
      </c>
      <c r="AV302" s="80">
        <v>0</v>
      </c>
      <c r="AW302" s="80">
        <v>0</v>
      </c>
      <c r="AX302" s="80">
        <v>0</v>
      </c>
      <c r="AY302" s="80">
        <v>4</v>
      </c>
      <c r="AZ302" s="80">
        <v>0</v>
      </c>
      <c r="BA302" s="80">
        <v>0</v>
      </c>
      <c r="BB302" s="80">
        <v>0</v>
      </c>
      <c r="BC302" s="80">
        <v>0</v>
      </c>
      <c r="BD302" s="80">
        <v>4</v>
      </c>
      <c r="BE302" s="80">
        <v>0</v>
      </c>
      <c r="BF302" s="80">
        <v>0</v>
      </c>
      <c r="BG302" s="80">
        <v>0</v>
      </c>
      <c r="BH302" s="80">
        <v>0</v>
      </c>
      <c r="BI302" s="80">
        <v>0</v>
      </c>
      <c r="BJ302" s="80">
        <v>5</v>
      </c>
      <c r="BK302" s="80">
        <v>0</v>
      </c>
      <c r="BL302" s="80">
        <v>2</v>
      </c>
      <c r="BM302" s="80">
        <v>5</v>
      </c>
      <c r="BN302" s="80">
        <v>0</v>
      </c>
      <c r="BO302" s="80">
        <v>5</v>
      </c>
      <c r="BP302" s="80">
        <v>0</v>
      </c>
      <c r="BQ302" s="80">
        <v>5</v>
      </c>
      <c r="BR302" s="80">
        <v>0</v>
      </c>
      <c r="BS302" s="80">
        <v>0</v>
      </c>
      <c r="BT302" s="81">
        <f t="shared" si="62"/>
        <v>156.75555555555556</v>
      </c>
      <c r="BU302" s="64">
        <v>0</v>
      </c>
      <c r="BV302" s="1">
        <v>0</v>
      </c>
      <c r="BW302" s="232">
        <v>30</v>
      </c>
      <c r="BX302" s="1">
        <v>0</v>
      </c>
      <c r="BY302" s="1">
        <v>0</v>
      </c>
      <c r="BZ302" s="1">
        <v>10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60</v>
      </c>
      <c r="CN302" s="1">
        <v>0</v>
      </c>
      <c r="CO302" s="1">
        <v>0</v>
      </c>
      <c r="CP302" s="81">
        <f t="shared" si="65"/>
        <v>196.3718820861678</v>
      </c>
    </row>
    <row r="303" spans="1:94">
      <c r="A303" s="1">
        <v>302</v>
      </c>
      <c r="B303" s="294" t="s">
        <v>850</v>
      </c>
      <c r="C303" s="57" t="s">
        <v>851</v>
      </c>
      <c r="D303" s="256" t="s">
        <v>413</v>
      </c>
      <c r="E303" s="87"/>
      <c r="F303" s="125" t="s">
        <v>166</v>
      </c>
      <c r="G303" s="88">
        <v>15</v>
      </c>
      <c r="H303" s="60">
        <f t="shared" si="63"/>
        <v>0.15</v>
      </c>
      <c r="I303" s="37">
        <v>14</v>
      </c>
      <c r="J303" s="62">
        <f t="shared" si="64"/>
        <v>93.333333333333329</v>
      </c>
      <c r="R303" s="8">
        <v>10000</v>
      </c>
      <c r="S303" s="1">
        <v>50</v>
      </c>
      <c r="T303" s="1">
        <v>99</v>
      </c>
      <c r="U303" s="1" t="s">
        <v>826</v>
      </c>
      <c r="V303" s="1">
        <v>8</v>
      </c>
      <c r="W303" s="9" t="s">
        <v>250</v>
      </c>
      <c r="X303" s="64">
        <v>10</v>
      </c>
      <c r="Y303" s="1">
        <v>60</v>
      </c>
      <c r="Z303" s="9">
        <v>30</v>
      </c>
      <c r="AG303" s="28">
        <v>7</v>
      </c>
      <c r="AQ303" s="79">
        <v>0</v>
      </c>
      <c r="AR303" s="80">
        <v>70</v>
      </c>
      <c r="AS303" s="80">
        <v>0</v>
      </c>
      <c r="AT303" s="80">
        <v>0</v>
      </c>
      <c r="AU303" s="80">
        <v>0</v>
      </c>
      <c r="AV303" s="80">
        <v>0</v>
      </c>
      <c r="AW303" s="80">
        <v>0</v>
      </c>
      <c r="AX303" s="80">
        <v>0</v>
      </c>
      <c r="AY303" s="80">
        <v>0</v>
      </c>
      <c r="AZ303" s="80">
        <v>0</v>
      </c>
      <c r="BA303" s="80">
        <v>0</v>
      </c>
      <c r="BB303" s="80">
        <v>0</v>
      </c>
      <c r="BC303" s="80">
        <v>0</v>
      </c>
      <c r="BD303" s="80">
        <v>0</v>
      </c>
      <c r="BE303" s="80">
        <v>0</v>
      </c>
      <c r="BF303" s="80">
        <v>0</v>
      </c>
      <c r="BG303" s="80">
        <v>0</v>
      </c>
      <c r="BH303" s="80">
        <v>0</v>
      </c>
      <c r="BI303" s="80">
        <v>0</v>
      </c>
      <c r="BJ303" s="80">
        <v>0</v>
      </c>
      <c r="BK303" s="80">
        <v>0</v>
      </c>
      <c r="BL303" s="80">
        <v>0</v>
      </c>
      <c r="BM303" s="80">
        <v>30</v>
      </c>
      <c r="BN303" s="80">
        <v>0</v>
      </c>
      <c r="BO303" s="80">
        <v>0</v>
      </c>
      <c r="BP303" s="80">
        <v>0</v>
      </c>
      <c r="BQ303" s="80">
        <v>0</v>
      </c>
      <c r="BR303" s="80">
        <v>0</v>
      </c>
      <c r="BS303" s="80">
        <v>0</v>
      </c>
      <c r="BT303" s="81">
        <f t="shared" si="62"/>
        <v>182.22222222222223</v>
      </c>
      <c r="BU303" s="64">
        <v>0</v>
      </c>
      <c r="BV303" s="1">
        <v>25</v>
      </c>
      <c r="BW303" s="232">
        <v>0</v>
      </c>
      <c r="BX303" s="1">
        <v>0</v>
      </c>
      <c r="BY303" s="1">
        <v>0</v>
      </c>
      <c r="BZ303" s="1">
        <v>25</v>
      </c>
      <c r="CA303" s="1">
        <v>0</v>
      </c>
      <c r="CB303" s="1">
        <v>0</v>
      </c>
      <c r="CC303" s="1">
        <v>0</v>
      </c>
      <c r="CD303" s="1">
        <v>25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25</v>
      </c>
      <c r="CL303" s="1">
        <v>0</v>
      </c>
      <c r="CM303" s="1">
        <v>0</v>
      </c>
      <c r="CN303" s="1">
        <v>0</v>
      </c>
      <c r="CO303" s="1">
        <v>0</v>
      </c>
      <c r="CP303" s="81">
        <f t="shared" si="65"/>
        <v>96.371882086167801</v>
      </c>
    </row>
    <row r="304" spans="1:94">
      <c r="A304" s="1">
        <v>303</v>
      </c>
      <c r="B304" s="294" t="s">
        <v>852</v>
      </c>
      <c r="C304" s="57" t="s">
        <v>853</v>
      </c>
      <c r="D304" s="256" t="s">
        <v>854</v>
      </c>
      <c r="E304" s="87"/>
      <c r="F304" s="125" t="s">
        <v>190</v>
      </c>
      <c r="G304" s="88">
        <v>5</v>
      </c>
      <c r="H304" s="60">
        <f t="shared" si="63"/>
        <v>0.05</v>
      </c>
      <c r="I304" s="37">
        <v>2</v>
      </c>
      <c r="J304" s="62">
        <f t="shared" si="64"/>
        <v>40</v>
      </c>
      <c r="R304" s="8">
        <v>5000</v>
      </c>
      <c r="S304" s="1">
        <v>50</v>
      </c>
      <c r="T304" s="1">
        <v>99</v>
      </c>
      <c r="U304" s="1" t="s">
        <v>835</v>
      </c>
      <c r="V304" s="1" t="s">
        <v>268</v>
      </c>
      <c r="W304" s="9" t="s">
        <v>228</v>
      </c>
      <c r="X304" s="64">
        <v>0</v>
      </c>
      <c r="Y304" s="1">
        <v>0</v>
      </c>
      <c r="Z304" s="9">
        <v>100</v>
      </c>
      <c r="AG304" s="28">
        <v>8</v>
      </c>
      <c r="AQ304" s="79">
        <v>0</v>
      </c>
      <c r="AR304" s="80">
        <v>60</v>
      </c>
      <c r="AS304" s="80">
        <v>0</v>
      </c>
      <c r="AT304" s="80">
        <v>0</v>
      </c>
      <c r="AU304" s="80">
        <v>0</v>
      </c>
      <c r="AV304" s="80">
        <v>0</v>
      </c>
      <c r="AW304" s="80">
        <v>0</v>
      </c>
      <c r="AX304" s="80">
        <v>0</v>
      </c>
      <c r="AY304" s="80">
        <v>0</v>
      </c>
      <c r="AZ304" s="80">
        <v>0</v>
      </c>
      <c r="BA304" s="80">
        <v>0</v>
      </c>
      <c r="BB304" s="80">
        <v>0</v>
      </c>
      <c r="BC304" s="80">
        <v>0</v>
      </c>
      <c r="BD304" s="80">
        <v>0</v>
      </c>
      <c r="BE304" s="80">
        <v>0</v>
      </c>
      <c r="BF304" s="80">
        <v>0</v>
      </c>
      <c r="BG304" s="80">
        <v>0</v>
      </c>
      <c r="BH304" s="80">
        <v>0</v>
      </c>
      <c r="BI304" s="80">
        <v>10</v>
      </c>
      <c r="BJ304" s="80">
        <v>0</v>
      </c>
      <c r="BK304" s="80">
        <v>0</v>
      </c>
      <c r="BL304" s="80">
        <v>0</v>
      </c>
      <c r="BM304" s="80">
        <v>30</v>
      </c>
      <c r="BN304" s="80">
        <v>0</v>
      </c>
      <c r="BO304" s="80">
        <v>0</v>
      </c>
      <c r="BP304" s="80">
        <v>0</v>
      </c>
      <c r="BQ304" s="80">
        <v>0</v>
      </c>
      <c r="BR304" s="80">
        <v>0</v>
      </c>
      <c r="BS304" s="80">
        <v>0</v>
      </c>
      <c r="BT304" s="81">
        <f t="shared" si="62"/>
        <v>142.22222222222223</v>
      </c>
      <c r="BU304" s="64">
        <v>30</v>
      </c>
      <c r="BV304" s="1">
        <v>10</v>
      </c>
      <c r="BW304" s="232">
        <v>20</v>
      </c>
      <c r="BX304" s="1">
        <v>0</v>
      </c>
      <c r="BY304" s="1">
        <v>0</v>
      </c>
      <c r="BZ304" s="1">
        <v>0</v>
      </c>
      <c r="CA304" s="1">
        <v>10</v>
      </c>
      <c r="CB304" s="1">
        <v>10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20</v>
      </c>
      <c r="CL304" s="1">
        <v>0</v>
      </c>
      <c r="CM304" s="1">
        <v>0</v>
      </c>
      <c r="CN304" s="1">
        <v>0</v>
      </c>
      <c r="CO304" s="1">
        <v>0</v>
      </c>
      <c r="CP304" s="81">
        <f t="shared" si="65"/>
        <v>72.562358276643991</v>
      </c>
    </row>
    <row r="305" spans="1:94">
      <c r="A305" s="1">
        <v>304</v>
      </c>
      <c r="B305" s="294" t="s">
        <v>855</v>
      </c>
      <c r="C305" s="57" t="s">
        <v>856</v>
      </c>
      <c r="D305" s="256" t="s">
        <v>157</v>
      </c>
      <c r="E305" s="87"/>
      <c r="F305" s="125" t="s">
        <v>166</v>
      </c>
      <c r="G305" s="88">
        <v>9</v>
      </c>
      <c r="H305" s="60">
        <f t="shared" si="63"/>
        <v>0.09</v>
      </c>
      <c r="I305" s="37">
        <v>7</v>
      </c>
      <c r="J305" s="62">
        <f t="shared" si="64"/>
        <v>77.777777777777771</v>
      </c>
      <c r="R305" s="8">
        <v>10000</v>
      </c>
      <c r="S305" s="1">
        <v>25</v>
      </c>
      <c r="T305" s="1">
        <v>49</v>
      </c>
      <c r="U305" s="1" t="s">
        <v>209</v>
      </c>
      <c r="V305" s="1" t="s">
        <v>846</v>
      </c>
      <c r="W305" s="9" t="s">
        <v>268</v>
      </c>
      <c r="AG305" s="28">
        <v>9</v>
      </c>
      <c r="AQ305" s="79">
        <v>0</v>
      </c>
      <c r="AR305" s="80">
        <v>70</v>
      </c>
      <c r="AS305" s="80">
        <v>0</v>
      </c>
      <c r="AT305" s="80">
        <v>0</v>
      </c>
      <c r="AU305" s="80">
        <v>0</v>
      </c>
      <c r="AV305" s="80">
        <v>0</v>
      </c>
      <c r="AW305" s="80">
        <v>0</v>
      </c>
      <c r="AX305" s="80">
        <v>0</v>
      </c>
      <c r="AY305" s="80">
        <v>0</v>
      </c>
      <c r="AZ305" s="80">
        <v>0</v>
      </c>
      <c r="BA305" s="80">
        <v>0</v>
      </c>
      <c r="BB305" s="80">
        <v>0</v>
      </c>
      <c r="BC305" s="80">
        <v>0</v>
      </c>
      <c r="BD305" s="80">
        <v>0</v>
      </c>
      <c r="BE305" s="80">
        <v>0</v>
      </c>
      <c r="BF305" s="80">
        <v>0</v>
      </c>
      <c r="BG305" s="80">
        <v>0</v>
      </c>
      <c r="BH305" s="80">
        <v>0</v>
      </c>
      <c r="BI305" s="80">
        <v>0</v>
      </c>
      <c r="BJ305" s="80">
        <v>0</v>
      </c>
      <c r="BK305" s="80">
        <v>0</v>
      </c>
      <c r="BL305" s="80">
        <v>0</v>
      </c>
      <c r="BM305" s="80">
        <v>30</v>
      </c>
      <c r="BN305" s="80">
        <v>0</v>
      </c>
      <c r="BO305" s="80">
        <v>0</v>
      </c>
      <c r="BP305" s="80">
        <v>0</v>
      </c>
      <c r="BQ305" s="80">
        <v>0</v>
      </c>
      <c r="BR305" s="80">
        <v>0</v>
      </c>
      <c r="BS305" s="80">
        <v>0</v>
      </c>
      <c r="BT305" s="81">
        <f t="shared" si="62"/>
        <v>182.22222222222223</v>
      </c>
    </row>
    <row r="306" spans="1:94">
      <c r="A306" s="1">
        <v>305</v>
      </c>
      <c r="B306" s="294" t="s">
        <v>857</v>
      </c>
      <c r="C306" s="57" t="s">
        <v>858</v>
      </c>
      <c r="D306" s="256" t="s">
        <v>226</v>
      </c>
      <c r="E306" s="87"/>
      <c r="F306" s="59" t="s">
        <v>120</v>
      </c>
      <c r="G306" s="88">
        <v>476</v>
      </c>
      <c r="H306" s="60">
        <f t="shared" si="63"/>
        <v>4.76</v>
      </c>
      <c r="I306" s="37">
        <v>122</v>
      </c>
      <c r="J306" s="62">
        <f t="shared" si="64"/>
        <v>25.630252100840337</v>
      </c>
      <c r="R306" s="8">
        <v>25000</v>
      </c>
      <c r="S306" s="1">
        <v>100</v>
      </c>
      <c r="T306" s="1">
        <v>149</v>
      </c>
      <c r="U306" s="1" t="s">
        <v>859</v>
      </c>
      <c r="V306" s="1" t="s">
        <v>421</v>
      </c>
      <c r="W306" s="9" t="s">
        <v>142</v>
      </c>
      <c r="AG306" s="28">
        <v>10</v>
      </c>
      <c r="AQ306" s="79">
        <v>0</v>
      </c>
      <c r="AR306" s="80">
        <v>30</v>
      </c>
      <c r="AS306" s="80">
        <v>0</v>
      </c>
      <c r="AT306" s="80">
        <v>5</v>
      </c>
      <c r="AU306" s="80">
        <v>0</v>
      </c>
      <c r="AV306" s="80">
        <v>0</v>
      </c>
      <c r="AW306" s="80">
        <v>0</v>
      </c>
      <c r="AX306" s="80">
        <v>0</v>
      </c>
      <c r="AY306" s="80">
        <v>0</v>
      </c>
      <c r="AZ306" s="80">
        <v>0</v>
      </c>
      <c r="BA306" s="80">
        <v>0</v>
      </c>
      <c r="BB306" s="80">
        <v>0</v>
      </c>
      <c r="BC306" s="80">
        <v>0</v>
      </c>
      <c r="BD306" s="80">
        <v>0</v>
      </c>
      <c r="BE306" s="80">
        <v>0</v>
      </c>
      <c r="BF306" s="80">
        <v>0</v>
      </c>
      <c r="BG306" s="80">
        <v>0</v>
      </c>
      <c r="BH306" s="80">
        <v>0</v>
      </c>
      <c r="BI306" s="80">
        <v>60</v>
      </c>
      <c r="BJ306" s="80">
        <v>0</v>
      </c>
      <c r="BK306" s="80">
        <v>0</v>
      </c>
      <c r="BL306" s="80">
        <v>0</v>
      </c>
      <c r="BM306" s="80">
        <v>0</v>
      </c>
      <c r="BN306" s="80">
        <v>5</v>
      </c>
      <c r="BO306" s="80">
        <v>0</v>
      </c>
      <c r="BP306" s="80">
        <v>0</v>
      </c>
      <c r="BQ306" s="80">
        <v>0</v>
      </c>
      <c r="BR306" s="80">
        <v>0</v>
      </c>
      <c r="BS306" s="80">
        <v>0</v>
      </c>
      <c r="BT306" s="81">
        <f t="shared" si="62"/>
        <v>140.55555555555554</v>
      </c>
    </row>
    <row r="307" spans="1:94">
      <c r="A307" s="1">
        <v>306</v>
      </c>
      <c r="B307" s="294" t="s">
        <v>860</v>
      </c>
      <c r="C307" s="57" t="s">
        <v>861</v>
      </c>
      <c r="D307" s="256" t="s">
        <v>862</v>
      </c>
      <c r="E307" s="87"/>
      <c r="F307" s="125" t="s">
        <v>166</v>
      </c>
      <c r="G307" s="88">
        <v>10</v>
      </c>
      <c r="H307" s="60">
        <f t="shared" si="63"/>
        <v>0.1</v>
      </c>
      <c r="I307" s="37">
        <v>10</v>
      </c>
      <c r="J307" s="62">
        <f t="shared" si="64"/>
        <v>100</v>
      </c>
      <c r="R307" s="8">
        <v>10000</v>
      </c>
      <c r="S307" s="1">
        <v>75</v>
      </c>
      <c r="T307" s="1">
        <v>25</v>
      </c>
      <c r="U307" s="1" t="s">
        <v>863</v>
      </c>
      <c r="V307" s="1" t="s">
        <v>530</v>
      </c>
      <c r="W307" s="9" t="s">
        <v>250</v>
      </c>
      <c r="X307" s="64">
        <v>10</v>
      </c>
      <c r="Y307" s="1">
        <v>50</v>
      </c>
      <c r="Z307" s="9">
        <v>40</v>
      </c>
      <c r="AG307" s="28">
        <v>11</v>
      </c>
      <c r="AQ307" s="79">
        <v>0</v>
      </c>
      <c r="AR307" s="80">
        <v>75</v>
      </c>
      <c r="AS307" s="80">
        <v>0</v>
      </c>
      <c r="AT307" s="80">
        <v>0</v>
      </c>
      <c r="AU307" s="80">
        <v>0</v>
      </c>
      <c r="AV307" s="80">
        <v>0</v>
      </c>
      <c r="AW307" s="80">
        <v>0</v>
      </c>
      <c r="AX307" s="80">
        <v>0</v>
      </c>
      <c r="AY307" s="80">
        <v>0</v>
      </c>
      <c r="AZ307" s="80">
        <v>0</v>
      </c>
      <c r="BA307" s="80">
        <v>0</v>
      </c>
      <c r="BB307" s="80">
        <v>0</v>
      </c>
      <c r="BC307" s="80">
        <v>0</v>
      </c>
      <c r="BD307" s="80">
        <v>0</v>
      </c>
      <c r="BE307" s="80">
        <v>0</v>
      </c>
      <c r="BF307" s="80">
        <v>0</v>
      </c>
      <c r="BG307" s="80">
        <v>0</v>
      </c>
      <c r="BH307" s="80">
        <v>0</v>
      </c>
      <c r="BI307" s="80">
        <v>0</v>
      </c>
      <c r="BJ307" s="80">
        <v>0</v>
      </c>
      <c r="BK307" s="80">
        <v>0</v>
      </c>
      <c r="BL307" s="80">
        <v>0</v>
      </c>
      <c r="BM307" s="80">
        <v>25</v>
      </c>
      <c r="BN307" s="80">
        <v>0</v>
      </c>
      <c r="BO307" s="80">
        <v>0</v>
      </c>
      <c r="BP307" s="80">
        <v>0</v>
      </c>
      <c r="BQ307" s="80">
        <v>0</v>
      </c>
      <c r="BR307" s="80">
        <v>0</v>
      </c>
      <c r="BS307" s="80">
        <v>0</v>
      </c>
      <c r="BT307" s="81">
        <f t="shared" si="62"/>
        <v>197.22222222222223</v>
      </c>
      <c r="BU307" s="64">
        <v>10</v>
      </c>
      <c r="BV307" s="1">
        <v>30</v>
      </c>
      <c r="BW307" s="232">
        <v>0</v>
      </c>
      <c r="BX307" s="1">
        <v>0</v>
      </c>
      <c r="BY307" s="1">
        <v>10</v>
      </c>
      <c r="BZ307" s="1">
        <v>20</v>
      </c>
      <c r="CA307" s="1">
        <v>0</v>
      </c>
      <c r="CB307" s="1">
        <v>0</v>
      </c>
      <c r="CC307" s="1">
        <v>0</v>
      </c>
      <c r="CD307" s="1">
        <v>10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20</v>
      </c>
      <c r="CL307" s="1">
        <v>0</v>
      </c>
      <c r="CM307" s="1">
        <v>0</v>
      </c>
      <c r="CN307" s="1">
        <v>0</v>
      </c>
      <c r="CO307" s="1">
        <v>0</v>
      </c>
      <c r="CP307" s="81">
        <f>(BU307*BU307+BV307*BV307+BW307*BW307+BX307*BX307+BY307*BY307+BZ307*BZ307+CA307*CA307+CB307*CB307+CC307*CC307+CD307*CD307+CE307*CE307+CF307*CF307+CG307*CG307+CH307*CH307+CI307*CI307+CJ307*CJ307+CK307*CK307+CL307*CL307+CM307*CM307+CN307*CN307+CO307*CO307)/21-10000/(21*21)</f>
        <v>72.562358276643991</v>
      </c>
    </row>
    <row r="308" spans="1:94">
      <c r="A308" s="1">
        <v>307</v>
      </c>
      <c r="B308" s="294" t="s">
        <v>864</v>
      </c>
      <c r="C308" s="57" t="s">
        <v>865</v>
      </c>
      <c r="D308" s="256" t="s">
        <v>220</v>
      </c>
      <c r="E308" s="87"/>
      <c r="F308" s="125" t="s">
        <v>166</v>
      </c>
      <c r="G308" s="88">
        <v>35</v>
      </c>
      <c r="H308" s="60">
        <f t="shared" si="63"/>
        <v>0.35</v>
      </c>
      <c r="I308" s="37">
        <v>35</v>
      </c>
      <c r="J308" s="62">
        <f t="shared" si="64"/>
        <v>100</v>
      </c>
      <c r="R308" s="8">
        <v>5000</v>
      </c>
      <c r="S308" s="1">
        <v>50</v>
      </c>
      <c r="T308" s="1">
        <v>99</v>
      </c>
      <c r="U308" s="1" t="s">
        <v>235</v>
      </c>
      <c r="V308" s="1" t="s">
        <v>421</v>
      </c>
      <c r="W308" s="9" t="s">
        <v>127</v>
      </c>
      <c r="X308" s="64">
        <v>25</v>
      </c>
      <c r="Y308" s="1">
        <v>50</v>
      </c>
      <c r="Z308" s="9">
        <v>25</v>
      </c>
      <c r="AG308" s="28">
        <v>12</v>
      </c>
      <c r="AQ308" s="79">
        <v>0</v>
      </c>
      <c r="AR308" s="80">
        <v>30</v>
      </c>
      <c r="AS308" s="80">
        <v>0</v>
      </c>
      <c r="AT308" s="80">
        <v>20</v>
      </c>
      <c r="AU308" s="80">
        <v>0</v>
      </c>
      <c r="AV308" s="80">
        <v>0</v>
      </c>
      <c r="AW308" s="80">
        <v>0</v>
      </c>
      <c r="AX308" s="80">
        <v>0</v>
      </c>
      <c r="AY308" s="80">
        <v>10</v>
      </c>
      <c r="AZ308" s="80">
        <v>0</v>
      </c>
      <c r="BA308" s="80">
        <v>0</v>
      </c>
      <c r="BB308" s="80">
        <v>0</v>
      </c>
      <c r="BC308" s="80">
        <v>0</v>
      </c>
      <c r="BD308" s="80">
        <v>0</v>
      </c>
      <c r="BE308" s="80">
        <v>0</v>
      </c>
      <c r="BF308" s="80">
        <v>0</v>
      </c>
      <c r="BG308" s="80">
        <v>0</v>
      </c>
      <c r="BH308" s="80">
        <v>0</v>
      </c>
      <c r="BI308" s="80">
        <v>0</v>
      </c>
      <c r="BJ308" s="80">
        <v>0</v>
      </c>
      <c r="BK308" s="80">
        <v>0</v>
      </c>
      <c r="BL308" s="80">
        <v>40</v>
      </c>
      <c r="BM308" s="80">
        <v>0</v>
      </c>
      <c r="BN308" s="80">
        <v>0</v>
      </c>
      <c r="BO308" s="80">
        <v>0</v>
      </c>
      <c r="BP308" s="80">
        <v>0</v>
      </c>
      <c r="BQ308" s="80">
        <v>0</v>
      </c>
      <c r="BR308" s="80">
        <v>0</v>
      </c>
      <c r="BS308" s="80">
        <v>0</v>
      </c>
      <c r="BT308" s="81">
        <f t="shared" si="62"/>
        <v>88.888888888888886</v>
      </c>
      <c r="BU308" s="64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20</v>
      </c>
      <c r="CB308" s="1">
        <v>10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30</v>
      </c>
      <c r="CK308" s="1">
        <v>0</v>
      </c>
      <c r="CL308" s="1">
        <v>10</v>
      </c>
      <c r="CM308" s="1">
        <v>0</v>
      </c>
      <c r="CN308" s="1">
        <v>30</v>
      </c>
      <c r="CO308" s="1">
        <v>0</v>
      </c>
      <c r="CP308" s="81">
        <f>(BU308*BU308+BV308*BV308+BW308*BW308+BX308*BX308+BY308*BY308+BZ308*BZ308+CA308*CA308+CB308*CB308+CC308*CC308+CD308*CD308+CE308*CE308+CF308*CF308+CG308*CG308+CH308*CH308+CI308*CI308+CJ308*CJ308+CK308*CK308+CL308*CL308+CM308*CM308+CN308*CN308+CO308*CO308)/21-10000/(21*21)</f>
        <v>91.609977324263042</v>
      </c>
    </row>
    <row r="309" spans="1:94">
      <c r="A309" s="1">
        <v>308</v>
      </c>
      <c r="B309" s="294" t="s">
        <v>866</v>
      </c>
      <c r="C309" s="57" t="s">
        <v>867</v>
      </c>
      <c r="D309" s="256" t="s">
        <v>413</v>
      </c>
      <c r="E309" s="87"/>
      <c r="F309" s="125" t="s">
        <v>166</v>
      </c>
      <c r="G309" s="88"/>
      <c r="H309" s="60">
        <f t="shared" si="63"/>
        <v>0</v>
      </c>
      <c r="J309" s="62"/>
      <c r="R309" s="8">
        <v>1000</v>
      </c>
      <c r="S309" s="1">
        <v>25</v>
      </c>
      <c r="T309" s="1">
        <v>49</v>
      </c>
      <c r="U309" s="1" t="s">
        <v>868</v>
      </c>
      <c r="V309" s="1" t="s">
        <v>832</v>
      </c>
      <c r="W309" s="9" t="s">
        <v>268</v>
      </c>
      <c r="X309" s="64">
        <v>0</v>
      </c>
      <c r="Y309" s="1">
        <v>40</v>
      </c>
      <c r="Z309" s="9">
        <v>60</v>
      </c>
      <c r="AG309" s="28">
        <v>13</v>
      </c>
      <c r="AQ309" s="79">
        <v>0</v>
      </c>
      <c r="AR309" s="80">
        <v>50</v>
      </c>
      <c r="AS309" s="80">
        <v>0</v>
      </c>
      <c r="AT309" s="80">
        <v>5</v>
      </c>
      <c r="AU309" s="80">
        <v>0</v>
      </c>
      <c r="AV309" s="80">
        <v>0</v>
      </c>
      <c r="AW309" s="80">
        <v>0</v>
      </c>
      <c r="AX309" s="80">
        <v>0</v>
      </c>
      <c r="AY309" s="80">
        <v>25</v>
      </c>
      <c r="AZ309" s="80">
        <v>0</v>
      </c>
      <c r="BA309" s="80">
        <v>0</v>
      </c>
      <c r="BB309" s="80">
        <v>0</v>
      </c>
      <c r="BC309" s="80">
        <v>0</v>
      </c>
      <c r="BD309" s="80">
        <v>0</v>
      </c>
      <c r="BE309" s="80">
        <v>0</v>
      </c>
      <c r="BF309" s="80">
        <v>0</v>
      </c>
      <c r="BG309" s="80">
        <v>0</v>
      </c>
      <c r="BH309" s="80">
        <v>0</v>
      </c>
      <c r="BI309" s="80">
        <v>0</v>
      </c>
      <c r="BJ309" s="80">
        <v>0</v>
      </c>
      <c r="BK309" s="80">
        <v>0</v>
      </c>
      <c r="BL309" s="80">
        <v>0</v>
      </c>
      <c r="BM309" s="80">
        <v>20</v>
      </c>
      <c r="BN309" s="80">
        <v>0</v>
      </c>
      <c r="BO309" s="80">
        <v>0</v>
      </c>
      <c r="BP309" s="80">
        <v>0</v>
      </c>
      <c r="BQ309" s="80">
        <v>0</v>
      </c>
      <c r="BR309" s="80">
        <v>0</v>
      </c>
      <c r="BS309" s="80">
        <v>0</v>
      </c>
      <c r="BT309" s="81">
        <f t="shared" si="62"/>
        <v>107.22222222222221</v>
      </c>
      <c r="BU309" s="64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45</v>
      </c>
      <c r="CG309" s="1">
        <v>0</v>
      </c>
      <c r="CH309" s="1">
        <v>45</v>
      </c>
      <c r="CI309" s="1">
        <v>0</v>
      </c>
      <c r="CJ309" s="1">
        <v>0</v>
      </c>
      <c r="CK309" s="1">
        <v>0</v>
      </c>
      <c r="CL309" s="1">
        <v>0</v>
      </c>
      <c r="CM309" s="1">
        <v>10</v>
      </c>
      <c r="CN309" s="1">
        <v>0</v>
      </c>
      <c r="CO309" s="1">
        <v>0</v>
      </c>
      <c r="CP309" s="81">
        <f>(BU309*BU309+BV309*BV309+BW309*BW309+BX309*BX309+BY309*BY309+BZ309*BZ309+CA309*CA309+CB309*CB309+CC309*CC309+CD309*CD309+CE309*CE309+CF309*CF309+CG309*CG309+CH309*CH309+CI309*CI309+CJ309*CJ309+CK309*CK309+CL309*CL309+CM309*CM309+CN309*CN309+CO309*CO309)/21-10000/(21*21)</f>
        <v>174.94331065759638</v>
      </c>
    </row>
    <row r="310" spans="1:94">
      <c r="A310" s="1">
        <v>309</v>
      </c>
      <c r="B310" s="294" t="s">
        <v>869</v>
      </c>
      <c r="C310" s="57" t="s">
        <v>870</v>
      </c>
      <c r="D310" s="256" t="s">
        <v>152</v>
      </c>
      <c r="E310" s="87"/>
      <c r="F310" s="125" t="s">
        <v>166</v>
      </c>
      <c r="G310" s="88">
        <v>7</v>
      </c>
      <c r="H310" s="60">
        <f t="shared" si="63"/>
        <v>7.0000000000000007E-2</v>
      </c>
      <c r="I310" s="37">
        <v>7</v>
      </c>
      <c r="J310" s="62">
        <f t="shared" si="64"/>
        <v>100</v>
      </c>
      <c r="R310" s="8">
        <v>5000</v>
      </c>
      <c r="S310" s="1">
        <v>25</v>
      </c>
      <c r="T310" s="1">
        <v>49</v>
      </c>
      <c r="U310" s="1" t="s">
        <v>863</v>
      </c>
      <c r="V310" s="1" t="s">
        <v>267</v>
      </c>
      <c r="W310" s="9" t="s">
        <v>832</v>
      </c>
      <c r="X310" s="64">
        <v>25</v>
      </c>
      <c r="Y310" s="1">
        <v>50</v>
      </c>
      <c r="Z310" s="9">
        <v>25</v>
      </c>
      <c r="AG310" s="28">
        <v>14</v>
      </c>
      <c r="AQ310" s="79">
        <v>0</v>
      </c>
      <c r="AR310" s="80">
        <v>50</v>
      </c>
      <c r="AS310" s="80">
        <v>0</v>
      </c>
      <c r="AT310" s="80">
        <v>0</v>
      </c>
      <c r="AU310" s="80">
        <v>0</v>
      </c>
      <c r="AV310" s="80">
        <v>0</v>
      </c>
      <c r="AW310" s="80">
        <v>0</v>
      </c>
      <c r="AX310" s="80">
        <v>0</v>
      </c>
      <c r="AY310" s="80">
        <v>0</v>
      </c>
      <c r="AZ310" s="80">
        <v>0</v>
      </c>
      <c r="BA310" s="80">
        <v>0</v>
      </c>
      <c r="BB310" s="80">
        <v>0</v>
      </c>
      <c r="BC310" s="80">
        <v>0</v>
      </c>
      <c r="BD310" s="80">
        <v>0</v>
      </c>
      <c r="BE310" s="80">
        <v>0</v>
      </c>
      <c r="BF310" s="80">
        <v>0</v>
      </c>
      <c r="BG310" s="80">
        <v>0</v>
      </c>
      <c r="BH310" s="80">
        <v>0</v>
      </c>
      <c r="BI310" s="80">
        <v>0</v>
      </c>
      <c r="BJ310" s="80">
        <v>0</v>
      </c>
      <c r="BK310" s="80">
        <v>0</v>
      </c>
      <c r="BL310" s="80">
        <v>50</v>
      </c>
      <c r="BM310" s="80">
        <v>0</v>
      </c>
      <c r="BN310" s="80">
        <v>0</v>
      </c>
      <c r="BO310" s="80">
        <v>0</v>
      </c>
      <c r="BP310" s="80">
        <v>0</v>
      </c>
      <c r="BQ310" s="80">
        <v>0</v>
      </c>
      <c r="BR310" s="80">
        <v>0</v>
      </c>
      <c r="BS310" s="80">
        <v>0</v>
      </c>
      <c r="BT310" s="81">
        <f t="shared" si="62"/>
        <v>155.55555555555554</v>
      </c>
    </row>
    <row r="311" spans="1:94">
      <c r="A311" s="1">
        <v>310</v>
      </c>
      <c r="B311" s="294" t="s">
        <v>871</v>
      </c>
      <c r="C311" s="57" t="s">
        <v>872</v>
      </c>
      <c r="D311" s="256" t="s">
        <v>152</v>
      </c>
      <c r="E311" s="87"/>
      <c r="F311" s="125" t="s">
        <v>166</v>
      </c>
      <c r="G311" s="88">
        <v>27</v>
      </c>
      <c r="H311" s="60">
        <f t="shared" si="63"/>
        <v>0.27</v>
      </c>
      <c r="I311" s="37">
        <v>27</v>
      </c>
      <c r="J311" s="62">
        <f t="shared" si="64"/>
        <v>100</v>
      </c>
      <c r="R311" s="8">
        <v>5000</v>
      </c>
      <c r="S311" s="1">
        <v>25</v>
      </c>
      <c r="T311" s="1">
        <v>49</v>
      </c>
      <c r="U311" s="1" t="s">
        <v>826</v>
      </c>
      <c r="V311" s="1" t="s">
        <v>268</v>
      </c>
      <c r="W311" s="9" t="s">
        <v>832</v>
      </c>
      <c r="X311" s="64">
        <v>20</v>
      </c>
      <c r="Y311" s="1">
        <v>40</v>
      </c>
      <c r="Z311" s="9">
        <v>40</v>
      </c>
      <c r="AG311" s="28">
        <v>15</v>
      </c>
      <c r="AQ311" s="79">
        <v>0</v>
      </c>
      <c r="AR311" s="80">
        <v>50</v>
      </c>
      <c r="AS311" s="80">
        <v>0</v>
      </c>
      <c r="AT311" s="80">
        <v>20</v>
      </c>
      <c r="AU311" s="80">
        <v>0</v>
      </c>
      <c r="AV311" s="80">
        <v>0</v>
      </c>
      <c r="AW311" s="80">
        <v>0</v>
      </c>
      <c r="AX311" s="80">
        <v>0</v>
      </c>
      <c r="AY311" s="80">
        <v>0</v>
      </c>
      <c r="AZ311" s="80">
        <v>0</v>
      </c>
      <c r="BA311" s="80">
        <v>0</v>
      </c>
      <c r="BB311" s="80">
        <v>0</v>
      </c>
      <c r="BC311" s="80">
        <v>0</v>
      </c>
      <c r="BD311" s="80">
        <v>0</v>
      </c>
      <c r="BE311" s="80">
        <v>0</v>
      </c>
      <c r="BF311" s="80">
        <v>0</v>
      </c>
      <c r="BG311" s="80">
        <v>0</v>
      </c>
      <c r="BH311" s="80">
        <v>0</v>
      </c>
      <c r="BI311" s="80">
        <v>0</v>
      </c>
      <c r="BJ311" s="80">
        <v>0</v>
      </c>
      <c r="BK311" s="80">
        <v>0</v>
      </c>
      <c r="BL311" s="80">
        <v>30</v>
      </c>
      <c r="BM311" s="80">
        <v>0</v>
      </c>
      <c r="BN311" s="80">
        <v>0</v>
      </c>
      <c r="BO311" s="80">
        <v>0</v>
      </c>
      <c r="BP311" s="80">
        <v>0</v>
      </c>
      <c r="BQ311" s="80">
        <v>0</v>
      </c>
      <c r="BR311" s="80">
        <v>0</v>
      </c>
      <c r="BS311" s="80">
        <v>0</v>
      </c>
      <c r="BT311" s="81">
        <f t="shared" si="62"/>
        <v>115.55555555555556</v>
      </c>
      <c r="BU311" s="64">
        <v>30</v>
      </c>
      <c r="BV311" s="1">
        <v>0</v>
      </c>
      <c r="BW311" s="232">
        <v>45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25</v>
      </c>
      <c r="CM311" s="1">
        <v>0</v>
      </c>
      <c r="CN311" s="1">
        <v>0</v>
      </c>
      <c r="CO311" s="1">
        <v>0</v>
      </c>
      <c r="CP311" s="81">
        <f t="shared" ref="CP311:CP325" si="66">(BU311*BU311+BV311*BV311+BW311*BW311+BX311*BX311+BY311*BY311+BZ311*BZ311+CA311*CA311+CB311*CB311+CC311*CC311+CD311*CD311+CE311*CE311+CF311*CF311+CG311*CG311+CH311*CH311+CI311*CI311+CJ311*CJ311+CK311*CK311+CL311*CL311+CM311*CM311+CN311*CN311+CO311*CO311)/21-10000/(21*21)</f>
        <v>146.3718820861678</v>
      </c>
    </row>
    <row r="312" spans="1:94" ht="15" customHeight="1">
      <c r="A312" s="1">
        <v>311</v>
      </c>
      <c r="B312" s="294" t="s">
        <v>873</v>
      </c>
      <c r="C312" s="57" t="s">
        <v>874</v>
      </c>
      <c r="D312" s="295" t="s">
        <v>152</v>
      </c>
      <c r="E312" s="87"/>
      <c r="F312" s="125" t="s">
        <v>166</v>
      </c>
      <c r="G312" s="88">
        <v>52</v>
      </c>
      <c r="H312" s="60">
        <f t="shared" si="63"/>
        <v>0.52</v>
      </c>
      <c r="I312" s="37">
        <v>52</v>
      </c>
      <c r="J312" s="62">
        <f t="shared" si="64"/>
        <v>100</v>
      </c>
      <c r="R312" s="8">
        <v>10000</v>
      </c>
      <c r="S312" s="1">
        <v>50</v>
      </c>
      <c r="T312" s="1">
        <v>99</v>
      </c>
      <c r="U312" s="1">
        <v>20</v>
      </c>
      <c r="V312" s="1" t="s">
        <v>267</v>
      </c>
      <c r="W312" s="9">
        <v>9</v>
      </c>
      <c r="X312" s="64">
        <v>0</v>
      </c>
      <c r="Y312" s="1">
        <v>50</v>
      </c>
      <c r="Z312" s="9">
        <v>50</v>
      </c>
      <c r="AH312" s="29">
        <v>1</v>
      </c>
      <c r="AQ312" s="79">
        <v>0</v>
      </c>
      <c r="AR312" s="80">
        <v>0</v>
      </c>
      <c r="AS312" s="80">
        <v>0</v>
      </c>
      <c r="AT312" s="80">
        <v>0</v>
      </c>
      <c r="AU312" s="80">
        <v>0</v>
      </c>
      <c r="AV312" s="80">
        <v>0</v>
      </c>
      <c r="AW312" s="80">
        <v>0</v>
      </c>
      <c r="AX312" s="80">
        <v>0</v>
      </c>
      <c r="AY312" s="80">
        <v>0</v>
      </c>
      <c r="AZ312" s="80">
        <v>0</v>
      </c>
      <c r="BA312" s="80">
        <v>0</v>
      </c>
      <c r="BB312" s="80">
        <v>0</v>
      </c>
      <c r="BC312" s="80">
        <v>0</v>
      </c>
      <c r="BD312" s="80">
        <v>0</v>
      </c>
      <c r="BE312" s="80">
        <v>0</v>
      </c>
      <c r="BF312" s="80">
        <v>0</v>
      </c>
      <c r="BG312" s="80">
        <v>0</v>
      </c>
      <c r="BH312" s="80">
        <v>0</v>
      </c>
      <c r="BI312" s="80">
        <v>0</v>
      </c>
      <c r="BJ312" s="80">
        <v>0</v>
      </c>
      <c r="BK312" s="80">
        <v>0</v>
      </c>
      <c r="BL312" s="80">
        <v>100</v>
      </c>
      <c r="BM312" s="80">
        <v>0</v>
      </c>
      <c r="BN312" s="80">
        <v>0</v>
      </c>
      <c r="BO312" s="80">
        <v>0</v>
      </c>
      <c r="BP312" s="80">
        <v>0</v>
      </c>
      <c r="BQ312" s="80">
        <v>0</v>
      </c>
      <c r="BR312" s="80">
        <v>0</v>
      </c>
      <c r="BS312" s="80">
        <v>0</v>
      </c>
      <c r="BT312" s="81">
        <f t="shared" si="62"/>
        <v>322.22222222222223</v>
      </c>
      <c r="BU312" s="64">
        <v>20</v>
      </c>
      <c r="BV312" s="1">
        <v>0</v>
      </c>
      <c r="BW312" s="232">
        <v>20</v>
      </c>
      <c r="BX312" s="1">
        <v>0</v>
      </c>
      <c r="BY312" s="1">
        <v>20</v>
      </c>
      <c r="BZ312" s="1">
        <v>0</v>
      </c>
      <c r="CA312" s="1">
        <v>0</v>
      </c>
      <c r="CB312" s="1">
        <v>0</v>
      </c>
      <c r="CC312" s="1">
        <v>10</v>
      </c>
      <c r="CD312" s="1">
        <v>20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10</v>
      </c>
      <c r="CL312" s="1">
        <v>0</v>
      </c>
      <c r="CM312" s="1">
        <v>0</v>
      </c>
      <c r="CN312" s="1">
        <v>0</v>
      </c>
      <c r="CO312" s="1">
        <v>0</v>
      </c>
      <c r="CP312" s="81">
        <f t="shared" si="66"/>
        <v>63.038548752834458</v>
      </c>
    </row>
    <row r="313" spans="1:94">
      <c r="A313" s="1">
        <v>312</v>
      </c>
      <c r="B313" s="294" t="s">
        <v>875</v>
      </c>
      <c r="C313" s="57" t="s">
        <v>876</v>
      </c>
      <c r="D313" s="295" t="s">
        <v>152</v>
      </c>
      <c r="E313" s="87"/>
      <c r="F313" s="125" t="s">
        <v>166</v>
      </c>
      <c r="G313" s="88">
        <v>30</v>
      </c>
      <c r="H313" s="60">
        <f t="shared" si="63"/>
        <v>0.3</v>
      </c>
      <c r="I313" s="37">
        <v>28</v>
      </c>
      <c r="J313" s="62">
        <f t="shared" si="64"/>
        <v>93.333333333333329</v>
      </c>
      <c r="R313" s="8">
        <v>10000</v>
      </c>
      <c r="S313" s="1">
        <v>50</v>
      </c>
      <c r="T313" s="1">
        <v>99</v>
      </c>
      <c r="U313" s="1">
        <v>20</v>
      </c>
      <c r="V313" s="1" t="s">
        <v>267</v>
      </c>
      <c r="W313" s="9" t="s">
        <v>228</v>
      </c>
      <c r="X313" s="64">
        <v>20</v>
      </c>
      <c r="Y313" s="1">
        <v>50</v>
      </c>
      <c r="Z313" s="9">
        <v>30</v>
      </c>
      <c r="AH313" s="29">
        <v>2</v>
      </c>
      <c r="AQ313" s="79">
        <v>0</v>
      </c>
      <c r="AR313" s="80">
        <v>0</v>
      </c>
      <c r="AS313" s="80">
        <v>0</v>
      </c>
      <c r="AT313" s="80">
        <v>0</v>
      </c>
      <c r="AU313" s="80">
        <v>0</v>
      </c>
      <c r="AV313" s="80">
        <v>0</v>
      </c>
      <c r="AW313" s="80">
        <v>0</v>
      </c>
      <c r="AX313" s="80">
        <v>0</v>
      </c>
      <c r="AY313" s="80">
        <v>0</v>
      </c>
      <c r="AZ313" s="80">
        <v>0</v>
      </c>
      <c r="BA313" s="80">
        <v>0</v>
      </c>
      <c r="BB313" s="80">
        <v>0</v>
      </c>
      <c r="BC313" s="80">
        <v>0</v>
      </c>
      <c r="BD313" s="80">
        <v>0</v>
      </c>
      <c r="BE313" s="80">
        <v>0</v>
      </c>
      <c r="BF313" s="80">
        <v>0</v>
      </c>
      <c r="BG313" s="80">
        <v>0</v>
      </c>
      <c r="BH313" s="80">
        <v>0</v>
      </c>
      <c r="BI313" s="80">
        <v>0</v>
      </c>
      <c r="BJ313" s="80">
        <v>0</v>
      </c>
      <c r="BK313" s="80">
        <v>0</v>
      </c>
      <c r="BL313" s="80">
        <v>100</v>
      </c>
      <c r="BM313" s="80">
        <v>0</v>
      </c>
      <c r="BN313" s="80">
        <v>0</v>
      </c>
      <c r="BO313" s="80">
        <v>0</v>
      </c>
      <c r="BP313" s="80">
        <v>0</v>
      </c>
      <c r="BQ313" s="80">
        <v>0</v>
      </c>
      <c r="BR313" s="80">
        <v>0</v>
      </c>
      <c r="BS313" s="80">
        <v>0</v>
      </c>
      <c r="BT313" s="81">
        <f t="shared" si="62"/>
        <v>322.22222222222223</v>
      </c>
      <c r="BU313" s="64">
        <v>0</v>
      </c>
      <c r="BV313" s="1">
        <v>20</v>
      </c>
      <c r="BW313" s="232">
        <v>0</v>
      </c>
      <c r="BX313" s="1">
        <v>0</v>
      </c>
      <c r="BY313" s="1">
        <v>10</v>
      </c>
      <c r="BZ313" s="1">
        <v>20</v>
      </c>
      <c r="CA313" s="1">
        <v>0</v>
      </c>
      <c r="CB313" s="1">
        <v>0</v>
      </c>
      <c r="CC313" s="1">
        <v>0</v>
      </c>
      <c r="CD313" s="1">
        <v>25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25</v>
      </c>
      <c r="CL313" s="1">
        <v>0</v>
      </c>
      <c r="CM313" s="1">
        <v>0</v>
      </c>
      <c r="CN313" s="1">
        <v>0</v>
      </c>
      <c r="CO313" s="1">
        <v>0</v>
      </c>
      <c r="CP313" s="81">
        <f t="shared" si="66"/>
        <v>79.70521541950113</v>
      </c>
    </row>
    <row r="314" spans="1:94">
      <c r="A314" s="1">
        <v>313</v>
      </c>
      <c r="B314" s="294" t="s">
        <v>877</v>
      </c>
      <c r="C314" s="57" t="s">
        <v>878</v>
      </c>
      <c r="D314" s="256" t="s">
        <v>660</v>
      </c>
      <c r="E314" s="87"/>
      <c r="F314" s="125" t="s">
        <v>166</v>
      </c>
      <c r="G314" s="88">
        <v>123</v>
      </c>
      <c r="H314" s="60">
        <f t="shared" si="63"/>
        <v>1.23</v>
      </c>
      <c r="I314" s="37">
        <v>59</v>
      </c>
      <c r="J314" s="62">
        <f t="shared" si="64"/>
        <v>47.967479674796749</v>
      </c>
      <c r="R314" s="8">
        <v>10000</v>
      </c>
      <c r="S314" s="1">
        <v>50</v>
      </c>
      <c r="T314" s="1">
        <v>99</v>
      </c>
      <c r="U314" s="1" t="s">
        <v>684</v>
      </c>
      <c r="V314" s="1" t="s">
        <v>268</v>
      </c>
      <c r="W314" s="9" t="s">
        <v>832</v>
      </c>
      <c r="X314" s="64">
        <v>0</v>
      </c>
      <c r="Y314" s="1">
        <v>30</v>
      </c>
      <c r="Z314" s="9">
        <v>70</v>
      </c>
      <c r="AH314" s="29">
        <v>3</v>
      </c>
      <c r="AQ314" s="79">
        <v>0</v>
      </c>
      <c r="AR314" s="80">
        <v>0</v>
      </c>
      <c r="AS314" s="80">
        <v>0</v>
      </c>
      <c r="AT314" s="80">
        <v>0</v>
      </c>
      <c r="AU314" s="80">
        <v>0</v>
      </c>
      <c r="AV314" s="80">
        <v>0</v>
      </c>
      <c r="AW314" s="80">
        <v>0</v>
      </c>
      <c r="AX314" s="80">
        <v>0</v>
      </c>
      <c r="AY314" s="80">
        <v>0</v>
      </c>
      <c r="AZ314" s="80">
        <v>0</v>
      </c>
      <c r="BA314" s="80">
        <v>0</v>
      </c>
      <c r="BB314" s="80">
        <v>0</v>
      </c>
      <c r="BC314" s="80">
        <v>0</v>
      </c>
      <c r="BD314" s="80">
        <v>0</v>
      </c>
      <c r="BE314" s="80">
        <v>0</v>
      </c>
      <c r="BF314" s="80">
        <v>0</v>
      </c>
      <c r="BG314" s="80">
        <v>0</v>
      </c>
      <c r="BH314" s="80">
        <v>0</v>
      </c>
      <c r="BI314" s="80">
        <v>0</v>
      </c>
      <c r="BJ314" s="80">
        <v>0</v>
      </c>
      <c r="BK314" s="80">
        <v>0</v>
      </c>
      <c r="BL314" s="80">
        <v>100</v>
      </c>
      <c r="BM314" s="80">
        <v>0</v>
      </c>
      <c r="BN314" s="80">
        <v>0</v>
      </c>
      <c r="BO314" s="80">
        <v>0</v>
      </c>
      <c r="BP314" s="80">
        <v>0</v>
      </c>
      <c r="BQ314" s="80">
        <v>0</v>
      </c>
      <c r="BR314" s="80">
        <v>0</v>
      </c>
      <c r="BS314" s="80">
        <v>0</v>
      </c>
      <c r="BT314" s="81">
        <f t="shared" si="62"/>
        <v>322.22222222222223</v>
      </c>
      <c r="BU314" s="64">
        <v>0</v>
      </c>
      <c r="BV314" s="1">
        <v>0</v>
      </c>
      <c r="BW314" s="1">
        <v>0</v>
      </c>
      <c r="BX314" s="1">
        <v>0</v>
      </c>
      <c r="BY314" s="1">
        <v>30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20</v>
      </c>
      <c r="CK314" s="1">
        <v>10</v>
      </c>
      <c r="CL314" s="1">
        <v>20</v>
      </c>
      <c r="CM314" s="1">
        <v>0</v>
      </c>
      <c r="CN314" s="1">
        <v>20</v>
      </c>
      <c r="CO314" s="1">
        <v>0</v>
      </c>
      <c r="CP314" s="81">
        <f t="shared" si="66"/>
        <v>82.086167800453509</v>
      </c>
    </row>
    <row r="315" spans="1:94">
      <c r="A315" s="1">
        <v>314</v>
      </c>
      <c r="B315" s="294" t="s">
        <v>879</v>
      </c>
      <c r="C315" s="57" t="s">
        <v>880</v>
      </c>
      <c r="D315" s="256" t="s">
        <v>264</v>
      </c>
      <c r="E315" s="87"/>
      <c r="F315" s="59" t="s">
        <v>197</v>
      </c>
      <c r="G315" s="88">
        <v>51</v>
      </c>
      <c r="H315" s="60">
        <f t="shared" si="63"/>
        <v>0.51</v>
      </c>
      <c r="I315" s="37">
        <v>48</v>
      </c>
      <c r="J315" s="62">
        <f t="shared" si="64"/>
        <v>94.117647058823536</v>
      </c>
      <c r="R315" s="8">
        <v>10000</v>
      </c>
      <c r="S315" s="1">
        <v>50</v>
      </c>
      <c r="T315" s="1">
        <v>99</v>
      </c>
      <c r="U315" s="1">
        <v>20</v>
      </c>
      <c r="V315" s="1" t="s">
        <v>842</v>
      </c>
      <c r="W315" s="9" t="s">
        <v>250</v>
      </c>
      <c r="X315" s="64">
        <v>0</v>
      </c>
      <c r="Y315" s="1">
        <v>50</v>
      </c>
      <c r="Z315" s="9">
        <v>50</v>
      </c>
      <c r="AH315" s="29">
        <v>4</v>
      </c>
      <c r="AQ315" s="79">
        <v>0</v>
      </c>
      <c r="AR315" s="80">
        <v>0</v>
      </c>
      <c r="AS315" s="80">
        <v>0</v>
      </c>
      <c r="AT315" s="80">
        <v>0</v>
      </c>
      <c r="AU315" s="80">
        <v>0</v>
      </c>
      <c r="AV315" s="80">
        <v>0</v>
      </c>
      <c r="AW315" s="80">
        <v>0</v>
      </c>
      <c r="AX315" s="80">
        <v>0</v>
      </c>
      <c r="AY315" s="80">
        <v>0</v>
      </c>
      <c r="AZ315" s="80">
        <v>0</v>
      </c>
      <c r="BA315" s="80">
        <v>0</v>
      </c>
      <c r="BB315" s="80">
        <v>0</v>
      </c>
      <c r="BC315" s="80">
        <v>0</v>
      </c>
      <c r="BD315" s="80">
        <v>0</v>
      </c>
      <c r="BE315" s="80">
        <v>0</v>
      </c>
      <c r="BF315" s="80">
        <v>0</v>
      </c>
      <c r="BG315" s="80">
        <v>0</v>
      </c>
      <c r="BH315" s="80">
        <v>0</v>
      </c>
      <c r="BI315" s="80">
        <v>0</v>
      </c>
      <c r="BJ315" s="80">
        <v>0</v>
      </c>
      <c r="BK315" s="80">
        <v>0</v>
      </c>
      <c r="BL315" s="80">
        <v>100</v>
      </c>
      <c r="BM315" s="80">
        <v>0</v>
      </c>
      <c r="BN315" s="80">
        <v>0</v>
      </c>
      <c r="BO315" s="80">
        <v>0</v>
      </c>
      <c r="BP315" s="80">
        <v>0</v>
      </c>
      <c r="BQ315" s="80">
        <v>0</v>
      </c>
      <c r="BR315" s="80">
        <v>0</v>
      </c>
      <c r="BS315" s="80">
        <v>0</v>
      </c>
      <c r="BT315" s="81">
        <f t="shared" si="62"/>
        <v>322.22222222222223</v>
      </c>
      <c r="BU315" s="64">
        <v>25</v>
      </c>
      <c r="BV315" s="1">
        <v>0</v>
      </c>
      <c r="BW315" s="232">
        <v>25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50</v>
      </c>
      <c r="CO315" s="1">
        <v>0</v>
      </c>
      <c r="CP315" s="81">
        <f t="shared" si="66"/>
        <v>155.89569160997735</v>
      </c>
    </row>
    <row r="316" spans="1:94">
      <c r="A316" s="1">
        <v>315</v>
      </c>
      <c r="B316" s="294" t="s">
        <v>881</v>
      </c>
      <c r="C316" s="57" t="s">
        <v>882</v>
      </c>
      <c r="D316" s="256" t="s">
        <v>264</v>
      </c>
      <c r="E316" s="87"/>
      <c r="F316" s="125" t="s">
        <v>166</v>
      </c>
      <c r="G316" s="88">
        <v>36</v>
      </c>
      <c r="H316" s="60">
        <f t="shared" si="63"/>
        <v>0.36</v>
      </c>
      <c r="I316" s="37">
        <v>35</v>
      </c>
      <c r="J316" s="62">
        <f t="shared" si="64"/>
        <v>97.222222222222229</v>
      </c>
      <c r="R316" s="8">
        <v>10000</v>
      </c>
      <c r="S316" s="1">
        <v>50</v>
      </c>
      <c r="T316" s="1">
        <v>99</v>
      </c>
      <c r="U316" s="1">
        <v>19</v>
      </c>
      <c r="V316" s="1" t="s">
        <v>832</v>
      </c>
      <c r="W316" s="9" t="s">
        <v>511</v>
      </c>
      <c r="X316" s="64">
        <v>10</v>
      </c>
      <c r="Y316" s="1">
        <v>40</v>
      </c>
      <c r="Z316" s="9">
        <v>50</v>
      </c>
      <c r="AH316" s="29">
        <v>5</v>
      </c>
      <c r="AQ316" s="79">
        <v>0</v>
      </c>
      <c r="AR316" s="80">
        <v>0</v>
      </c>
      <c r="AS316" s="80">
        <v>0</v>
      </c>
      <c r="AT316" s="80">
        <v>0</v>
      </c>
      <c r="AU316" s="80">
        <v>0</v>
      </c>
      <c r="AV316" s="80">
        <v>0</v>
      </c>
      <c r="AW316" s="80">
        <v>0</v>
      </c>
      <c r="AX316" s="80">
        <v>0</v>
      </c>
      <c r="AY316" s="80">
        <v>0</v>
      </c>
      <c r="AZ316" s="80">
        <v>0</v>
      </c>
      <c r="BA316" s="80">
        <v>0</v>
      </c>
      <c r="BB316" s="80">
        <v>0</v>
      </c>
      <c r="BC316" s="80">
        <v>0</v>
      </c>
      <c r="BD316" s="80">
        <v>0</v>
      </c>
      <c r="BE316" s="80">
        <v>0</v>
      </c>
      <c r="BF316" s="80">
        <v>0</v>
      </c>
      <c r="BG316" s="80">
        <v>0</v>
      </c>
      <c r="BH316" s="80">
        <v>0</v>
      </c>
      <c r="BI316" s="80">
        <v>0</v>
      </c>
      <c r="BJ316" s="80">
        <v>0</v>
      </c>
      <c r="BK316" s="80">
        <v>0</v>
      </c>
      <c r="BL316" s="80">
        <v>100</v>
      </c>
      <c r="BM316" s="80">
        <v>0</v>
      </c>
      <c r="BN316" s="80">
        <v>0</v>
      </c>
      <c r="BO316" s="80">
        <v>0</v>
      </c>
      <c r="BP316" s="80">
        <v>0</v>
      </c>
      <c r="BQ316" s="80">
        <v>0</v>
      </c>
      <c r="BR316" s="80">
        <v>0</v>
      </c>
      <c r="BS316" s="80">
        <v>0</v>
      </c>
      <c r="BT316" s="81">
        <f t="shared" si="62"/>
        <v>322.22222222222223</v>
      </c>
      <c r="BU316" s="64">
        <v>10</v>
      </c>
      <c r="BV316" s="1">
        <v>0</v>
      </c>
      <c r="BW316" s="232">
        <v>0</v>
      </c>
      <c r="BX316" s="1">
        <v>0</v>
      </c>
      <c r="BY316" s="1">
        <v>30</v>
      </c>
      <c r="BZ316" s="1">
        <v>0</v>
      </c>
      <c r="CA316" s="1">
        <v>0</v>
      </c>
      <c r="CB316" s="1">
        <v>10</v>
      </c>
      <c r="CC316" s="1">
        <v>0</v>
      </c>
      <c r="CD316" s="1">
        <v>30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10</v>
      </c>
      <c r="CL316" s="1">
        <v>0</v>
      </c>
      <c r="CM316" s="1">
        <v>0</v>
      </c>
      <c r="CN316" s="1">
        <v>10</v>
      </c>
      <c r="CO316" s="1">
        <v>0</v>
      </c>
      <c r="CP316" s="81">
        <f t="shared" si="66"/>
        <v>82.086167800453509</v>
      </c>
    </row>
    <row r="317" spans="1:94">
      <c r="A317" s="1">
        <v>316</v>
      </c>
      <c r="B317" s="294" t="s">
        <v>883</v>
      </c>
      <c r="C317" s="57" t="s">
        <v>884</v>
      </c>
      <c r="D317" s="256" t="s">
        <v>157</v>
      </c>
      <c r="E317" s="87"/>
      <c r="F317" s="125" t="s">
        <v>166</v>
      </c>
      <c r="G317" s="88">
        <v>14</v>
      </c>
      <c r="H317" s="60">
        <f t="shared" si="63"/>
        <v>0.14000000000000001</v>
      </c>
      <c r="I317" s="37">
        <v>13</v>
      </c>
      <c r="J317" s="62">
        <f t="shared" si="64"/>
        <v>92.857142857142861</v>
      </c>
      <c r="R317" s="8">
        <v>5000</v>
      </c>
      <c r="S317" s="1">
        <v>25</v>
      </c>
      <c r="T317" s="1">
        <v>49</v>
      </c>
      <c r="U317" s="1" t="s">
        <v>835</v>
      </c>
      <c r="V317" s="1" t="s">
        <v>843</v>
      </c>
      <c r="W317" s="9" t="s">
        <v>228</v>
      </c>
      <c r="X317" s="64">
        <v>0</v>
      </c>
      <c r="Y317" s="1">
        <v>50</v>
      </c>
      <c r="Z317" s="9">
        <v>50</v>
      </c>
      <c r="AH317" s="29">
        <v>7</v>
      </c>
      <c r="AQ317" s="79">
        <v>0</v>
      </c>
      <c r="AR317" s="80">
        <v>0</v>
      </c>
      <c r="AS317" s="80">
        <v>0</v>
      </c>
      <c r="AT317" s="80">
        <v>0</v>
      </c>
      <c r="AU317" s="80">
        <v>0</v>
      </c>
      <c r="AV317" s="80">
        <v>0</v>
      </c>
      <c r="AW317" s="80">
        <v>0</v>
      </c>
      <c r="AX317" s="80">
        <v>0</v>
      </c>
      <c r="AY317" s="80">
        <v>0</v>
      </c>
      <c r="AZ317" s="80">
        <v>0</v>
      </c>
      <c r="BA317" s="80">
        <v>0</v>
      </c>
      <c r="BB317" s="80">
        <v>0</v>
      </c>
      <c r="BC317" s="80">
        <v>0</v>
      </c>
      <c r="BD317" s="80">
        <v>0</v>
      </c>
      <c r="BE317" s="80">
        <v>0</v>
      </c>
      <c r="BF317" s="80">
        <v>0</v>
      </c>
      <c r="BG317" s="80">
        <v>0</v>
      </c>
      <c r="BH317" s="80">
        <v>0</v>
      </c>
      <c r="BI317" s="80">
        <v>0</v>
      </c>
      <c r="BJ317" s="80">
        <v>0</v>
      </c>
      <c r="BK317" s="80">
        <v>0</v>
      </c>
      <c r="BL317" s="80">
        <v>100</v>
      </c>
      <c r="BM317" s="80">
        <v>0</v>
      </c>
      <c r="BN317" s="80">
        <v>0</v>
      </c>
      <c r="BO317" s="80">
        <v>0</v>
      </c>
      <c r="BP317" s="80">
        <v>0</v>
      </c>
      <c r="BQ317" s="80">
        <v>0</v>
      </c>
      <c r="BR317" s="80">
        <v>0</v>
      </c>
      <c r="BS317" s="80">
        <v>0</v>
      </c>
      <c r="BT317" s="81">
        <f t="shared" si="62"/>
        <v>322.22222222222223</v>
      </c>
      <c r="BU317" s="64">
        <v>25</v>
      </c>
      <c r="BV317" s="1">
        <v>0</v>
      </c>
      <c r="BW317" s="232">
        <v>0</v>
      </c>
      <c r="BX317" s="1">
        <v>0</v>
      </c>
      <c r="BY317" s="1">
        <v>25</v>
      </c>
      <c r="BZ317" s="1">
        <v>0</v>
      </c>
      <c r="CA317" s="1">
        <v>0</v>
      </c>
      <c r="CB317" s="1">
        <v>0</v>
      </c>
      <c r="CC317" s="1">
        <v>0</v>
      </c>
      <c r="CD317" s="1">
        <v>25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25</v>
      </c>
      <c r="CM317" s="1">
        <v>0</v>
      </c>
      <c r="CN317" s="1">
        <v>0</v>
      </c>
      <c r="CO317" s="1">
        <v>0</v>
      </c>
      <c r="CP317" s="81">
        <f t="shared" si="66"/>
        <v>96.371882086167801</v>
      </c>
    </row>
    <row r="318" spans="1:94">
      <c r="A318" s="1">
        <v>317</v>
      </c>
      <c r="B318" s="294" t="s">
        <v>885</v>
      </c>
      <c r="C318" s="57" t="s">
        <v>886</v>
      </c>
      <c r="D318" s="256" t="s">
        <v>157</v>
      </c>
      <c r="E318" s="87"/>
      <c r="F318" s="125" t="s">
        <v>166</v>
      </c>
      <c r="G318" s="88">
        <v>28</v>
      </c>
      <c r="H318" s="60">
        <f t="shared" si="63"/>
        <v>0.28000000000000003</v>
      </c>
      <c r="I318" s="37">
        <v>26</v>
      </c>
      <c r="J318" s="62">
        <f t="shared" si="64"/>
        <v>92.857142857142861</v>
      </c>
      <c r="R318" s="8">
        <v>5000</v>
      </c>
      <c r="S318" s="1">
        <v>25</v>
      </c>
      <c r="T318" s="1">
        <v>49</v>
      </c>
      <c r="U318" s="1" t="s">
        <v>887</v>
      </c>
      <c r="V318" s="1" t="s">
        <v>838</v>
      </c>
      <c r="W318" s="9" t="s">
        <v>511</v>
      </c>
      <c r="X318" s="64">
        <v>0</v>
      </c>
      <c r="Y318" s="1">
        <v>50</v>
      </c>
      <c r="Z318" s="9">
        <v>50</v>
      </c>
      <c r="AH318" s="29">
        <v>8</v>
      </c>
      <c r="AQ318" s="79">
        <v>0</v>
      </c>
      <c r="AR318" s="80">
        <v>0</v>
      </c>
      <c r="AS318" s="80">
        <v>0</v>
      </c>
      <c r="AT318" s="80">
        <v>0</v>
      </c>
      <c r="AU318" s="80">
        <v>0</v>
      </c>
      <c r="AV318" s="80">
        <v>0</v>
      </c>
      <c r="AW318" s="80">
        <v>0</v>
      </c>
      <c r="AX318" s="80">
        <v>0</v>
      </c>
      <c r="AY318" s="80">
        <v>0</v>
      </c>
      <c r="AZ318" s="80">
        <v>0</v>
      </c>
      <c r="BA318" s="80">
        <v>0</v>
      </c>
      <c r="BB318" s="80">
        <v>0</v>
      </c>
      <c r="BC318" s="80">
        <v>0</v>
      </c>
      <c r="BD318" s="80">
        <v>0</v>
      </c>
      <c r="BE318" s="80">
        <v>0</v>
      </c>
      <c r="BF318" s="80">
        <v>0</v>
      </c>
      <c r="BG318" s="80">
        <v>0</v>
      </c>
      <c r="BH318" s="80">
        <v>0</v>
      </c>
      <c r="BI318" s="80">
        <v>0</v>
      </c>
      <c r="BJ318" s="80">
        <v>0</v>
      </c>
      <c r="BK318" s="80">
        <v>0</v>
      </c>
      <c r="BL318" s="80">
        <v>100</v>
      </c>
      <c r="BM318" s="80">
        <v>0</v>
      </c>
      <c r="BN318" s="80">
        <v>0</v>
      </c>
      <c r="BO318" s="80">
        <v>0</v>
      </c>
      <c r="BP318" s="80">
        <v>0</v>
      </c>
      <c r="BQ318" s="80">
        <v>0</v>
      </c>
      <c r="BR318" s="80">
        <v>0</v>
      </c>
      <c r="BS318" s="80">
        <v>0</v>
      </c>
      <c r="BT318" s="81">
        <f t="shared" si="62"/>
        <v>322.22222222222223</v>
      </c>
      <c r="BU318" s="64">
        <v>0</v>
      </c>
      <c r="BV318" s="1">
        <v>0</v>
      </c>
      <c r="BW318" s="232">
        <v>0</v>
      </c>
      <c r="BX318" s="1">
        <v>25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25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25</v>
      </c>
      <c r="CL318" s="1">
        <v>25</v>
      </c>
      <c r="CM318" s="1">
        <v>0</v>
      </c>
      <c r="CN318" s="1">
        <v>0</v>
      </c>
      <c r="CO318" s="1">
        <v>0</v>
      </c>
      <c r="CP318" s="81">
        <f t="shared" si="66"/>
        <v>96.371882086167801</v>
      </c>
    </row>
    <row r="319" spans="1:94">
      <c r="A319" s="1">
        <v>318</v>
      </c>
      <c r="B319" s="294" t="s">
        <v>888</v>
      </c>
      <c r="C319" s="57" t="s">
        <v>889</v>
      </c>
      <c r="D319" s="256" t="s">
        <v>157</v>
      </c>
      <c r="E319" s="87"/>
      <c r="F319" s="125" t="s">
        <v>166</v>
      </c>
      <c r="G319" s="88">
        <v>11</v>
      </c>
      <c r="H319" s="60">
        <f t="shared" si="63"/>
        <v>0.11</v>
      </c>
      <c r="I319" s="37">
        <v>11</v>
      </c>
      <c r="J319" s="62">
        <f t="shared" si="64"/>
        <v>100</v>
      </c>
      <c r="R319" s="8">
        <v>5000</v>
      </c>
      <c r="S319" s="1">
        <v>50</v>
      </c>
      <c r="T319" s="1">
        <v>99</v>
      </c>
      <c r="U319" s="1" t="s">
        <v>529</v>
      </c>
      <c r="V319" s="1" t="s">
        <v>838</v>
      </c>
      <c r="W319" s="9" t="s">
        <v>890</v>
      </c>
      <c r="X319" s="64">
        <v>10</v>
      </c>
      <c r="Y319" s="1">
        <v>40</v>
      </c>
      <c r="Z319" s="9">
        <v>50</v>
      </c>
      <c r="AH319" s="29">
        <v>9</v>
      </c>
      <c r="AQ319" s="79">
        <v>0</v>
      </c>
      <c r="AR319" s="80">
        <v>0</v>
      </c>
      <c r="AS319" s="80">
        <v>0</v>
      </c>
      <c r="AT319" s="80">
        <v>0</v>
      </c>
      <c r="AU319" s="80">
        <v>0</v>
      </c>
      <c r="AV319" s="80">
        <v>0</v>
      </c>
      <c r="AW319" s="80">
        <v>0</v>
      </c>
      <c r="AX319" s="80">
        <v>0</v>
      </c>
      <c r="AY319" s="80">
        <v>0</v>
      </c>
      <c r="AZ319" s="80">
        <v>0</v>
      </c>
      <c r="BA319" s="80">
        <v>0</v>
      </c>
      <c r="BB319" s="80">
        <v>0</v>
      </c>
      <c r="BC319" s="80">
        <v>0</v>
      </c>
      <c r="BD319" s="80">
        <v>0</v>
      </c>
      <c r="BE319" s="80">
        <v>0</v>
      </c>
      <c r="BF319" s="80">
        <v>0</v>
      </c>
      <c r="BG319" s="80">
        <v>0</v>
      </c>
      <c r="BH319" s="80">
        <v>0</v>
      </c>
      <c r="BI319" s="80">
        <v>0</v>
      </c>
      <c r="BJ319" s="80">
        <v>0</v>
      </c>
      <c r="BK319" s="80">
        <v>0</v>
      </c>
      <c r="BL319" s="80">
        <v>100</v>
      </c>
      <c r="BM319" s="80">
        <v>0</v>
      </c>
      <c r="BN319" s="80">
        <v>0</v>
      </c>
      <c r="BO319" s="80">
        <v>0</v>
      </c>
      <c r="BP319" s="80">
        <v>0</v>
      </c>
      <c r="BQ319" s="80">
        <v>0</v>
      </c>
      <c r="BR319" s="80">
        <v>0</v>
      </c>
      <c r="BS319" s="80">
        <v>0</v>
      </c>
      <c r="BT319" s="81">
        <f t="shared" si="62"/>
        <v>322.22222222222223</v>
      </c>
      <c r="BU319" s="64">
        <v>0</v>
      </c>
      <c r="BV319" s="1">
        <v>0</v>
      </c>
      <c r="BW319" s="232">
        <v>10</v>
      </c>
      <c r="BX319" s="1">
        <v>20</v>
      </c>
      <c r="BY319" s="1">
        <v>10</v>
      </c>
      <c r="BZ319" s="1">
        <v>0</v>
      </c>
      <c r="CA319" s="1">
        <v>0</v>
      </c>
      <c r="CB319" s="1">
        <v>0</v>
      </c>
      <c r="CC319" s="1">
        <v>0</v>
      </c>
      <c r="CD319" s="1">
        <v>50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10</v>
      </c>
      <c r="CO319" s="1">
        <v>0</v>
      </c>
      <c r="CP319" s="81">
        <f t="shared" si="66"/>
        <v>129.70521541950114</v>
      </c>
    </row>
    <row r="320" spans="1:94">
      <c r="A320" s="1">
        <v>319</v>
      </c>
      <c r="B320" s="294" t="s">
        <v>891</v>
      </c>
      <c r="C320" s="57" t="s">
        <v>892</v>
      </c>
      <c r="D320" s="256" t="s">
        <v>893</v>
      </c>
      <c r="E320" s="87"/>
      <c r="F320" s="125" t="s">
        <v>166</v>
      </c>
      <c r="G320" s="88"/>
      <c r="H320" s="60">
        <f t="shared" si="63"/>
        <v>0</v>
      </c>
      <c r="J320" s="62"/>
      <c r="R320" s="8">
        <v>10000</v>
      </c>
      <c r="S320" s="1">
        <v>25</v>
      </c>
      <c r="T320" s="1">
        <v>49</v>
      </c>
      <c r="U320" s="1" t="s">
        <v>894</v>
      </c>
      <c r="V320" s="1">
        <v>7</v>
      </c>
      <c r="W320" s="9" t="s">
        <v>842</v>
      </c>
      <c r="X320" s="64">
        <v>0</v>
      </c>
      <c r="Y320" s="1">
        <v>0</v>
      </c>
      <c r="Z320" s="9">
        <v>100</v>
      </c>
      <c r="AH320" s="29">
        <v>10</v>
      </c>
      <c r="AQ320" s="79">
        <v>0</v>
      </c>
      <c r="AR320" s="80">
        <v>0</v>
      </c>
      <c r="AS320" s="80">
        <v>0</v>
      </c>
      <c r="AT320" s="80">
        <v>0</v>
      </c>
      <c r="AU320" s="80">
        <v>0</v>
      </c>
      <c r="AV320" s="80">
        <v>0</v>
      </c>
      <c r="AW320" s="80">
        <v>0</v>
      </c>
      <c r="AX320" s="80">
        <v>0</v>
      </c>
      <c r="AY320" s="80">
        <v>0</v>
      </c>
      <c r="AZ320" s="80">
        <v>0</v>
      </c>
      <c r="BA320" s="80">
        <v>0</v>
      </c>
      <c r="BB320" s="80">
        <v>0</v>
      </c>
      <c r="BC320" s="80">
        <v>0</v>
      </c>
      <c r="BD320" s="80">
        <v>0</v>
      </c>
      <c r="BE320" s="80">
        <v>0</v>
      </c>
      <c r="BF320" s="80">
        <v>0</v>
      </c>
      <c r="BG320" s="80">
        <v>0</v>
      </c>
      <c r="BH320" s="80">
        <v>0</v>
      </c>
      <c r="BI320" s="80">
        <v>0</v>
      </c>
      <c r="BJ320" s="80">
        <v>0</v>
      </c>
      <c r="BK320" s="80">
        <v>0</v>
      </c>
      <c r="BL320" s="80">
        <v>100</v>
      </c>
      <c r="BM320" s="80">
        <v>0</v>
      </c>
      <c r="BN320" s="80">
        <v>0</v>
      </c>
      <c r="BO320" s="80">
        <v>0</v>
      </c>
      <c r="BP320" s="80">
        <v>0</v>
      </c>
      <c r="BQ320" s="80">
        <v>0</v>
      </c>
      <c r="BR320" s="80">
        <v>0</v>
      </c>
      <c r="BS320" s="80">
        <v>0</v>
      </c>
      <c r="BT320" s="81">
        <f t="shared" si="62"/>
        <v>322.22222222222223</v>
      </c>
      <c r="BU320" s="64">
        <v>50</v>
      </c>
      <c r="BV320" s="1">
        <v>0</v>
      </c>
      <c r="BW320" s="232">
        <v>25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25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81">
        <f t="shared" si="66"/>
        <v>155.89569160997735</v>
      </c>
    </row>
    <row r="321" spans="1:94">
      <c r="A321" s="1">
        <v>320</v>
      </c>
      <c r="B321" s="294" t="s">
        <v>895</v>
      </c>
      <c r="C321" s="57" t="s">
        <v>896</v>
      </c>
      <c r="D321" s="256" t="s">
        <v>413</v>
      </c>
      <c r="E321" s="87"/>
      <c r="F321" s="125" t="s">
        <v>166</v>
      </c>
      <c r="G321" s="88">
        <v>12</v>
      </c>
      <c r="H321" s="60">
        <f t="shared" si="63"/>
        <v>0.12</v>
      </c>
      <c r="I321" s="37">
        <v>12</v>
      </c>
      <c r="J321" s="62">
        <f t="shared" si="64"/>
        <v>100</v>
      </c>
      <c r="R321" s="8">
        <v>10000</v>
      </c>
      <c r="S321" s="1">
        <v>50</v>
      </c>
      <c r="T321" s="1">
        <v>99</v>
      </c>
      <c r="U321" s="1" t="s">
        <v>894</v>
      </c>
      <c r="V321" s="1" t="s">
        <v>897</v>
      </c>
      <c r="W321" s="9">
        <v>7</v>
      </c>
      <c r="X321" s="64">
        <v>20</v>
      </c>
      <c r="Y321" s="1">
        <v>40</v>
      </c>
      <c r="Z321" s="9">
        <v>40</v>
      </c>
      <c r="AH321" s="29">
        <v>11</v>
      </c>
      <c r="AQ321" s="79">
        <v>0</v>
      </c>
      <c r="AR321" s="80">
        <v>0</v>
      </c>
      <c r="AS321" s="80">
        <v>0</v>
      </c>
      <c r="AT321" s="80">
        <v>0</v>
      </c>
      <c r="AU321" s="80">
        <v>0</v>
      </c>
      <c r="AV321" s="80">
        <v>0</v>
      </c>
      <c r="AW321" s="80">
        <v>0</v>
      </c>
      <c r="AX321" s="80">
        <v>0</v>
      </c>
      <c r="AY321" s="80">
        <v>0</v>
      </c>
      <c r="AZ321" s="80">
        <v>0</v>
      </c>
      <c r="BA321" s="80">
        <v>0</v>
      </c>
      <c r="BB321" s="80">
        <v>0</v>
      </c>
      <c r="BC321" s="80">
        <v>0</v>
      </c>
      <c r="BD321" s="80">
        <v>0</v>
      </c>
      <c r="BE321" s="80">
        <v>0</v>
      </c>
      <c r="BF321" s="80">
        <v>0</v>
      </c>
      <c r="BG321" s="80">
        <v>0</v>
      </c>
      <c r="BH321" s="80">
        <v>0</v>
      </c>
      <c r="BI321" s="80">
        <v>0</v>
      </c>
      <c r="BJ321" s="80">
        <v>0</v>
      </c>
      <c r="BK321" s="80">
        <v>0</v>
      </c>
      <c r="BL321" s="80">
        <v>100</v>
      </c>
      <c r="BM321" s="80">
        <v>0</v>
      </c>
      <c r="BN321" s="80">
        <v>0</v>
      </c>
      <c r="BO321" s="80">
        <v>0</v>
      </c>
      <c r="BP321" s="80">
        <v>0</v>
      </c>
      <c r="BQ321" s="80">
        <v>0</v>
      </c>
      <c r="BR321" s="80">
        <v>0</v>
      </c>
      <c r="BS321" s="80">
        <v>0</v>
      </c>
      <c r="BT321" s="81">
        <f t="shared" ref="BT321:BT325" si="67">(AQ321*AQ321+AR321*AR321+AS321*AS321+AT321*AT321+AU321*AU321+AV321*AV321+AW321*AW321+AY321*AY321+AZ321*AZ321+BA321*BA321+BB321*BB321+BC321*BC321+BD321*BD321+BE321*BE321+BF321*BF321+BG321*BG321+BH321*BH321+BI321*BI321+BJ321*BJ321+BK321*BK321+BL321*BL321+BM321*BM321+BN321*BN321+BO321*BO321+BP321*BP321+BQ321*BQ321+BR321*BR321+BS321*BS321)/30-100/9</f>
        <v>322.22222222222223</v>
      </c>
      <c r="BU321" s="64">
        <v>20</v>
      </c>
      <c r="BV321" s="1">
        <v>0</v>
      </c>
      <c r="BW321" s="232">
        <v>0</v>
      </c>
      <c r="BX321" s="1">
        <v>0</v>
      </c>
      <c r="BY321" s="1">
        <v>20</v>
      </c>
      <c r="BZ321" s="1">
        <v>0</v>
      </c>
      <c r="CA321" s="1">
        <v>0</v>
      </c>
      <c r="CB321" s="1">
        <v>0</v>
      </c>
      <c r="CC321" s="1">
        <v>0</v>
      </c>
      <c r="CD321" s="1">
        <v>20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20</v>
      </c>
      <c r="CK321" s="1">
        <v>0</v>
      </c>
      <c r="CL321" s="1">
        <v>20</v>
      </c>
      <c r="CM321" s="1">
        <v>0</v>
      </c>
      <c r="CN321" s="1">
        <v>0</v>
      </c>
      <c r="CO321" s="1">
        <v>0</v>
      </c>
      <c r="CP321" s="81">
        <f t="shared" si="66"/>
        <v>72.562358276643991</v>
      </c>
    </row>
    <row r="322" spans="1:94">
      <c r="A322" s="1">
        <v>321</v>
      </c>
      <c r="B322" s="294" t="s">
        <v>898</v>
      </c>
      <c r="C322" s="57" t="s">
        <v>899</v>
      </c>
      <c r="D322" s="256" t="s">
        <v>264</v>
      </c>
      <c r="E322" s="87"/>
      <c r="F322" s="125" t="s">
        <v>190</v>
      </c>
      <c r="G322" s="88">
        <v>7</v>
      </c>
      <c r="H322" s="60">
        <f t="shared" si="63"/>
        <v>7.0000000000000007E-2</v>
      </c>
      <c r="I322" s="37">
        <v>7</v>
      </c>
      <c r="J322" s="62">
        <f t="shared" si="64"/>
        <v>100</v>
      </c>
      <c r="R322" s="8">
        <v>5000</v>
      </c>
      <c r="S322" s="1">
        <v>25</v>
      </c>
      <c r="T322" s="1">
        <v>49</v>
      </c>
      <c r="U322" s="1" t="s">
        <v>510</v>
      </c>
      <c r="V322" s="1" t="s">
        <v>900</v>
      </c>
      <c r="W322" s="9" t="s">
        <v>846</v>
      </c>
      <c r="X322" s="64">
        <v>10</v>
      </c>
      <c r="Y322" s="1">
        <v>20</v>
      </c>
      <c r="Z322" s="9">
        <v>70</v>
      </c>
      <c r="AH322" s="29">
        <v>12</v>
      </c>
      <c r="AQ322" s="79">
        <v>0</v>
      </c>
      <c r="AR322" s="80">
        <v>0</v>
      </c>
      <c r="AS322" s="80">
        <v>0</v>
      </c>
      <c r="AT322" s="80">
        <v>0</v>
      </c>
      <c r="AU322" s="80">
        <v>0</v>
      </c>
      <c r="AV322" s="80">
        <v>0</v>
      </c>
      <c r="AW322" s="80">
        <v>0</v>
      </c>
      <c r="AX322" s="80">
        <v>0</v>
      </c>
      <c r="AY322" s="80">
        <v>0</v>
      </c>
      <c r="AZ322" s="80">
        <v>0</v>
      </c>
      <c r="BA322" s="80">
        <v>0</v>
      </c>
      <c r="BB322" s="80">
        <v>0</v>
      </c>
      <c r="BC322" s="80">
        <v>0</v>
      </c>
      <c r="BD322" s="80">
        <v>0</v>
      </c>
      <c r="BE322" s="80">
        <v>0</v>
      </c>
      <c r="BF322" s="80">
        <v>0</v>
      </c>
      <c r="BG322" s="80">
        <v>0</v>
      </c>
      <c r="BH322" s="80">
        <v>0</v>
      </c>
      <c r="BI322" s="80">
        <v>0</v>
      </c>
      <c r="BJ322" s="80">
        <v>0</v>
      </c>
      <c r="BK322" s="80">
        <v>0</v>
      </c>
      <c r="BL322" s="80">
        <v>100</v>
      </c>
      <c r="BM322" s="80">
        <v>0</v>
      </c>
      <c r="BN322" s="80">
        <v>0</v>
      </c>
      <c r="BO322" s="80">
        <v>0</v>
      </c>
      <c r="BP322" s="80">
        <v>0</v>
      </c>
      <c r="BQ322" s="80">
        <v>0</v>
      </c>
      <c r="BR322" s="80">
        <v>0</v>
      </c>
      <c r="BS322" s="80">
        <v>0</v>
      </c>
      <c r="BT322" s="81">
        <f t="shared" si="67"/>
        <v>322.22222222222223</v>
      </c>
      <c r="BU322" s="64">
        <v>20</v>
      </c>
      <c r="BV322" s="1">
        <v>20</v>
      </c>
      <c r="BW322" s="232">
        <v>0</v>
      </c>
      <c r="BX322" s="1">
        <v>20</v>
      </c>
      <c r="BY322" s="1">
        <v>10</v>
      </c>
      <c r="BZ322" s="1">
        <v>0</v>
      </c>
      <c r="CA322" s="1">
        <v>10</v>
      </c>
      <c r="CB322" s="1">
        <v>0</v>
      </c>
      <c r="CC322" s="1">
        <v>0</v>
      </c>
      <c r="CD322" s="1">
        <v>10</v>
      </c>
      <c r="CE322" s="1">
        <v>0</v>
      </c>
      <c r="CF322" s="1">
        <v>0</v>
      </c>
      <c r="CG322" s="1">
        <v>10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81">
        <f t="shared" si="66"/>
        <v>53.51473922902494</v>
      </c>
    </row>
    <row r="323" spans="1:94">
      <c r="A323" s="1">
        <v>322</v>
      </c>
      <c r="B323" s="294" t="s">
        <v>901</v>
      </c>
      <c r="C323" s="57" t="s">
        <v>902</v>
      </c>
      <c r="D323" s="256" t="s">
        <v>279</v>
      </c>
      <c r="E323" s="87"/>
      <c r="F323" s="125" t="s">
        <v>166</v>
      </c>
      <c r="G323" s="88">
        <v>27</v>
      </c>
      <c r="H323" s="60">
        <f>G323/100</f>
        <v>0.27</v>
      </c>
      <c r="I323" s="37">
        <v>25</v>
      </c>
      <c r="J323" s="62">
        <f t="shared" si="64"/>
        <v>92.592592592592595</v>
      </c>
      <c r="R323" s="8">
        <v>5000</v>
      </c>
      <c r="S323" s="1">
        <v>25</v>
      </c>
      <c r="T323" s="1">
        <v>49</v>
      </c>
      <c r="U323" s="1" t="s">
        <v>126</v>
      </c>
      <c r="V323" s="1" t="s">
        <v>228</v>
      </c>
      <c r="W323" s="9" t="s">
        <v>511</v>
      </c>
      <c r="X323" s="64">
        <v>0</v>
      </c>
      <c r="Y323" s="1">
        <v>70</v>
      </c>
      <c r="Z323" s="9">
        <v>30</v>
      </c>
      <c r="AH323" s="29">
        <v>13</v>
      </c>
      <c r="AQ323" s="79">
        <v>0</v>
      </c>
      <c r="AR323" s="80">
        <v>0</v>
      </c>
      <c r="AS323" s="80">
        <v>0</v>
      </c>
      <c r="AT323" s="80">
        <v>0</v>
      </c>
      <c r="AU323" s="80">
        <v>0</v>
      </c>
      <c r="AV323" s="80">
        <v>0</v>
      </c>
      <c r="AW323" s="80">
        <v>0</v>
      </c>
      <c r="AX323" s="80">
        <v>0</v>
      </c>
      <c r="AY323" s="80">
        <v>20</v>
      </c>
      <c r="AZ323" s="80">
        <v>0</v>
      </c>
      <c r="BA323" s="80">
        <v>0</v>
      </c>
      <c r="BB323" s="80">
        <v>0</v>
      </c>
      <c r="BC323" s="80">
        <v>0</v>
      </c>
      <c r="BD323" s="80">
        <v>0</v>
      </c>
      <c r="BE323" s="80">
        <v>0</v>
      </c>
      <c r="BF323" s="80">
        <v>0</v>
      </c>
      <c r="BG323" s="80">
        <v>0</v>
      </c>
      <c r="BH323" s="80">
        <v>0</v>
      </c>
      <c r="BI323" s="80">
        <v>0</v>
      </c>
      <c r="BJ323" s="80">
        <v>0</v>
      </c>
      <c r="BK323" s="80">
        <v>0</v>
      </c>
      <c r="BL323" s="80">
        <v>80</v>
      </c>
      <c r="BM323" s="80">
        <v>0</v>
      </c>
      <c r="BN323" s="80">
        <v>0</v>
      </c>
      <c r="BO323" s="80">
        <v>0</v>
      </c>
      <c r="BP323" s="80">
        <v>0</v>
      </c>
      <c r="BQ323" s="80">
        <v>0</v>
      </c>
      <c r="BR323" s="80">
        <v>0</v>
      </c>
      <c r="BS323" s="80">
        <v>0</v>
      </c>
      <c r="BT323" s="81">
        <f t="shared" si="67"/>
        <v>215.55555555555554</v>
      </c>
      <c r="BU323" s="64">
        <v>0</v>
      </c>
      <c r="BV323" s="1">
        <v>0</v>
      </c>
      <c r="BW323" s="232">
        <v>20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80</v>
      </c>
      <c r="CL323" s="1">
        <v>0</v>
      </c>
      <c r="CM323" s="1">
        <v>0</v>
      </c>
      <c r="CN323" s="1">
        <v>0</v>
      </c>
      <c r="CO323" s="1">
        <v>0</v>
      </c>
      <c r="CP323" s="81">
        <f t="shared" si="66"/>
        <v>301.13378684807253</v>
      </c>
    </row>
    <row r="324" spans="1:94">
      <c r="A324" s="1">
        <v>323</v>
      </c>
      <c r="B324" s="232" t="s">
        <v>903</v>
      </c>
      <c r="C324" s="57" t="s">
        <v>904</v>
      </c>
      <c r="D324" s="256" t="s">
        <v>264</v>
      </c>
      <c r="E324" s="87"/>
      <c r="F324" s="125" t="s">
        <v>166</v>
      </c>
      <c r="G324" s="88">
        <v>27</v>
      </c>
      <c r="H324" s="60">
        <f t="shared" si="63"/>
        <v>0.27</v>
      </c>
      <c r="I324" s="37">
        <v>25</v>
      </c>
      <c r="J324" s="62">
        <f t="shared" si="64"/>
        <v>92.592592592592595</v>
      </c>
      <c r="R324" s="8">
        <v>10000</v>
      </c>
      <c r="S324" s="1">
        <v>50</v>
      </c>
      <c r="T324" s="1">
        <v>99</v>
      </c>
      <c r="U324" s="1" t="s">
        <v>529</v>
      </c>
      <c r="V324" s="1">
        <v>5</v>
      </c>
      <c r="W324" s="9" t="s">
        <v>897</v>
      </c>
      <c r="X324" s="64">
        <v>10</v>
      </c>
      <c r="Y324" s="1">
        <v>20</v>
      </c>
      <c r="Z324" s="9">
        <v>70</v>
      </c>
      <c r="AH324" s="29">
        <v>14</v>
      </c>
      <c r="AQ324" s="296">
        <v>0</v>
      </c>
      <c r="AR324" s="297">
        <v>0</v>
      </c>
      <c r="AS324" s="297">
        <v>0</v>
      </c>
      <c r="AT324" s="297">
        <v>0</v>
      </c>
      <c r="AU324" s="297">
        <v>0</v>
      </c>
      <c r="AV324" s="297">
        <v>0</v>
      </c>
      <c r="AW324" s="297">
        <v>0</v>
      </c>
      <c r="AX324" s="80">
        <v>0</v>
      </c>
      <c r="AY324" s="297">
        <v>0</v>
      </c>
      <c r="AZ324" s="297">
        <v>0</v>
      </c>
      <c r="BA324" s="297">
        <v>0</v>
      </c>
      <c r="BB324" s="297">
        <v>0</v>
      </c>
      <c r="BC324" s="297">
        <v>0</v>
      </c>
      <c r="BD324" s="297">
        <v>0</v>
      </c>
      <c r="BE324" s="297">
        <v>0</v>
      </c>
      <c r="BF324" s="297">
        <v>0</v>
      </c>
      <c r="BG324" s="297">
        <v>0</v>
      </c>
      <c r="BH324" s="297">
        <v>0</v>
      </c>
      <c r="BI324" s="297">
        <v>0</v>
      </c>
      <c r="BJ324" s="297">
        <v>0</v>
      </c>
      <c r="BK324" s="297">
        <v>0</v>
      </c>
      <c r="BL324" s="80">
        <v>100</v>
      </c>
      <c r="BM324" s="80">
        <v>0</v>
      </c>
      <c r="BN324" s="80">
        <v>0</v>
      </c>
      <c r="BO324" s="80">
        <v>0</v>
      </c>
      <c r="BP324" s="80">
        <v>0</v>
      </c>
      <c r="BQ324" s="80">
        <v>0</v>
      </c>
      <c r="BR324" s="80">
        <v>0</v>
      </c>
      <c r="BS324" s="80">
        <v>0</v>
      </c>
      <c r="BT324" s="81">
        <f t="shared" si="67"/>
        <v>322.22222222222223</v>
      </c>
      <c r="BU324" s="64">
        <v>0</v>
      </c>
      <c r="BV324" s="1">
        <v>10</v>
      </c>
      <c r="BW324" s="232">
        <v>10</v>
      </c>
      <c r="BX324" s="1">
        <v>20</v>
      </c>
      <c r="BY324" s="1">
        <v>20</v>
      </c>
      <c r="BZ324" s="1">
        <v>0</v>
      </c>
      <c r="CA324" s="1">
        <v>0</v>
      </c>
      <c r="CB324" s="1">
        <v>0</v>
      </c>
      <c r="CC324" s="1">
        <v>0</v>
      </c>
      <c r="CD324" s="1">
        <v>30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10</v>
      </c>
      <c r="CL324" s="1">
        <v>0</v>
      </c>
      <c r="CM324" s="1">
        <v>0</v>
      </c>
      <c r="CN324" s="1">
        <v>0</v>
      </c>
      <c r="CO324" s="1">
        <v>0</v>
      </c>
      <c r="CP324" s="81">
        <f t="shared" si="66"/>
        <v>72.562358276643991</v>
      </c>
    </row>
    <row r="325" spans="1:94">
      <c r="A325" s="1">
        <v>324</v>
      </c>
      <c r="B325" s="294" t="s">
        <v>905</v>
      </c>
      <c r="C325" s="57" t="s">
        <v>906</v>
      </c>
      <c r="D325" s="256" t="s">
        <v>264</v>
      </c>
      <c r="E325" s="87"/>
      <c r="F325" s="125" t="s">
        <v>166</v>
      </c>
      <c r="G325" s="88">
        <v>17</v>
      </c>
      <c r="H325" s="60">
        <f t="shared" si="63"/>
        <v>0.17</v>
      </c>
      <c r="I325" s="37">
        <v>8</v>
      </c>
      <c r="J325" s="62">
        <f t="shared" si="64"/>
        <v>47.058823529411768</v>
      </c>
      <c r="R325" s="8">
        <v>10000</v>
      </c>
      <c r="S325" s="1">
        <v>25</v>
      </c>
      <c r="T325" s="1">
        <v>49</v>
      </c>
      <c r="U325" s="1" t="s">
        <v>826</v>
      </c>
      <c r="V325" s="1">
        <v>5</v>
      </c>
      <c r="W325" s="9" t="s">
        <v>530</v>
      </c>
      <c r="X325" s="64">
        <v>0</v>
      </c>
      <c r="Y325" s="1">
        <v>40</v>
      </c>
      <c r="Z325" s="9">
        <v>60</v>
      </c>
      <c r="AH325" s="29">
        <v>15</v>
      </c>
      <c r="AQ325" s="296">
        <v>0</v>
      </c>
      <c r="AR325" s="297">
        <v>0</v>
      </c>
      <c r="AS325" s="297">
        <v>0</v>
      </c>
      <c r="AT325" s="297">
        <v>0</v>
      </c>
      <c r="AU325" s="297">
        <v>0</v>
      </c>
      <c r="AV325" s="297">
        <v>0</v>
      </c>
      <c r="AW325" s="297">
        <v>0</v>
      </c>
      <c r="AX325" s="80">
        <v>0</v>
      </c>
      <c r="AY325" s="297">
        <v>0</v>
      </c>
      <c r="AZ325" s="297">
        <v>0</v>
      </c>
      <c r="BA325" s="297">
        <v>0</v>
      </c>
      <c r="BB325" s="297">
        <v>0</v>
      </c>
      <c r="BC325" s="297">
        <v>0</v>
      </c>
      <c r="BD325" s="297">
        <v>0</v>
      </c>
      <c r="BE325" s="297">
        <v>0</v>
      </c>
      <c r="BF325" s="297">
        <v>0</v>
      </c>
      <c r="BG325" s="297">
        <v>0</v>
      </c>
      <c r="BH325" s="297">
        <v>0</v>
      </c>
      <c r="BI325" s="297">
        <v>0</v>
      </c>
      <c r="BJ325" s="297">
        <v>0</v>
      </c>
      <c r="BK325" s="297">
        <v>0</v>
      </c>
      <c r="BL325" s="80">
        <v>100</v>
      </c>
      <c r="BM325" s="80">
        <v>0</v>
      </c>
      <c r="BN325" s="80">
        <v>0</v>
      </c>
      <c r="BO325" s="80">
        <v>0</v>
      </c>
      <c r="BP325" s="80">
        <v>0</v>
      </c>
      <c r="BQ325" s="80">
        <v>0</v>
      </c>
      <c r="BR325" s="80">
        <v>0</v>
      </c>
      <c r="BS325" s="80">
        <v>0</v>
      </c>
      <c r="BT325" s="81">
        <f t="shared" si="67"/>
        <v>322.22222222222223</v>
      </c>
      <c r="BU325" s="64">
        <v>10</v>
      </c>
      <c r="BV325" s="1">
        <v>10</v>
      </c>
      <c r="BW325" s="232">
        <v>0</v>
      </c>
      <c r="BX325" s="1">
        <v>15</v>
      </c>
      <c r="BY325" s="1">
        <v>20</v>
      </c>
      <c r="BZ325" s="1">
        <v>0</v>
      </c>
      <c r="CA325" s="1">
        <v>0</v>
      </c>
      <c r="CB325" s="1">
        <v>0</v>
      </c>
      <c r="CC325" s="1">
        <v>10</v>
      </c>
      <c r="CD325" s="1">
        <v>10</v>
      </c>
      <c r="CE325" s="1">
        <v>15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10</v>
      </c>
      <c r="CL325" s="1">
        <v>0</v>
      </c>
      <c r="CM325" s="1">
        <v>0</v>
      </c>
      <c r="CN325" s="1">
        <v>0</v>
      </c>
      <c r="CO325" s="1">
        <v>0</v>
      </c>
      <c r="CP325" s="81">
        <f t="shared" si="66"/>
        <v>41.609977324263042</v>
      </c>
    </row>
    <row r="326" spans="1:94">
      <c r="A326" s="1">
        <v>325</v>
      </c>
      <c r="B326" s="294" t="s">
        <v>907</v>
      </c>
      <c r="H326" s="60"/>
      <c r="U326" s="1" t="s">
        <v>887</v>
      </c>
      <c r="V326" s="1" t="s">
        <v>228</v>
      </c>
      <c r="W326" s="9" t="s">
        <v>908</v>
      </c>
      <c r="AI326" s="73">
        <v>1</v>
      </c>
    </row>
    <row r="327" spans="1:94">
      <c r="A327" s="1">
        <v>326</v>
      </c>
      <c r="B327" s="294" t="s">
        <v>909</v>
      </c>
      <c r="H327" s="60"/>
      <c r="R327" s="8">
        <v>1000</v>
      </c>
      <c r="S327" s="1">
        <v>25</v>
      </c>
      <c r="T327" s="1">
        <v>49</v>
      </c>
      <c r="U327" s="1" t="s">
        <v>841</v>
      </c>
      <c r="V327" s="1">
        <v>6</v>
      </c>
      <c r="W327" s="9" t="s">
        <v>523</v>
      </c>
      <c r="AI327" s="30">
        <v>2</v>
      </c>
    </row>
    <row r="328" spans="1:94">
      <c r="A328" s="1">
        <v>327</v>
      </c>
      <c r="B328" s="294" t="s">
        <v>910</v>
      </c>
      <c r="H328" s="60"/>
      <c r="R328" s="8">
        <v>1000</v>
      </c>
      <c r="S328" s="1">
        <v>25</v>
      </c>
      <c r="T328" s="1">
        <v>49</v>
      </c>
      <c r="U328" s="1" t="s">
        <v>911</v>
      </c>
      <c r="V328" s="1" t="s">
        <v>228</v>
      </c>
      <c r="W328" s="9" t="s">
        <v>511</v>
      </c>
      <c r="AI328" s="30">
        <v>3</v>
      </c>
    </row>
    <row r="329" spans="1:94">
      <c r="A329" s="1">
        <v>328</v>
      </c>
      <c r="B329" s="294" t="s">
        <v>912</v>
      </c>
      <c r="H329" s="60"/>
      <c r="R329" s="8">
        <v>1000</v>
      </c>
      <c r="S329" s="1">
        <v>150</v>
      </c>
      <c r="T329" s="1">
        <v>199</v>
      </c>
      <c r="U329" s="1" t="s">
        <v>249</v>
      </c>
      <c r="V329" s="1" t="s">
        <v>913</v>
      </c>
      <c r="W329" s="9" t="s">
        <v>250</v>
      </c>
      <c r="AI329" s="30">
        <v>4</v>
      </c>
    </row>
    <row r="330" spans="1:94">
      <c r="A330" s="1">
        <v>329</v>
      </c>
      <c r="B330" s="232" t="s">
        <v>914</v>
      </c>
      <c r="H330" s="60"/>
      <c r="R330" s="8">
        <v>1000</v>
      </c>
      <c r="S330" s="1">
        <v>25</v>
      </c>
      <c r="T330" s="1">
        <v>49</v>
      </c>
      <c r="U330" s="1" t="s">
        <v>915</v>
      </c>
      <c r="V330" s="1" t="s">
        <v>257</v>
      </c>
      <c r="W330" s="9" t="s">
        <v>843</v>
      </c>
      <c r="AI330" s="30">
        <v>5</v>
      </c>
    </row>
    <row r="331" spans="1:94">
      <c r="A331" s="1">
        <v>330</v>
      </c>
      <c r="B331" s="294" t="s">
        <v>916</v>
      </c>
      <c r="H331" s="60"/>
      <c r="R331" s="8">
        <v>1000</v>
      </c>
      <c r="S331" s="1">
        <v>1</v>
      </c>
      <c r="T331" s="1">
        <v>25</v>
      </c>
      <c r="U331" s="1" t="s">
        <v>643</v>
      </c>
      <c r="V331" s="1" t="s">
        <v>267</v>
      </c>
      <c r="W331" s="9" t="s">
        <v>846</v>
      </c>
      <c r="AI331" s="30">
        <v>6</v>
      </c>
    </row>
    <row r="332" spans="1:94">
      <c r="A332" s="1">
        <v>331</v>
      </c>
      <c r="B332" s="294" t="s">
        <v>917</v>
      </c>
      <c r="H332" s="60"/>
      <c r="R332" s="8">
        <v>1000</v>
      </c>
      <c r="S332" s="1">
        <v>25</v>
      </c>
      <c r="T332" s="1">
        <v>49</v>
      </c>
      <c r="U332" s="1" t="s">
        <v>918</v>
      </c>
      <c r="V332" s="1">
        <v>5</v>
      </c>
      <c r="W332" s="9" t="s">
        <v>843</v>
      </c>
      <c r="AI332" s="30">
        <v>7</v>
      </c>
    </row>
    <row r="333" spans="1:94">
      <c r="A333" s="1">
        <v>332</v>
      </c>
      <c r="B333" s="232" t="s">
        <v>919</v>
      </c>
      <c r="H333" s="60"/>
      <c r="R333" s="8">
        <v>1000</v>
      </c>
      <c r="S333" s="1">
        <v>25</v>
      </c>
      <c r="T333" s="1">
        <v>49</v>
      </c>
      <c r="U333" s="1" t="s">
        <v>209</v>
      </c>
      <c r="V333" s="1">
        <v>5</v>
      </c>
      <c r="W333" s="9" t="s">
        <v>838</v>
      </c>
      <c r="AI333" s="30">
        <v>8</v>
      </c>
    </row>
    <row r="334" spans="1:94">
      <c r="A334" s="1">
        <v>333</v>
      </c>
      <c r="B334" s="294" t="s">
        <v>920</v>
      </c>
      <c r="H334" s="60"/>
      <c r="R334" s="8">
        <v>1000</v>
      </c>
      <c r="S334" s="1">
        <v>25</v>
      </c>
      <c r="T334" s="1">
        <v>49</v>
      </c>
      <c r="U334" s="1" t="s">
        <v>826</v>
      </c>
      <c r="V334" s="1">
        <v>5</v>
      </c>
      <c r="W334" s="9" t="s">
        <v>842</v>
      </c>
      <c r="AI334" s="30">
        <v>9</v>
      </c>
    </row>
    <row r="335" spans="1:94">
      <c r="A335" s="1">
        <v>334</v>
      </c>
      <c r="B335" s="294" t="s">
        <v>921</v>
      </c>
      <c r="H335" s="60"/>
      <c r="R335" s="8">
        <v>1000</v>
      </c>
      <c r="S335" s="1">
        <v>25</v>
      </c>
      <c r="T335" s="1">
        <v>49</v>
      </c>
      <c r="U335" s="1" t="s">
        <v>643</v>
      </c>
      <c r="V335" s="1">
        <v>5</v>
      </c>
      <c r="W335" s="9" t="s">
        <v>922</v>
      </c>
      <c r="AI335" s="30">
        <v>10</v>
      </c>
    </row>
    <row r="336" spans="1:94">
      <c r="A336" s="1">
        <v>335</v>
      </c>
      <c r="B336" s="294" t="s">
        <v>923</v>
      </c>
      <c r="H336" s="60"/>
      <c r="R336" s="8">
        <v>1000</v>
      </c>
      <c r="S336" s="1">
        <v>50</v>
      </c>
      <c r="T336" s="1">
        <v>99</v>
      </c>
      <c r="U336" s="1" t="s">
        <v>835</v>
      </c>
      <c r="V336" s="1">
        <v>5</v>
      </c>
      <c r="W336" s="9" t="s">
        <v>924</v>
      </c>
      <c r="AI336" s="30">
        <v>11</v>
      </c>
    </row>
    <row r="337" spans="1:50">
      <c r="A337" s="1">
        <v>336</v>
      </c>
      <c r="B337" s="294" t="s">
        <v>925</v>
      </c>
      <c r="H337" s="60"/>
      <c r="R337" s="8">
        <v>1000</v>
      </c>
      <c r="S337" s="1">
        <v>25</v>
      </c>
      <c r="T337" s="1">
        <v>49</v>
      </c>
      <c r="U337" s="1" t="s">
        <v>209</v>
      </c>
      <c r="V337" s="1" t="s">
        <v>268</v>
      </c>
      <c r="W337" s="9" t="s">
        <v>523</v>
      </c>
      <c r="AI337" s="30">
        <v>12</v>
      </c>
    </row>
    <row r="338" spans="1:50">
      <c r="A338" s="1">
        <v>337</v>
      </c>
      <c r="B338" s="294" t="s">
        <v>926</v>
      </c>
      <c r="H338" s="60"/>
      <c r="R338" s="8">
        <v>1000</v>
      </c>
      <c r="S338" s="1">
        <v>1</v>
      </c>
      <c r="T338" s="1">
        <v>25</v>
      </c>
      <c r="U338" s="1" t="s">
        <v>643</v>
      </c>
      <c r="V338" s="1" t="s">
        <v>421</v>
      </c>
      <c r="W338" s="9">
        <v>8</v>
      </c>
      <c r="AI338" s="30">
        <v>14</v>
      </c>
    </row>
    <row r="339" spans="1:50">
      <c r="A339" s="1">
        <v>338</v>
      </c>
      <c r="B339" s="294" t="s">
        <v>927</v>
      </c>
      <c r="R339" s="8">
        <v>1000</v>
      </c>
      <c r="S339" s="1">
        <v>50</v>
      </c>
      <c r="T339" s="1">
        <v>99</v>
      </c>
      <c r="U339" s="1" t="s">
        <v>826</v>
      </c>
      <c r="V339" s="1" t="s">
        <v>267</v>
      </c>
      <c r="W339" s="9" t="s">
        <v>228</v>
      </c>
      <c r="AI339" s="30">
        <v>15</v>
      </c>
      <c r="AX339" s="308"/>
    </row>
  </sheetData>
  <mergeCells count="15">
    <mergeCell ref="DV2:DZ2"/>
    <mergeCell ref="EA2:EE2"/>
    <mergeCell ref="EG2:FC2"/>
    <mergeCell ref="CR2:CV2"/>
    <mergeCell ref="CW2:DA2"/>
    <mergeCell ref="DB2:DF2"/>
    <mergeCell ref="DG2:DK2"/>
    <mergeCell ref="DL2:DP2"/>
    <mergeCell ref="DQ2:DU2"/>
    <mergeCell ref="BU2:CP2"/>
    <mergeCell ref="L2:Q2"/>
    <mergeCell ref="S2:T2"/>
    <mergeCell ref="U2:W2"/>
    <mergeCell ref="X2:Z2"/>
    <mergeCell ref="AQ2:BT2"/>
  </mergeCells>
  <conditionalFormatting sqref="BG295:BH295 BU1:CO1 X190:Z193 EG190:EJ193 BU2 BU3:CO189 BF276:BS276 AQ295:AW295 AQ276:AW276 BU191:CO245 BU247:CO267 AQ1:AW267 BU190:CP190 AY276:BD276 AY295:BE295 AY1:BS267">
    <cfRule type="cellIs" dxfId="54" priority="45" operator="equal">
      <formula>0</formula>
    </cfRule>
  </conditionalFormatting>
  <conditionalFormatting sqref="Y143:Y148 Y150:Y155 Y157 Y161 Y164 Y167 Y169 Y172">
    <cfRule type="cellIs" dxfId="53" priority="44" operator="equal">
      <formula>0</formula>
    </cfRule>
  </conditionalFormatting>
  <conditionalFormatting sqref="Y143:Y148 Y150:Y155 Y157 Y161 Y164 Y167 Y169 Y172 BU132:CO132 CE133:CF133 CH133:CK133 CM133:CO133 BW193:BX193 X190:Z193 EG190:EJ193 CA190:CP190 BC134:BO189 BU172:CO189 BI190:BO193 CA191:CO193 BP134:BS193 BU190:BV193">
    <cfRule type="cellIs" dxfId="52" priority="43" operator="greaterThan">
      <formula>0</formula>
    </cfRule>
  </conditionalFormatting>
  <conditionalFormatting sqref="BU133:CD133 CL133 BU134:CO171">
    <cfRule type="cellIs" dxfId="51" priority="42" operator="equal">
      <formula>0</formula>
    </cfRule>
  </conditionalFormatting>
  <conditionalFormatting sqref="BU133:CD133 CL133 BU134:CO171">
    <cfRule type="cellIs" dxfId="50" priority="41" operator="greaterThan">
      <formula>0</formula>
    </cfRule>
  </conditionalFormatting>
  <conditionalFormatting sqref="AT253:AT254">
    <cfRule type="cellIs" dxfId="49" priority="40" operator="equal">
      <formula>0</formula>
    </cfRule>
  </conditionalFormatting>
  <conditionalFormatting sqref="AQ253:AW254 AZ254:BO254 AY253:BS253">
    <cfRule type="cellIs" dxfId="48" priority="39" operator="equal">
      <formula>0</formula>
    </cfRule>
  </conditionalFormatting>
  <conditionalFormatting sqref="BI295:BO295 AQ296:AW1048576 AQ277:AW280 AQ269:AW275 AY269:BS275 AY296:BO1048576 AQ282:AW294 AY277:BS280 AY282:BO294 BP282:BS1048576 AQ281:BS281">
    <cfRule type="cellIs" dxfId="47" priority="38" operator="equal">
      <formula>0</formula>
    </cfRule>
  </conditionalFormatting>
  <conditionalFormatting sqref="BU269:CO1048576">
    <cfRule type="cellIs" dxfId="46" priority="37" operator="equal">
      <formula>0</formula>
    </cfRule>
  </conditionalFormatting>
  <conditionalFormatting sqref="AA136">
    <cfRule type="duplicateValues" dxfId="45" priority="36"/>
  </conditionalFormatting>
  <conditionalFormatting sqref="AA72">
    <cfRule type="duplicateValues" dxfId="44" priority="35"/>
  </conditionalFormatting>
  <conditionalFormatting sqref="AA61">
    <cfRule type="duplicateValues" dxfId="43" priority="34"/>
  </conditionalFormatting>
  <conditionalFormatting sqref="AB78">
    <cfRule type="duplicateValues" dxfId="42" priority="33"/>
  </conditionalFormatting>
  <conditionalFormatting sqref="AB16">
    <cfRule type="duplicateValues" dxfId="41" priority="32"/>
  </conditionalFormatting>
  <conditionalFormatting sqref="AB24">
    <cfRule type="duplicateValues" dxfId="40" priority="31"/>
  </conditionalFormatting>
  <conditionalFormatting sqref="AB32">
    <cfRule type="duplicateValues" dxfId="39" priority="30"/>
  </conditionalFormatting>
  <conditionalFormatting sqref="AB68">
    <cfRule type="duplicateValues" dxfId="38" priority="29"/>
  </conditionalFormatting>
  <conditionalFormatting sqref="AB89">
    <cfRule type="duplicateValues" dxfId="37" priority="28"/>
  </conditionalFormatting>
  <conditionalFormatting sqref="AB126">
    <cfRule type="duplicateValues" dxfId="36" priority="27"/>
  </conditionalFormatting>
  <conditionalFormatting sqref="AB155">
    <cfRule type="duplicateValues" dxfId="35" priority="26"/>
  </conditionalFormatting>
  <conditionalFormatting sqref="AQ268:AW268 AY268:BS268">
    <cfRule type="cellIs" dxfId="34" priority="25" operator="equal">
      <formula>0</formula>
    </cfRule>
  </conditionalFormatting>
  <conditionalFormatting sqref="BU268:CO268">
    <cfRule type="cellIs" dxfId="33" priority="24" operator="equal">
      <formula>0</formula>
    </cfRule>
  </conditionalFormatting>
  <conditionalFormatting sqref="FE61">
    <cfRule type="duplicateValues" dxfId="32" priority="46"/>
  </conditionalFormatting>
  <conditionalFormatting sqref="B302 B324 B330 B333 B340:B1048576 U112:W115 U35:W39 U162:W166 U158:W160 U124:W125 U60:W60 U56:W58 U48:W51 U15:W15 U9:W10 U6:W7 U168:W168 U139:W152 U131:W135 U104:W104 U45:W46 U221:W221 U170:W199 U109:W110 U251:W251 U246:W246 U228:W236 U54:W54 U239:W239 U106:W107 U13:W13 U241:W243 U154:W154 U122:W122 U117:W119 U41:W43 U248:W249 U223:W226 U205:W207 U156:W156 U127:W129 U90:W102 U79:W88 U69:W71 U17:W23 U218:W219 U209:W216 U201:W203 U137:W137 U73:W77 U62:W67 U33:W33 U25:W31 U4:W4 U340:W1048576 U2 B191:B275 B1:B180 B182">
    <cfRule type="duplicateValues" dxfId="31" priority="47"/>
    <cfRule type="duplicateValues" dxfId="30" priority="48"/>
    <cfRule type="duplicateValues" dxfId="29" priority="49"/>
  </conditionalFormatting>
  <conditionalFormatting sqref="B302 B324 B330 B333 B340:B1048576 U112:W115 U35:W39 U162:W166 U158:W160 U124:W125 U60:W60 U56:W58 U48:W51 U15:W15 U9:W10 U6:W7 U168:W168 U139:W152 U131:W135 U104:W104 U45:W46 U221:W221 U170:W199 U109:W110 U251:W251 U246:W246 U228:W236 U54:W54 U239:W239 U106:W107 U13:W13 U241:W243 U154:W154 U122:W122 U117:W119 U41:W43 U248:W249 U223:W226 U205:W207 U156:W156 U127:W129 U90:W102 U79:W88 U69:W71 U17:W23 U218:W219 U209:W216 U201:W203 U137:W137 U73:W77 U62:W67 U33:W33 U25:W31 U4:W4 U340:W1048576 U2 B191:B296 B1:B180 B182">
    <cfRule type="duplicateValues" dxfId="28" priority="50"/>
  </conditionalFormatting>
  <conditionalFormatting sqref="FF191:FT250 AJ248:AJ250 FE191:FE216 AJ191:AJ203 AA209:AA216 AJ223:AJ236 AO246:AO250 AD239:AD240 B191:B250 AE228:AE237 AO191:AO237 AJ205:AJ221 AE245:AE249 AF208:AF239 AE208:AE226 AD208:AD237 AB208:AC239 AI191:AI219 AA191:AF207 U191:W216 FE218:FE250 AP191:AP250 AO239:AO244 AK191:AN250 AJ238:AJ246 AI221:AI250 AG191:AH250 AF241:AF250 AE239:AE243 AC241:AD250 AA240:AB250 AA218:AA239 U218:W250">
    <cfRule type="duplicateValues" dxfId="27" priority="51"/>
  </conditionalFormatting>
  <conditionalFormatting sqref="B181">
    <cfRule type="duplicateValues" dxfId="26" priority="23"/>
  </conditionalFormatting>
  <conditionalFormatting sqref="B183">
    <cfRule type="duplicateValues" dxfId="25" priority="22"/>
  </conditionalFormatting>
  <conditionalFormatting sqref="B184">
    <cfRule type="duplicateValues" dxfId="24" priority="21"/>
  </conditionalFormatting>
  <conditionalFormatting sqref="B185">
    <cfRule type="duplicateValues" dxfId="23" priority="20"/>
  </conditionalFormatting>
  <conditionalFormatting sqref="B186:B187">
    <cfRule type="duplicateValues" dxfId="22" priority="19"/>
  </conditionalFormatting>
  <conditionalFormatting sqref="B190">
    <cfRule type="duplicateValues" dxfId="21" priority="18"/>
  </conditionalFormatting>
  <conditionalFormatting sqref="B188">
    <cfRule type="duplicateValues" dxfId="20" priority="17"/>
  </conditionalFormatting>
  <conditionalFormatting sqref="B189">
    <cfRule type="duplicateValues" dxfId="19" priority="16"/>
  </conditionalFormatting>
  <conditionalFormatting sqref="AX1:AX267">
    <cfRule type="cellIs" dxfId="18" priority="6" operator="equal">
      <formula>0</formula>
    </cfRule>
  </conditionalFormatting>
  <conditionalFormatting sqref="AX276">
    <cfRule type="cellIs" dxfId="17" priority="5" operator="equal">
      <formula>0</formula>
    </cfRule>
  </conditionalFormatting>
  <conditionalFormatting sqref="AX134:AX193">
    <cfRule type="cellIs" dxfId="16" priority="4" operator="greaterThan">
      <formula>0</formula>
    </cfRule>
  </conditionalFormatting>
  <conditionalFormatting sqref="AX253">
    <cfRule type="cellIs" dxfId="15" priority="3" operator="equal">
      <formula>0</formula>
    </cfRule>
  </conditionalFormatting>
  <conditionalFormatting sqref="AX269:AX275 AX277:AX280 AX282:AX1048576">
    <cfRule type="cellIs" dxfId="14" priority="2" operator="equal">
      <formula>0</formula>
    </cfRule>
  </conditionalFormatting>
  <conditionalFormatting sqref="AX268">
    <cfRule type="cellIs" dxfId="13" priority="1" operator="equal">
      <formula>0</formula>
    </cfRule>
  </conditionalFormatting>
  <hyperlinks>
    <hyperlink ref="C4" r:id="rId1" location="summary" xr:uid="{00000000-0004-0000-0000-000000000000}"/>
    <hyperlink ref="C5" r:id="rId2" location="summary" xr:uid="{00000000-0004-0000-0000-000001000000}"/>
    <hyperlink ref="C6" r:id="rId3" location="summary" xr:uid="{00000000-0004-0000-0000-000002000000}"/>
    <hyperlink ref="C7" r:id="rId4" location="summary" xr:uid="{00000000-0004-0000-0000-000003000000}"/>
    <hyperlink ref="C8" r:id="rId5" location="summary" xr:uid="{00000000-0004-0000-0000-000004000000}"/>
    <hyperlink ref="C9" r:id="rId6" location="summary" xr:uid="{00000000-0004-0000-0000-000005000000}"/>
    <hyperlink ref="C11" r:id="rId7" location="summary" xr:uid="{00000000-0004-0000-0000-000006000000}"/>
    <hyperlink ref="C12" r:id="rId8" location="summary" xr:uid="{00000000-0004-0000-0000-000007000000}"/>
    <hyperlink ref="C14" r:id="rId9" location="summary" xr:uid="{00000000-0004-0000-0000-000008000000}"/>
    <hyperlink ref="C24" r:id="rId10" location="summary" xr:uid="{00000000-0004-0000-0000-000009000000}"/>
    <hyperlink ref="C25" r:id="rId11" location="summary" xr:uid="{00000000-0004-0000-0000-00000A000000}"/>
    <hyperlink ref="C28" r:id="rId12" location="summary" xr:uid="{00000000-0004-0000-0000-00000B000000}"/>
    <hyperlink ref="C34" r:id="rId13" location="summary" xr:uid="{00000000-0004-0000-0000-00000C000000}"/>
    <hyperlink ref="C26" r:id="rId14" location="summary" xr:uid="{00000000-0004-0000-0000-00000D000000}"/>
    <hyperlink ref="C32" r:id="rId15" location="summary" xr:uid="{00000000-0004-0000-0000-00000E000000}"/>
    <hyperlink ref="C33" r:id="rId16" location="summary" xr:uid="{00000000-0004-0000-0000-00000F000000}"/>
    <hyperlink ref="C47" r:id="rId17" location="summary" xr:uid="{00000000-0004-0000-0000-000010000000}"/>
    <hyperlink ref="C54" r:id="rId18" location="summary" xr:uid="{00000000-0004-0000-0000-000011000000}"/>
    <hyperlink ref="C62" r:id="rId19" location="summary" xr:uid="{00000000-0004-0000-0000-000012000000}"/>
    <hyperlink ref="C88" r:id="rId20" location="summary" xr:uid="{00000000-0004-0000-0000-000013000000}"/>
    <hyperlink ref="C121" r:id="rId21" location="summary" xr:uid="{00000000-0004-0000-0000-000014000000}"/>
    <hyperlink ref="C150" r:id="rId22" location="summary" xr:uid="{00000000-0004-0000-0000-000015000000}"/>
    <hyperlink ref="C98" r:id="rId23" location="summary" xr:uid="{00000000-0004-0000-0000-000016000000}"/>
    <hyperlink ref="C192" r:id="rId24" location="summary" xr:uid="{00000000-0004-0000-0000-000017000000}"/>
    <hyperlink ref="C252" r:id="rId25" location="summary" xr:uid="{00000000-0004-0000-0000-000018000000}"/>
    <hyperlink ref="C253" r:id="rId26" location="summary" xr:uid="{00000000-0004-0000-0000-000019000000}"/>
    <hyperlink ref="C254" r:id="rId27" location="summary" xr:uid="{00000000-0004-0000-0000-00001A000000}"/>
    <hyperlink ref="C255" r:id="rId28" location="summary" xr:uid="{00000000-0004-0000-0000-00001B000000}"/>
    <hyperlink ref="C217" r:id="rId29" location="summary" xr:uid="{00000000-0004-0000-0000-00001C000000}"/>
    <hyperlink ref="C258" r:id="rId30" location="summary" xr:uid="{00000000-0004-0000-0000-00001D000000}"/>
    <hyperlink ref="C259" r:id="rId31" location="summary" xr:uid="{00000000-0004-0000-0000-00001E000000}"/>
    <hyperlink ref="C260" r:id="rId32" location="summary" xr:uid="{00000000-0004-0000-0000-00001F000000}"/>
    <hyperlink ref="C261" r:id="rId33" location="summary" xr:uid="{00000000-0004-0000-0000-000020000000}"/>
    <hyperlink ref="C264" r:id="rId34" location="summary" xr:uid="{00000000-0004-0000-0000-000021000000}"/>
    <hyperlink ref="C266" r:id="rId35" location="summary" xr:uid="{00000000-0004-0000-0000-000022000000}"/>
    <hyperlink ref="C267" r:id="rId36" location="summary" xr:uid="{00000000-0004-0000-0000-000023000000}"/>
    <hyperlink ref="C275" r:id="rId37" location="summary" xr:uid="{00000000-0004-0000-0000-000024000000}"/>
    <hyperlink ref="C297" r:id="rId38" location="summary" xr:uid="{00000000-0004-0000-0000-000025000000}"/>
    <hyperlink ref="C298" r:id="rId39" location="summary" xr:uid="{00000000-0004-0000-0000-000026000000}"/>
    <hyperlink ref="C309" r:id="rId40" location="summary" xr:uid="{00000000-0004-0000-0000-000027000000}"/>
    <hyperlink ref="C311" r:id="rId41" location="summary" xr:uid="{00000000-0004-0000-0000-000028000000}"/>
    <hyperlink ref="C321" r:id="rId42" location="summary" xr:uid="{00000000-0004-0000-0000-000029000000}"/>
    <hyperlink ref="C191" r:id="rId43" location="summary" xr:uid="{00000000-0004-0000-0000-00002A000000}"/>
    <hyperlink ref="C204" r:id="rId44" location="summary" xr:uid="{00000000-0004-0000-0000-00002B000000}"/>
    <hyperlink ref="C193" r:id="rId45" location="summary" xr:uid="{00000000-0004-0000-0000-00002C000000}"/>
    <hyperlink ref="C194" r:id="rId46" location="summary" xr:uid="{00000000-0004-0000-0000-00002D000000}"/>
    <hyperlink ref="C196" r:id="rId47" location="summary" xr:uid="{00000000-0004-0000-0000-00002E000000}"/>
    <hyperlink ref="C197" r:id="rId48" location="summary" xr:uid="{00000000-0004-0000-0000-00002F000000}"/>
    <hyperlink ref="C198" r:id="rId49" location="summary" xr:uid="{00000000-0004-0000-0000-000030000000}"/>
    <hyperlink ref="C199" r:id="rId50" location="summary" xr:uid="{00000000-0004-0000-0000-000031000000}"/>
    <hyperlink ref="C201" r:id="rId51" location="summary" xr:uid="{00000000-0004-0000-0000-000032000000}"/>
    <hyperlink ref="C202" r:id="rId52" location="summary" xr:uid="{00000000-0004-0000-0000-000033000000}"/>
    <hyperlink ref="C203" r:id="rId53" location="summary" xr:uid="{00000000-0004-0000-0000-000034000000}"/>
    <hyperlink ref="C205" r:id="rId54" location="summary" xr:uid="{00000000-0004-0000-0000-000035000000}"/>
    <hyperlink ref="C206" r:id="rId55" location="summary" xr:uid="{00000000-0004-0000-0000-000036000000}"/>
    <hyperlink ref="C207" r:id="rId56" location="summary" xr:uid="{00000000-0004-0000-0000-000037000000}"/>
    <hyperlink ref="C209" r:id="rId57" location="summary" xr:uid="{00000000-0004-0000-0000-000038000000}"/>
    <hyperlink ref="C210" r:id="rId58" location="summary" xr:uid="{00000000-0004-0000-0000-000039000000}"/>
    <hyperlink ref="C211" r:id="rId59" location="summary" xr:uid="{00000000-0004-0000-0000-00003A000000}"/>
    <hyperlink ref="C212" r:id="rId60" location="summary" xr:uid="{00000000-0004-0000-0000-00003B000000}"/>
    <hyperlink ref="C213" r:id="rId61" location="summary" xr:uid="{00000000-0004-0000-0000-00003C000000}"/>
    <hyperlink ref="C214" r:id="rId62" location="summary" xr:uid="{00000000-0004-0000-0000-00003D000000}"/>
    <hyperlink ref="C215" r:id="rId63" location="summary" xr:uid="{00000000-0004-0000-0000-00003E000000}"/>
    <hyperlink ref="C216" r:id="rId64" location="summary" xr:uid="{00000000-0004-0000-0000-00003F000000}"/>
    <hyperlink ref="C218" r:id="rId65" location="summary" xr:uid="{00000000-0004-0000-0000-000040000000}"/>
    <hyperlink ref="C219" r:id="rId66" location="summary" xr:uid="{00000000-0004-0000-0000-000041000000}"/>
    <hyperlink ref="C221" r:id="rId67" location="summary" xr:uid="{00000000-0004-0000-0000-000042000000}"/>
    <hyperlink ref="C223" r:id="rId68" location="summary" xr:uid="{00000000-0004-0000-0000-000043000000}"/>
    <hyperlink ref="C224" r:id="rId69" location="summary" xr:uid="{00000000-0004-0000-0000-000044000000}"/>
    <hyperlink ref="C225" r:id="rId70" location="summary" xr:uid="{00000000-0004-0000-0000-000045000000}"/>
    <hyperlink ref="C226" r:id="rId71" location="summary" xr:uid="{00000000-0004-0000-0000-000046000000}"/>
    <hyperlink ref="C228" r:id="rId72" location="summary" xr:uid="{00000000-0004-0000-0000-000047000000}"/>
    <hyperlink ref="C229" r:id="rId73" location="summary" xr:uid="{00000000-0004-0000-0000-000048000000}"/>
    <hyperlink ref="C230" r:id="rId74" location="summary" xr:uid="{00000000-0004-0000-0000-000049000000}"/>
    <hyperlink ref="C231" r:id="rId75" location="summary" xr:uid="{00000000-0004-0000-0000-00004A000000}"/>
    <hyperlink ref="C232" r:id="rId76" location="summary" xr:uid="{00000000-0004-0000-0000-00004B000000}"/>
    <hyperlink ref="C233" r:id="rId77" location="summary" xr:uid="{00000000-0004-0000-0000-00004C000000}"/>
    <hyperlink ref="C234" r:id="rId78" location="summary" xr:uid="{00000000-0004-0000-0000-00004D000000}"/>
    <hyperlink ref="C235" r:id="rId79" location="summary" xr:uid="{00000000-0004-0000-0000-00004E000000}"/>
    <hyperlink ref="C236" r:id="rId80" location="summary" xr:uid="{00000000-0004-0000-0000-00004F000000}"/>
    <hyperlink ref="C239" r:id="rId81" location="summary" xr:uid="{00000000-0004-0000-0000-000050000000}"/>
    <hyperlink ref="C241" r:id="rId82" location="summary" xr:uid="{00000000-0004-0000-0000-000051000000}"/>
    <hyperlink ref="C242" r:id="rId83" location="summary" xr:uid="{00000000-0004-0000-0000-000052000000}"/>
    <hyperlink ref="C243" r:id="rId84" location="summary" xr:uid="{00000000-0004-0000-0000-000053000000}"/>
    <hyperlink ref="C246" r:id="rId85" location="summary" xr:uid="{00000000-0004-0000-0000-000054000000}"/>
    <hyperlink ref="C245" r:id="rId86" location="summary" xr:uid="{00000000-0004-0000-0000-000055000000}"/>
    <hyperlink ref="C248" r:id="rId87" location="summary" xr:uid="{00000000-0004-0000-0000-000056000000}"/>
    <hyperlink ref="C249" r:id="rId88" location="summary" xr:uid="{00000000-0004-0000-0000-000057000000}"/>
    <hyperlink ref="C10" r:id="rId89" location="summary" xr:uid="{00000000-0004-0000-0000-000058000000}"/>
    <hyperlink ref="C15" r:id="rId90" location="summary" xr:uid="{00000000-0004-0000-0000-000059000000}"/>
    <hyperlink ref="C16" r:id="rId91" location="summary" xr:uid="{00000000-0004-0000-0000-00005A000000}"/>
    <hyperlink ref="C19" r:id="rId92" location="summary" xr:uid="{00000000-0004-0000-0000-00005B000000}"/>
    <hyperlink ref="C20" r:id="rId93" location="summary" xr:uid="{00000000-0004-0000-0000-00005C000000}"/>
    <hyperlink ref="C21" r:id="rId94" location="summary" xr:uid="{00000000-0004-0000-0000-00005D000000}"/>
    <hyperlink ref="C22" r:id="rId95" location="summary" xr:uid="{00000000-0004-0000-0000-00005E000000}"/>
    <hyperlink ref="C39" r:id="rId96" location="summary" xr:uid="{00000000-0004-0000-0000-00005F000000}"/>
    <hyperlink ref="C40" r:id="rId97" location="summary" xr:uid="{00000000-0004-0000-0000-000060000000}"/>
    <hyperlink ref="C44" r:id="rId98" location="summary" xr:uid="{00000000-0004-0000-0000-000061000000}"/>
    <hyperlink ref="C52" r:id="rId99" location="summary" xr:uid="{00000000-0004-0000-0000-000062000000}"/>
    <hyperlink ref="C53" r:id="rId100" location="summary" xr:uid="{00000000-0004-0000-0000-000063000000}"/>
    <hyperlink ref="C55" r:id="rId101" location="summary" xr:uid="{00000000-0004-0000-0000-000064000000}"/>
    <hyperlink ref="C57" r:id="rId102" location="summary" xr:uid="{00000000-0004-0000-0000-000065000000}"/>
    <hyperlink ref="C58" r:id="rId103" location="summary" xr:uid="{00000000-0004-0000-0000-000066000000}"/>
    <hyperlink ref="C59" r:id="rId104" location="summary" xr:uid="{00000000-0004-0000-0000-000067000000}"/>
    <hyperlink ref="C61" r:id="rId105" location="summary" xr:uid="{00000000-0004-0000-0000-000068000000}"/>
    <hyperlink ref="C63" r:id="rId106" location="summary" xr:uid="{00000000-0004-0000-0000-000069000000}"/>
    <hyperlink ref="C65" r:id="rId107" location="summary" xr:uid="{00000000-0004-0000-0000-00006A000000}"/>
    <hyperlink ref="C66" r:id="rId108" location="summary" xr:uid="{00000000-0004-0000-0000-00006B000000}"/>
    <hyperlink ref="C68" r:id="rId109" location="summary" xr:uid="{00000000-0004-0000-0000-00006C000000}"/>
    <hyperlink ref="C69" r:id="rId110" location="summary" xr:uid="{00000000-0004-0000-0000-00006D000000}"/>
    <hyperlink ref="C70" r:id="rId111" location="summary" xr:uid="{00000000-0004-0000-0000-00006E000000}"/>
    <hyperlink ref="C72" r:id="rId112" location="summary" xr:uid="{00000000-0004-0000-0000-00006F000000}"/>
    <hyperlink ref="C75" r:id="rId113" location="summary" xr:uid="{00000000-0004-0000-0000-000070000000}"/>
    <hyperlink ref="C76" r:id="rId114" location="summary" xr:uid="{00000000-0004-0000-0000-000071000000}"/>
    <hyperlink ref="C77" r:id="rId115" location="summary" xr:uid="{00000000-0004-0000-0000-000072000000}"/>
    <hyperlink ref="C78" r:id="rId116" location="summary" xr:uid="{00000000-0004-0000-0000-000073000000}"/>
    <hyperlink ref="C79" r:id="rId117" location="summary" xr:uid="{00000000-0004-0000-0000-000074000000}"/>
    <hyperlink ref="C81" r:id="rId118" location="summary" xr:uid="{00000000-0004-0000-0000-000075000000}"/>
    <hyperlink ref="C83" r:id="rId119" location="summary" xr:uid="{00000000-0004-0000-0000-000076000000}"/>
    <hyperlink ref="C85" r:id="rId120" location="summary" xr:uid="{00000000-0004-0000-0000-000077000000}"/>
    <hyperlink ref="C86" r:id="rId121" location="summary" xr:uid="{00000000-0004-0000-0000-000078000000}"/>
    <hyperlink ref="C89" r:id="rId122" location="summary" xr:uid="{00000000-0004-0000-0000-000079000000}"/>
    <hyperlink ref="C91" r:id="rId123" location="summary" xr:uid="{00000000-0004-0000-0000-00007A000000}"/>
    <hyperlink ref="C92" r:id="rId124" location="summary" xr:uid="{00000000-0004-0000-0000-00007B000000}"/>
    <hyperlink ref="C93" r:id="rId125" location="summary" xr:uid="{00000000-0004-0000-0000-00007C000000}"/>
    <hyperlink ref="C95" r:id="rId126" location="summary" xr:uid="{00000000-0004-0000-0000-00007D000000}"/>
    <hyperlink ref="C96" r:id="rId127" location="summary" xr:uid="{00000000-0004-0000-0000-00007E000000}"/>
    <hyperlink ref="C100" r:id="rId128" location="summary" xr:uid="{00000000-0004-0000-0000-00007F000000}"/>
    <hyperlink ref="C103" r:id="rId129" location="summary" xr:uid="{00000000-0004-0000-0000-000080000000}"/>
    <hyperlink ref="C104" r:id="rId130" location="summary" xr:uid="{00000000-0004-0000-0000-000081000000}"/>
    <hyperlink ref="C105" r:id="rId131" location="summary" xr:uid="{00000000-0004-0000-0000-000082000000}"/>
    <hyperlink ref="C108" r:id="rId132" location="summary" xr:uid="{00000000-0004-0000-0000-000083000000}"/>
    <hyperlink ref="C109" r:id="rId133" location="summary" xr:uid="{00000000-0004-0000-0000-000084000000}"/>
    <hyperlink ref="C110" r:id="rId134" location="summary" xr:uid="{00000000-0004-0000-0000-000085000000}"/>
    <hyperlink ref="C111" r:id="rId135" location="summary" xr:uid="{00000000-0004-0000-0000-000086000000}"/>
    <hyperlink ref="C112" r:id="rId136" location="summary" xr:uid="{00000000-0004-0000-0000-000087000000}"/>
    <hyperlink ref="C115" r:id="rId137" location="summary" xr:uid="{00000000-0004-0000-0000-000088000000}"/>
    <hyperlink ref="C116" r:id="rId138" location="summary" xr:uid="{00000000-0004-0000-0000-000089000000}"/>
    <hyperlink ref="C117" r:id="rId139" location="summary" xr:uid="{00000000-0004-0000-0000-00008A000000}"/>
    <hyperlink ref="C118" r:id="rId140" location="summary" xr:uid="{00000000-0004-0000-0000-00008B000000}"/>
    <hyperlink ref="C119" r:id="rId141" location="summary" xr:uid="{00000000-0004-0000-0000-00008C000000}"/>
    <hyperlink ref="C120" r:id="rId142" location="summary" xr:uid="{00000000-0004-0000-0000-00008D000000}"/>
    <hyperlink ref="C122" r:id="rId143" location="summary" xr:uid="{00000000-0004-0000-0000-00008E000000}"/>
    <hyperlink ref="C123" r:id="rId144" location="summary" xr:uid="{00000000-0004-0000-0000-00008F000000}"/>
    <hyperlink ref="C124" r:id="rId145" location="summary" xr:uid="{00000000-0004-0000-0000-000090000000}"/>
    <hyperlink ref="C125" r:id="rId146" location="summary" xr:uid="{00000000-0004-0000-0000-000091000000}"/>
    <hyperlink ref="C126" r:id="rId147" location="summary" xr:uid="{00000000-0004-0000-0000-000092000000}"/>
    <hyperlink ref="C127" r:id="rId148" location="summary" xr:uid="{00000000-0004-0000-0000-000093000000}"/>
    <hyperlink ref="C129" r:id="rId149" location="summary" xr:uid="{00000000-0004-0000-0000-000094000000}"/>
    <hyperlink ref="C130" r:id="rId150" location="summary" xr:uid="{00000000-0004-0000-0000-000095000000}"/>
    <hyperlink ref="C131" r:id="rId151" location="summary" xr:uid="{00000000-0004-0000-0000-000096000000}"/>
    <hyperlink ref="C132" r:id="rId152" location="summary" xr:uid="{00000000-0004-0000-0000-000097000000}"/>
    <hyperlink ref="C133" r:id="rId153" location="summary" xr:uid="{00000000-0004-0000-0000-000098000000}"/>
    <hyperlink ref="C134" r:id="rId154" location="summary" xr:uid="{00000000-0004-0000-0000-000099000000}"/>
    <hyperlink ref="C135" r:id="rId155" location="summary" xr:uid="{00000000-0004-0000-0000-00009A000000}"/>
    <hyperlink ref="C136" r:id="rId156" location="summary" xr:uid="{00000000-0004-0000-0000-00009B000000}"/>
    <hyperlink ref="C137" r:id="rId157" location="summary" xr:uid="{00000000-0004-0000-0000-00009C000000}"/>
    <hyperlink ref="C138" r:id="rId158" location="summary" xr:uid="{00000000-0004-0000-0000-00009D000000}"/>
    <hyperlink ref="C143" r:id="rId159" location="summary" xr:uid="{00000000-0004-0000-0000-00009E000000}"/>
    <hyperlink ref="C145" r:id="rId160" location="summary" xr:uid="{00000000-0004-0000-0000-00009F000000}"/>
    <hyperlink ref="C146" r:id="rId161" location="summary" xr:uid="{00000000-0004-0000-0000-0000A0000000}"/>
    <hyperlink ref="C147" r:id="rId162" location="summary" xr:uid="{00000000-0004-0000-0000-0000A1000000}"/>
    <hyperlink ref="C148" r:id="rId163" location="summary" xr:uid="{00000000-0004-0000-0000-0000A2000000}"/>
    <hyperlink ref="C151" r:id="rId164" location="summary" xr:uid="{00000000-0004-0000-0000-0000A3000000}"/>
    <hyperlink ref="C152" r:id="rId165" location="summary" xr:uid="{00000000-0004-0000-0000-0000A4000000}"/>
    <hyperlink ref="C153" r:id="rId166" location="summary" xr:uid="{00000000-0004-0000-0000-0000A5000000}"/>
    <hyperlink ref="C154" r:id="rId167" location="summary" xr:uid="{00000000-0004-0000-0000-0000A6000000}"/>
    <hyperlink ref="C155" r:id="rId168" location="summary" xr:uid="{00000000-0004-0000-0000-0000A7000000}"/>
    <hyperlink ref="C156" r:id="rId169" location="summary" xr:uid="{00000000-0004-0000-0000-0000A8000000}"/>
    <hyperlink ref="C157" r:id="rId170" location="summary" xr:uid="{00000000-0004-0000-0000-0000A9000000}"/>
    <hyperlink ref="C161" r:id="rId171" location="summary" xr:uid="{00000000-0004-0000-0000-0000AA000000}"/>
    <hyperlink ref="C164" r:id="rId172" location="summary" xr:uid="{00000000-0004-0000-0000-0000AB000000}"/>
    <hyperlink ref="C165" r:id="rId173" location="summary" xr:uid="{00000000-0004-0000-0000-0000AC000000}"/>
    <hyperlink ref="C166" r:id="rId174" location="summary" xr:uid="{00000000-0004-0000-0000-0000AD000000}"/>
    <hyperlink ref="C167" r:id="rId175" location="summary" xr:uid="{00000000-0004-0000-0000-0000AE000000}"/>
    <hyperlink ref="C169" r:id="rId176" location="summary" xr:uid="{00000000-0004-0000-0000-0000AF000000}"/>
    <hyperlink ref="C172" r:id="rId177" location="summary" xr:uid="{00000000-0004-0000-0000-0000B0000000}"/>
    <hyperlink ref="C195" r:id="rId178" location="summary" xr:uid="{00000000-0004-0000-0000-0000B1000000}"/>
    <hyperlink ref="C200" r:id="rId179" location="summary" xr:uid="{00000000-0004-0000-0000-0000B2000000}"/>
    <hyperlink ref="C208" r:id="rId180" location="summary" xr:uid="{00000000-0004-0000-0000-0000B3000000}"/>
    <hyperlink ref="C220" r:id="rId181" location="summary" xr:uid="{00000000-0004-0000-0000-0000B4000000}"/>
    <hyperlink ref="C222" r:id="rId182" location="summary" xr:uid="{00000000-0004-0000-0000-0000B5000000}"/>
    <hyperlink ref="C227" r:id="rId183" location="summary" xr:uid="{00000000-0004-0000-0000-0000B6000000}"/>
    <hyperlink ref="C237" r:id="rId184" location="summary" xr:uid="{00000000-0004-0000-0000-0000B7000000}"/>
    <hyperlink ref="C238" r:id="rId185" xr:uid="{00000000-0004-0000-0000-0000B8000000}"/>
    <hyperlink ref="C240" r:id="rId186" location="summary" xr:uid="{00000000-0004-0000-0000-0000B9000000}"/>
    <hyperlink ref="C244" r:id="rId187" location="summary" xr:uid="{00000000-0004-0000-0000-0000BA000000}"/>
    <hyperlink ref="C247" r:id="rId188" location="summary" xr:uid="{00000000-0004-0000-0000-0000BB000000}"/>
    <hyperlink ref="C250" r:id="rId189" location="summary" xr:uid="{00000000-0004-0000-0000-0000BC000000}"/>
    <hyperlink ref="C256" r:id="rId190" location="summary" xr:uid="{00000000-0004-0000-0000-0000BD000000}"/>
    <hyperlink ref="C257" r:id="rId191" location="summary" xr:uid="{00000000-0004-0000-0000-0000BE000000}"/>
    <hyperlink ref="C262" r:id="rId192" location="summary" xr:uid="{00000000-0004-0000-0000-0000BF000000}"/>
    <hyperlink ref="C263" r:id="rId193" location="summary" xr:uid="{00000000-0004-0000-0000-0000C0000000}"/>
    <hyperlink ref="C265" r:id="rId194" location="summary" xr:uid="{00000000-0004-0000-0000-0000C1000000}"/>
    <hyperlink ref="C268" r:id="rId195" location="summary" xr:uid="{00000000-0004-0000-0000-0000C2000000}"/>
    <hyperlink ref="C269" r:id="rId196" location="summary" xr:uid="{00000000-0004-0000-0000-0000C3000000}"/>
    <hyperlink ref="C270" r:id="rId197" location="summary" xr:uid="{00000000-0004-0000-0000-0000C4000000}"/>
    <hyperlink ref="C271" r:id="rId198" location="summary" xr:uid="{00000000-0004-0000-0000-0000C5000000}"/>
    <hyperlink ref="C272" r:id="rId199" location="summary" xr:uid="{00000000-0004-0000-0000-0000C6000000}"/>
    <hyperlink ref="C273" r:id="rId200" location="summary" xr:uid="{00000000-0004-0000-0000-0000C7000000}"/>
    <hyperlink ref="C274" r:id="rId201" location="summary" xr:uid="{00000000-0004-0000-0000-0000C8000000}"/>
    <hyperlink ref="C276" r:id="rId202" location="summary" xr:uid="{00000000-0004-0000-0000-0000C9000000}"/>
    <hyperlink ref="C277" r:id="rId203" location="summary" xr:uid="{00000000-0004-0000-0000-0000CA000000}"/>
    <hyperlink ref="C278" r:id="rId204" location="summary" xr:uid="{00000000-0004-0000-0000-0000CB000000}"/>
    <hyperlink ref="C279" r:id="rId205" location="summary" xr:uid="{00000000-0004-0000-0000-0000CC000000}"/>
    <hyperlink ref="C280" r:id="rId206" location="summary" xr:uid="{00000000-0004-0000-0000-0000CD000000}"/>
    <hyperlink ref="C281" r:id="rId207" location="summary" xr:uid="{00000000-0004-0000-0000-0000CE000000}"/>
    <hyperlink ref="C282" r:id="rId208" location="summary" xr:uid="{00000000-0004-0000-0000-0000CF000000}"/>
    <hyperlink ref="C283" r:id="rId209" location="summary" xr:uid="{00000000-0004-0000-0000-0000D0000000}"/>
    <hyperlink ref="C284" r:id="rId210" location="summary" xr:uid="{00000000-0004-0000-0000-0000D1000000}"/>
    <hyperlink ref="C285" r:id="rId211" location="summary" xr:uid="{00000000-0004-0000-0000-0000D2000000}"/>
    <hyperlink ref="C286" r:id="rId212" location="summary" xr:uid="{00000000-0004-0000-0000-0000D3000000}"/>
    <hyperlink ref="C287" r:id="rId213" location="summary" xr:uid="{00000000-0004-0000-0000-0000D4000000}"/>
    <hyperlink ref="C288" r:id="rId214" location="summary" xr:uid="{00000000-0004-0000-0000-0000D5000000}"/>
    <hyperlink ref="C289" r:id="rId215" location="summary" xr:uid="{00000000-0004-0000-0000-0000D6000000}"/>
    <hyperlink ref="C290" r:id="rId216" location="summary" xr:uid="{00000000-0004-0000-0000-0000D7000000}"/>
    <hyperlink ref="C291" r:id="rId217" location="summary" xr:uid="{00000000-0004-0000-0000-0000D8000000}"/>
    <hyperlink ref="C292" r:id="rId218" location="summary" xr:uid="{00000000-0004-0000-0000-0000D9000000}"/>
    <hyperlink ref="C293" r:id="rId219" location="summary" xr:uid="{00000000-0004-0000-0000-0000DA000000}"/>
    <hyperlink ref="C294" r:id="rId220" location="summary" xr:uid="{00000000-0004-0000-0000-0000DB000000}"/>
    <hyperlink ref="C295" r:id="rId221" location="summary" xr:uid="{00000000-0004-0000-0000-0000DC000000}"/>
    <hyperlink ref="C296" r:id="rId222" location="summary" xr:uid="{00000000-0004-0000-0000-0000DD000000}"/>
    <hyperlink ref="C299" r:id="rId223" location="summary" xr:uid="{00000000-0004-0000-0000-0000DE000000}"/>
    <hyperlink ref="C300" r:id="rId224" location="summary" xr:uid="{00000000-0004-0000-0000-0000DF000000}"/>
    <hyperlink ref="C301" r:id="rId225" location="summary" xr:uid="{00000000-0004-0000-0000-0000E0000000}"/>
    <hyperlink ref="C302" r:id="rId226" location="summary" xr:uid="{00000000-0004-0000-0000-0000E1000000}"/>
    <hyperlink ref="C303" r:id="rId227" location="summary" xr:uid="{00000000-0004-0000-0000-0000E2000000}"/>
    <hyperlink ref="C304" r:id="rId228" location="summary" xr:uid="{00000000-0004-0000-0000-0000E3000000}"/>
    <hyperlink ref="C305" r:id="rId229" location="summary" xr:uid="{00000000-0004-0000-0000-0000E4000000}"/>
    <hyperlink ref="C306" r:id="rId230" location="summary" xr:uid="{00000000-0004-0000-0000-0000E5000000}"/>
    <hyperlink ref="C307" r:id="rId231" location="summary" xr:uid="{00000000-0004-0000-0000-0000E6000000}"/>
    <hyperlink ref="C308" r:id="rId232" location="summary" xr:uid="{00000000-0004-0000-0000-0000E7000000}"/>
    <hyperlink ref="C310" r:id="rId233" location="summary" xr:uid="{00000000-0004-0000-0000-0000E8000000}"/>
    <hyperlink ref="C313" r:id="rId234" location="summary" xr:uid="{00000000-0004-0000-0000-0000E9000000}"/>
    <hyperlink ref="C314" r:id="rId235" location="summary" xr:uid="{00000000-0004-0000-0000-0000EA000000}"/>
    <hyperlink ref="C315" r:id="rId236" location="summary" xr:uid="{00000000-0004-0000-0000-0000EB000000}"/>
    <hyperlink ref="C316" r:id="rId237" location="summary" xr:uid="{00000000-0004-0000-0000-0000EC000000}"/>
    <hyperlink ref="C317" r:id="rId238" location="summary" xr:uid="{00000000-0004-0000-0000-0000ED000000}"/>
    <hyperlink ref="C318" r:id="rId239" location="summary" xr:uid="{00000000-0004-0000-0000-0000EE000000}"/>
    <hyperlink ref="C319" r:id="rId240" location="summary" xr:uid="{00000000-0004-0000-0000-0000EF000000}"/>
    <hyperlink ref="C320" r:id="rId241" location="summary" xr:uid="{00000000-0004-0000-0000-0000F0000000}"/>
    <hyperlink ref="C322" r:id="rId242" location="summary" xr:uid="{00000000-0004-0000-0000-0000F1000000}"/>
    <hyperlink ref="C323" r:id="rId243" location="summary" xr:uid="{00000000-0004-0000-0000-0000F2000000}"/>
    <hyperlink ref="C324" r:id="rId244" location="summary" xr:uid="{00000000-0004-0000-0000-0000F3000000}"/>
    <hyperlink ref="C325" r:id="rId245" location="summary" xr:uid="{00000000-0004-0000-0000-0000F4000000}"/>
  </hyperlinks>
  <pageMargins left="0.25" right="0.25" top="0.75" bottom="0.75" header="0.3" footer="0.3"/>
  <pageSetup paperSize="9" scale="37" fitToWidth="3" fitToHeight="0" orientation="landscape" r:id="rId246"/>
  <legacyDrawing r:id="rId2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8"/>
  <sheetViews>
    <sheetView topLeftCell="A98" workbookViewId="0">
      <selection activeCell="A117" sqref="A117"/>
    </sheetView>
  </sheetViews>
  <sheetFormatPr defaultRowHeight="15"/>
  <cols>
    <col min="1" max="1" width="17.7109375" style="1" customWidth="1"/>
  </cols>
  <sheetData>
    <row r="1" spans="1:1">
      <c r="A1" s="1" t="s">
        <v>430</v>
      </c>
    </row>
    <row r="2" spans="1:1">
      <c r="A2" s="292" t="s">
        <v>818</v>
      </c>
    </row>
    <row r="3" spans="1:1">
      <c r="A3" s="292" t="s">
        <v>810</v>
      </c>
    </row>
    <row r="4" spans="1:1">
      <c r="A4" s="1" t="s">
        <v>531</v>
      </c>
    </row>
    <row r="5" spans="1:1">
      <c r="A5" s="1" t="s">
        <v>252</v>
      </c>
    </row>
    <row r="6" spans="1:1">
      <c r="A6" s="1" t="s">
        <v>504</v>
      </c>
    </row>
    <row r="7" spans="1:1">
      <c r="A7" s="292" t="s">
        <v>788</v>
      </c>
    </row>
    <row r="8" spans="1:1">
      <c r="A8" s="233" t="s">
        <v>567</v>
      </c>
    </row>
    <row r="9" spans="1:1">
      <c r="A9" s="1" t="s">
        <v>502</v>
      </c>
    </row>
    <row r="10" spans="1:1">
      <c r="A10" s="292" t="s">
        <v>807</v>
      </c>
    </row>
    <row r="11" spans="1:1">
      <c r="A11" s="1" t="s">
        <v>458</v>
      </c>
    </row>
    <row r="12" spans="1:1">
      <c r="A12" s="1" t="s">
        <v>480</v>
      </c>
    </row>
    <row r="13" spans="1:1">
      <c r="A13" s="292" t="s">
        <v>827</v>
      </c>
    </row>
    <row r="14" spans="1:1">
      <c r="A14" s="233" t="s">
        <v>570</v>
      </c>
    </row>
    <row r="15" spans="1:1">
      <c r="A15" s="1" t="s">
        <v>201</v>
      </c>
    </row>
    <row r="16" spans="1:1">
      <c r="A16" s="1" t="s">
        <v>485</v>
      </c>
    </row>
    <row r="17" spans="1:1">
      <c r="A17" s="1" t="s">
        <v>325</v>
      </c>
    </row>
    <row r="18" spans="1:1">
      <c r="A18" s="82" t="s">
        <v>159</v>
      </c>
    </row>
    <row r="19" spans="1:1">
      <c r="A19" s="1" t="s">
        <v>204</v>
      </c>
    </row>
    <row r="20" spans="1:1">
      <c r="A20" s="1" t="s">
        <v>287</v>
      </c>
    </row>
    <row r="21" spans="1:1">
      <c r="A21" s="1" t="s">
        <v>293</v>
      </c>
    </row>
    <row r="22" spans="1:1">
      <c r="A22" s="1" t="s">
        <v>213</v>
      </c>
    </row>
    <row r="23" spans="1:1">
      <c r="A23" s="1" t="s">
        <v>182</v>
      </c>
    </row>
    <row r="24" spans="1:1">
      <c r="A24" s="233" t="s">
        <v>573</v>
      </c>
    </row>
    <row r="25" spans="1:1">
      <c r="A25" s="82" t="s">
        <v>167</v>
      </c>
    </row>
    <row r="26" spans="1:1">
      <c r="A26" s="294" t="s">
        <v>883</v>
      </c>
    </row>
    <row r="27" spans="1:1">
      <c r="A27" s="1" t="s">
        <v>446</v>
      </c>
    </row>
    <row r="28" spans="1:1">
      <c r="A28" s="1" t="s">
        <v>212</v>
      </c>
    </row>
    <row r="29" spans="1:1">
      <c r="A29" s="233" t="s">
        <v>576</v>
      </c>
    </row>
    <row r="30" spans="1:1">
      <c r="A30" s="292" t="s">
        <v>779</v>
      </c>
    </row>
    <row r="31" spans="1:1">
      <c r="A31" s="1" t="s">
        <v>488</v>
      </c>
    </row>
    <row r="32" spans="1:1">
      <c r="A32" s="1" t="s">
        <v>344</v>
      </c>
    </row>
    <row r="33" spans="1:1">
      <c r="A33" s="1" t="s">
        <v>416</v>
      </c>
    </row>
    <row r="34" spans="1:1">
      <c r="A34" s="36" t="s">
        <v>191</v>
      </c>
    </row>
    <row r="35" spans="1:1">
      <c r="A35" s="1" t="s">
        <v>194</v>
      </c>
    </row>
    <row r="36" spans="1:1">
      <c r="A36" s="1" t="s">
        <v>289</v>
      </c>
    </row>
    <row r="37" spans="1:1">
      <c r="A37" s="294" t="s">
        <v>871</v>
      </c>
    </row>
    <row r="38" spans="1:1">
      <c r="A38" s="1" t="s">
        <v>512</v>
      </c>
    </row>
    <row r="39" spans="1:1">
      <c r="A39" s="1" t="s">
        <v>224</v>
      </c>
    </row>
    <row r="40" spans="1:1">
      <c r="A40" s="1" t="s">
        <v>372</v>
      </c>
    </row>
    <row r="41" spans="1:1">
      <c r="A41" s="292" t="s">
        <v>774</v>
      </c>
    </row>
    <row r="42" spans="1:1">
      <c r="A42" s="294" t="s">
        <v>829</v>
      </c>
    </row>
    <row r="43" spans="1:1">
      <c r="A43" s="1" t="s">
        <v>494</v>
      </c>
    </row>
    <row r="44" spans="1:1">
      <c r="A44" s="233" t="s">
        <v>605</v>
      </c>
    </row>
    <row r="45" spans="1:1">
      <c r="A45" s="232" t="s">
        <v>919</v>
      </c>
    </row>
    <row r="46" spans="1:1">
      <c r="A46" s="1" t="s">
        <v>464</v>
      </c>
    </row>
    <row r="47" spans="1:1">
      <c r="A47" s="292" t="s">
        <v>802</v>
      </c>
    </row>
    <row r="48" spans="1:1">
      <c r="A48" s="233" t="s">
        <v>579</v>
      </c>
    </row>
    <row r="49" spans="1:1">
      <c r="A49" s="292" t="s">
        <v>782</v>
      </c>
    </row>
    <row r="50" spans="1:1">
      <c r="A50" s="1" t="s">
        <v>519</v>
      </c>
    </row>
    <row r="51" spans="1:1">
      <c r="A51" s="1" t="s">
        <v>277</v>
      </c>
    </row>
    <row r="52" spans="1:1">
      <c r="A52" s="1" t="s">
        <v>334</v>
      </c>
    </row>
    <row r="53" spans="1:1">
      <c r="A53" s="292" t="s">
        <v>759</v>
      </c>
    </row>
    <row r="54" spans="1:1">
      <c r="A54" s="80" t="s">
        <v>198</v>
      </c>
    </row>
    <row r="55" spans="1:1">
      <c r="A55" s="292" t="s">
        <v>784</v>
      </c>
    </row>
    <row r="56" spans="1:1">
      <c r="A56" s="1" t="s">
        <v>291</v>
      </c>
    </row>
    <row r="57" spans="1:1">
      <c r="A57" s="294" t="s">
        <v>881</v>
      </c>
    </row>
    <row r="58" spans="1:1">
      <c r="A58" s="1" t="s">
        <v>136</v>
      </c>
    </row>
    <row r="59" spans="1:1">
      <c r="A59" s="1" t="s">
        <v>450</v>
      </c>
    </row>
    <row r="60" spans="1:1">
      <c r="A60" s="1" t="s">
        <v>536</v>
      </c>
    </row>
    <row r="61" spans="1:1">
      <c r="A61" s="294" t="s">
        <v>866</v>
      </c>
    </row>
    <row r="62" spans="1:1">
      <c r="A62" s="1" t="s">
        <v>378</v>
      </c>
    </row>
    <row r="63" spans="1:1">
      <c r="A63" s="233" t="s">
        <v>581</v>
      </c>
    </row>
    <row r="64" spans="1:1">
      <c r="A64" s="1" t="s">
        <v>330</v>
      </c>
    </row>
    <row r="65" spans="1:1">
      <c r="A65" s="292" t="s">
        <v>747</v>
      </c>
    </row>
    <row r="66" spans="1:1">
      <c r="A66" s="1" t="s">
        <v>207</v>
      </c>
    </row>
    <row r="67" spans="1:1">
      <c r="A67" s="1" t="s">
        <v>396</v>
      </c>
    </row>
    <row r="68" spans="1:1">
      <c r="A68" s="1" t="s">
        <v>327</v>
      </c>
    </row>
    <row r="69" spans="1:1">
      <c r="A69" s="292" t="s">
        <v>764</v>
      </c>
    </row>
    <row r="70" spans="1:1">
      <c r="A70" s="1" t="s">
        <v>306</v>
      </c>
    </row>
    <row r="71" spans="1:1">
      <c r="A71" s="292" t="s">
        <v>815</v>
      </c>
    </row>
    <row r="72" spans="1:1">
      <c r="A72" s="1" t="s">
        <v>147</v>
      </c>
    </row>
    <row r="73" spans="1:1">
      <c r="A73" s="292" t="s">
        <v>786</v>
      </c>
    </row>
    <row r="74" spans="1:1">
      <c r="A74" s="129" t="s">
        <v>245</v>
      </c>
    </row>
    <row r="75" spans="1:1">
      <c r="A75" s="1" t="s">
        <v>315</v>
      </c>
    </row>
    <row r="76" spans="1:1">
      <c r="A76" s="1" t="s">
        <v>303</v>
      </c>
    </row>
    <row r="77" spans="1:1">
      <c r="A77" s="233" t="s">
        <v>584</v>
      </c>
    </row>
    <row r="78" spans="1:1">
      <c r="A78" s="233" t="s">
        <v>586</v>
      </c>
    </row>
    <row r="79" spans="1:1">
      <c r="A79" s="1" t="s">
        <v>439</v>
      </c>
    </row>
    <row r="80" spans="1:1">
      <c r="A80" s="233" t="s">
        <v>589</v>
      </c>
    </row>
    <row r="81" spans="1:1">
      <c r="A81" s="1" t="s">
        <v>411</v>
      </c>
    </row>
    <row r="82" spans="1:1">
      <c r="A82" s="1" t="s">
        <v>426</v>
      </c>
    </row>
    <row r="83" spans="1:1">
      <c r="A83" s="294" t="s">
        <v>836</v>
      </c>
    </row>
    <row r="84" spans="1:1">
      <c r="A84" s="1" t="s">
        <v>513</v>
      </c>
    </row>
    <row r="85" spans="1:1">
      <c r="A85" s="1" t="s">
        <v>386</v>
      </c>
    </row>
    <row r="86" spans="1:1">
      <c r="A86" s="233" t="s">
        <v>592</v>
      </c>
    </row>
    <row r="87" spans="1:1">
      <c r="A87" s="294" t="s">
        <v>885</v>
      </c>
    </row>
    <row r="88" spans="1:1">
      <c r="A88" s="1" t="s">
        <v>160</v>
      </c>
    </row>
    <row r="89" spans="1:1">
      <c r="A89" s="294" t="s">
        <v>920</v>
      </c>
    </row>
    <row r="90" spans="1:1">
      <c r="A90" s="233" t="s">
        <v>596</v>
      </c>
    </row>
    <row r="91" spans="1:1">
      <c r="A91" s="1" t="s">
        <v>462</v>
      </c>
    </row>
    <row r="92" spans="1:1">
      <c r="A92" s="233" t="s">
        <v>598</v>
      </c>
    </row>
    <row r="93" spans="1:1">
      <c r="A93" s="1" t="s">
        <v>116</v>
      </c>
    </row>
    <row r="94" spans="1:1">
      <c r="A94" s="233" t="s">
        <v>601</v>
      </c>
    </row>
    <row r="95" spans="1:1">
      <c r="A95" s="1" t="s">
        <v>366</v>
      </c>
    </row>
    <row r="96" spans="1:1">
      <c r="A96" s="218" t="s">
        <v>542</v>
      </c>
    </row>
    <row r="97" spans="1:1">
      <c r="A97" s="218" t="s">
        <v>540</v>
      </c>
    </row>
    <row r="98" spans="1:1">
      <c r="A98" s="1" t="s">
        <v>281</v>
      </c>
    </row>
    <row r="99" spans="1:1">
      <c r="A99" s="232" t="s">
        <v>903</v>
      </c>
    </row>
    <row r="100" spans="1:1">
      <c r="A100" s="1" t="s">
        <v>397</v>
      </c>
    </row>
    <row r="101" spans="1:1">
      <c r="A101" s="1" t="s">
        <v>443</v>
      </c>
    </row>
    <row r="102" spans="1:1">
      <c r="A102" s="1" t="s">
        <v>475</v>
      </c>
    </row>
    <row r="103" spans="1:1">
      <c r="A103" s="233" t="s">
        <v>603</v>
      </c>
    </row>
    <row r="104" spans="1:1">
      <c r="A104" s="1" t="s">
        <v>428</v>
      </c>
    </row>
    <row r="105" spans="1:1">
      <c r="A105" s="149" t="s">
        <v>736</v>
      </c>
    </row>
    <row r="106" spans="1:1">
      <c r="A106" s="218" t="s">
        <v>560</v>
      </c>
    </row>
    <row r="107" spans="1:1">
      <c r="A107" s="149" t="s">
        <v>721</v>
      </c>
    </row>
    <row r="108" spans="1:1">
      <c r="A108" s="1" t="s">
        <v>320</v>
      </c>
    </row>
    <row r="109" spans="1:1">
      <c r="A109" s="1" t="s">
        <v>163</v>
      </c>
    </row>
    <row r="110" spans="1:1">
      <c r="A110" s="1" t="s">
        <v>422</v>
      </c>
    </row>
    <row r="111" spans="1:1">
      <c r="A111" s="1" t="s">
        <v>358</v>
      </c>
    </row>
    <row r="112" spans="1:1">
      <c r="A112" s="1" t="s">
        <v>230</v>
      </c>
    </row>
    <row r="113" spans="1:1">
      <c r="A113" s="1" t="s">
        <v>129</v>
      </c>
    </row>
    <row r="114" spans="1:1">
      <c r="A114" s="1" t="s">
        <v>468</v>
      </c>
    </row>
    <row r="115" spans="1:1">
      <c r="A115" s="294" t="s">
        <v>895</v>
      </c>
    </row>
    <row r="116" spans="1:1">
      <c r="A116" s="1" t="s">
        <v>221</v>
      </c>
    </row>
    <row r="117" spans="1:1">
      <c r="A117" s="82" t="s">
        <v>274</v>
      </c>
    </row>
    <row r="118" spans="1:1">
      <c r="A118" s="1" t="s">
        <v>515</v>
      </c>
    </row>
    <row r="119" spans="1:1">
      <c r="A119" s="294" t="s">
        <v>839</v>
      </c>
    </row>
    <row r="120" spans="1:1">
      <c r="A120" s="294" t="s">
        <v>905</v>
      </c>
    </row>
    <row r="121" spans="1:1">
      <c r="A121" s="233" t="s">
        <v>607</v>
      </c>
    </row>
    <row r="122" spans="1:1">
      <c r="A122" s="233" t="s">
        <v>610</v>
      </c>
    </row>
    <row r="123" spans="1:1">
      <c r="A123" s="233" t="s">
        <v>612</v>
      </c>
    </row>
    <row r="124" spans="1:1">
      <c r="A124" s="294" t="s">
        <v>910</v>
      </c>
    </row>
    <row r="125" spans="1:1">
      <c r="A125" s="1" t="s">
        <v>381</v>
      </c>
    </row>
    <row r="126" spans="1:1">
      <c r="A126" s="1" t="s">
        <v>471</v>
      </c>
    </row>
    <row r="127" spans="1:1">
      <c r="A127" s="149" t="s">
        <v>739</v>
      </c>
    </row>
    <row r="128" spans="1:1">
      <c r="A128" s="1" t="s">
        <v>240</v>
      </c>
    </row>
    <row r="129" spans="1:1">
      <c r="A129" s="1" t="s">
        <v>155</v>
      </c>
    </row>
    <row r="130" spans="1:1">
      <c r="A130" s="292" t="s">
        <v>804</v>
      </c>
    </row>
    <row r="131" spans="1:1">
      <c r="A131" s="1" t="s">
        <v>173</v>
      </c>
    </row>
    <row r="132" spans="1:1">
      <c r="A132" s="1" t="s">
        <v>400</v>
      </c>
    </row>
    <row r="133" spans="1:1">
      <c r="A133" s="218" t="s">
        <v>554</v>
      </c>
    </row>
    <row r="134" spans="1:1">
      <c r="A134" s="293" t="s">
        <v>795</v>
      </c>
    </row>
    <row r="135" spans="1:1">
      <c r="A135" s="1" t="s">
        <v>521</v>
      </c>
    </row>
    <row r="136" spans="1:1">
      <c r="A136" s="1" t="s">
        <v>150</v>
      </c>
    </row>
    <row r="137" spans="1:1">
      <c r="A137" s="1" t="s">
        <v>295</v>
      </c>
    </row>
    <row r="138" spans="1:1">
      <c r="A138" s="1" t="s">
        <v>499</v>
      </c>
    </row>
    <row r="139" spans="1:1">
      <c r="A139" s="1" t="s">
        <v>310</v>
      </c>
    </row>
    <row r="140" spans="1:1">
      <c r="A140" s="1" t="s">
        <v>402</v>
      </c>
    </row>
    <row r="141" spans="1:1">
      <c r="A141" s="1" t="s">
        <v>369</v>
      </c>
    </row>
    <row r="142" spans="1:1">
      <c r="A142" s="294" t="s">
        <v>926</v>
      </c>
    </row>
    <row r="143" spans="1:1">
      <c r="A143" s="1" t="s">
        <v>350</v>
      </c>
    </row>
    <row r="144" spans="1:1">
      <c r="A144" s="218" t="s">
        <v>556</v>
      </c>
    </row>
    <row r="145" spans="1:1">
      <c r="A145" s="233" t="s">
        <v>614</v>
      </c>
    </row>
    <row r="146" spans="1:1">
      <c r="A146" s="233" t="s">
        <v>617</v>
      </c>
    </row>
    <row r="147" spans="1:1">
      <c r="A147" s="1" t="s">
        <v>533</v>
      </c>
    </row>
    <row r="148" spans="1:1">
      <c r="A148" s="233" t="s">
        <v>620</v>
      </c>
    </row>
    <row r="149" spans="1:1">
      <c r="A149" s="233" t="s">
        <v>622</v>
      </c>
    </row>
    <row r="150" spans="1:1">
      <c r="A150" s="1" t="s">
        <v>527</v>
      </c>
    </row>
    <row r="151" spans="1:1">
      <c r="A151" s="294" t="s">
        <v>925</v>
      </c>
    </row>
    <row r="152" spans="1:1">
      <c r="A152" s="292" t="s">
        <v>793</v>
      </c>
    </row>
    <row r="153" spans="1:1">
      <c r="A153" s="1" t="s">
        <v>452</v>
      </c>
    </row>
    <row r="154" spans="1:1">
      <c r="A154" s="149" t="s">
        <v>733</v>
      </c>
    </row>
    <row r="155" spans="1:1">
      <c r="A155" s="292" t="s">
        <v>790</v>
      </c>
    </row>
    <row r="156" spans="1:1">
      <c r="A156" s="233" t="s">
        <v>625</v>
      </c>
    </row>
    <row r="157" spans="1:1">
      <c r="A157" s="1" t="s">
        <v>346</v>
      </c>
    </row>
    <row r="158" spans="1:1">
      <c r="A158" s="292" t="s">
        <v>723</v>
      </c>
    </row>
    <row r="159" spans="1:1">
      <c r="A159" s="1" t="s">
        <v>216</v>
      </c>
    </row>
    <row r="160" spans="1:1">
      <c r="A160" s="80" t="s">
        <v>269</v>
      </c>
    </row>
    <row r="161" spans="1:1">
      <c r="A161" s="292" t="s">
        <v>745</v>
      </c>
    </row>
    <row r="162" spans="1:1">
      <c r="A162" s="233" t="s">
        <v>628</v>
      </c>
    </row>
    <row r="163" spans="1:1">
      <c r="A163" s="233" t="s">
        <v>630</v>
      </c>
    </row>
    <row r="164" spans="1:1">
      <c r="A164" s="1" t="s">
        <v>441</v>
      </c>
    </row>
    <row r="165" spans="1:1">
      <c r="A165" s="1" t="s">
        <v>337</v>
      </c>
    </row>
    <row r="166" spans="1:1">
      <c r="A166" s="1" t="s">
        <v>431</v>
      </c>
    </row>
    <row r="167" spans="1:1">
      <c r="A167" s="1" t="s">
        <v>508</v>
      </c>
    </row>
    <row r="168" spans="1:1">
      <c r="A168" s="1" t="s">
        <v>392</v>
      </c>
    </row>
    <row r="169" spans="1:1">
      <c r="A169" s="294" t="s">
        <v>888</v>
      </c>
    </row>
    <row r="170" spans="1:1">
      <c r="A170" s="1" t="s">
        <v>308</v>
      </c>
    </row>
    <row r="171" spans="1:1">
      <c r="A171" s="1" t="s">
        <v>363</v>
      </c>
    </row>
    <row r="172" spans="1:1">
      <c r="A172" s="233" t="s">
        <v>632</v>
      </c>
    </row>
    <row r="173" spans="1:1">
      <c r="A173" s="294" t="s">
        <v>855</v>
      </c>
    </row>
    <row r="174" spans="1:1">
      <c r="A174" s="294" t="s">
        <v>879</v>
      </c>
    </row>
    <row r="175" spans="1:1">
      <c r="A175" s="233" t="s">
        <v>634</v>
      </c>
    </row>
    <row r="176" spans="1:1">
      <c r="A176" s="294" t="s">
        <v>907</v>
      </c>
    </row>
    <row r="177" spans="1:1">
      <c r="A177" s="80" t="s">
        <v>929</v>
      </c>
    </row>
    <row r="178" spans="1:1">
      <c r="A178" s="292" t="s">
        <v>766</v>
      </c>
    </row>
    <row r="179" spans="1:1">
      <c r="A179" s="294" t="s">
        <v>921</v>
      </c>
    </row>
    <row r="180" spans="1:1">
      <c r="A180" s="1" t="s">
        <v>132</v>
      </c>
    </row>
    <row r="181" spans="1:1">
      <c r="A181" s="310" t="s">
        <v>340</v>
      </c>
    </row>
    <row r="182" spans="1:1">
      <c r="A182" s="233" t="s">
        <v>636</v>
      </c>
    </row>
    <row r="183" spans="1:1">
      <c r="A183" s="311" t="s">
        <v>728</v>
      </c>
    </row>
    <row r="184" spans="1:1">
      <c r="A184" s="310" t="s">
        <v>539</v>
      </c>
    </row>
    <row r="185" spans="1:1">
      <c r="A185" s="220" t="s">
        <v>566</v>
      </c>
    </row>
    <row r="186" spans="1:1">
      <c r="A186" s="311" t="s">
        <v>813</v>
      </c>
    </row>
    <row r="187" spans="1:1">
      <c r="A187" s="309" t="s">
        <v>639</v>
      </c>
    </row>
    <row r="188" spans="1:1">
      <c r="A188" s="220" t="s">
        <v>563</v>
      </c>
    </row>
    <row r="189" spans="1:1">
      <c r="A189" s="310" t="s">
        <v>242</v>
      </c>
    </row>
    <row r="190" spans="1:1">
      <c r="A190" s="310" t="s">
        <v>454</v>
      </c>
    </row>
    <row r="191" spans="1:1">
      <c r="A191" s="1" t="s">
        <v>379</v>
      </c>
    </row>
    <row r="192" spans="1:1">
      <c r="A192" s="1" t="s">
        <v>341</v>
      </c>
    </row>
    <row r="193" spans="1:1">
      <c r="A193" s="292" t="s">
        <v>761</v>
      </c>
    </row>
    <row r="194" spans="1:1">
      <c r="A194" s="294" t="s">
        <v>917</v>
      </c>
    </row>
    <row r="195" spans="1:1">
      <c r="A195" s="1" t="s">
        <v>199</v>
      </c>
    </row>
    <row r="196" spans="1:1">
      <c r="A196" s="233" t="s">
        <v>641</v>
      </c>
    </row>
    <row r="197" spans="1:1">
      <c r="A197" s="294" t="s">
        <v>923</v>
      </c>
    </row>
    <row r="198" spans="1:1">
      <c r="A198" s="233" t="s">
        <v>644</v>
      </c>
    </row>
    <row r="199" spans="1:1">
      <c r="A199" s="218" t="s">
        <v>558</v>
      </c>
    </row>
    <row r="200" spans="1:1">
      <c r="A200" s="294" t="s">
        <v>850</v>
      </c>
    </row>
    <row r="201" spans="1:1">
      <c r="A201" s="1" t="s">
        <v>144</v>
      </c>
    </row>
    <row r="202" spans="1:1">
      <c r="A202" s="233" t="s">
        <v>646</v>
      </c>
    </row>
    <row r="203" spans="1:1">
      <c r="A203" s="1" t="s">
        <v>317</v>
      </c>
    </row>
    <row r="204" spans="1:1">
      <c r="A204" s="1" t="s">
        <v>200</v>
      </c>
    </row>
    <row r="205" spans="1:1">
      <c r="A205" s="1" t="s">
        <v>265</v>
      </c>
    </row>
    <row r="206" spans="1:1">
      <c r="A206" s="233" t="s">
        <v>648</v>
      </c>
    </row>
    <row r="207" spans="1:1">
      <c r="A207" s="294" t="s">
        <v>833</v>
      </c>
    </row>
    <row r="208" spans="1:1">
      <c r="A208" s="1" t="s">
        <v>258</v>
      </c>
    </row>
    <row r="209" spans="1:1">
      <c r="A209" s="292" t="s">
        <v>799</v>
      </c>
    </row>
    <row r="210" spans="1:1">
      <c r="A210" s="233" t="s">
        <v>651</v>
      </c>
    </row>
    <row r="211" spans="1:1">
      <c r="A211" s="233" t="s">
        <v>653</v>
      </c>
    </row>
    <row r="212" spans="1:1">
      <c r="A212" s="1" t="s">
        <v>280</v>
      </c>
    </row>
    <row r="213" spans="1:1">
      <c r="A213" s="294" t="s">
        <v>909</v>
      </c>
    </row>
    <row r="214" spans="1:1">
      <c r="A214" s="82" t="s">
        <v>172</v>
      </c>
    </row>
    <row r="215" spans="1:1">
      <c r="A215" s="292" t="s">
        <v>797</v>
      </c>
    </row>
    <row r="216" spans="1:1">
      <c r="A216" s="1" t="s">
        <v>255</v>
      </c>
    </row>
    <row r="217" spans="1:1">
      <c r="A217" s="233" t="s">
        <v>655</v>
      </c>
    </row>
    <row r="218" spans="1:1">
      <c r="A218" s="294" t="s">
        <v>869</v>
      </c>
    </row>
    <row r="219" spans="1:1">
      <c r="A219" s="1" t="s">
        <v>170</v>
      </c>
    </row>
    <row r="220" spans="1:1">
      <c r="A220" s="218" t="s">
        <v>544</v>
      </c>
    </row>
    <row r="221" spans="1:1">
      <c r="A221" s="218" t="s">
        <v>562</v>
      </c>
    </row>
    <row r="222" spans="1:1">
      <c r="A222" s="218" t="s">
        <v>548</v>
      </c>
    </row>
    <row r="223" spans="1:1">
      <c r="A223" s="233" t="s">
        <v>658</v>
      </c>
    </row>
    <row r="224" spans="1:1">
      <c r="A224" s="233" t="s">
        <v>661</v>
      </c>
    </row>
    <row r="225" spans="1:1">
      <c r="A225" s="1" t="s">
        <v>229</v>
      </c>
    </row>
    <row r="226" spans="1:1">
      <c r="A226" s="294" t="s">
        <v>891</v>
      </c>
    </row>
    <row r="227" spans="1:1">
      <c r="A227" s="233" t="s">
        <v>663</v>
      </c>
    </row>
    <row r="228" spans="1:1">
      <c r="A228" s="1" t="s">
        <v>460</v>
      </c>
    </row>
    <row r="229" spans="1:1">
      <c r="A229" s="1" t="s">
        <v>375</v>
      </c>
    </row>
    <row r="230" spans="1:1">
      <c r="A230" s="1" t="s">
        <v>296</v>
      </c>
    </row>
    <row r="231" spans="1:1">
      <c r="A231" s="233" t="s">
        <v>665</v>
      </c>
    </row>
    <row r="232" spans="1:1">
      <c r="A232" s="233" t="s">
        <v>668</v>
      </c>
    </row>
    <row r="233" spans="1:1">
      <c r="A233" s="233" t="s">
        <v>671</v>
      </c>
    </row>
    <row r="234" spans="1:1">
      <c r="A234" s="233" t="s">
        <v>673</v>
      </c>
    </row>
    <row r="235" spans="1:1">
      <c r="A235" s="149" t="s">
        <v>757</v>
      </c>
    </row>
    <row r="236" spans="1:1">
      <c r="A236" s="292" t="s">
        <v>777</v>
      </c>
    </row>
    <row r="237" spans="1:1">
      <c r="A237" s="294" t="s">
        <v>873</v>
      </c>
    </row>
    <row r="238" spans="1:1">
      <c r="A238" s="1" t="s">
        <v>517</v>
      </c>
    </row>
    <row r="239" spans="1:1">
      <c r="A239" s="294" t="s">
        <v>898</v>
      </c>
    </row>
    <row r="240" spans="1:1">
      <c r="A240" s="1" t="s">
        <v>299</v>
      </c>
    </row>
    <row r="241" spans="1:1">
      <c r="A241" s="233" t="s">
        <v>675</v>
      </c>
    </row>
    <row r="242" spans="1:1">
      <c r="A242" s="1" t="s">
        <v>419</v>
      </c>
    </row>
    <row r="243" spans="1:1">
      <c r="A243" s="1" t="s">
        <v>332</v>
      </c>
    </row>
    <row r="244" spans="1:1">
      <c r="A244" s="233" t="s">
        <v>677</v>
      </c>
    </row>
    <row r="245" spans="1:1">
      <c r="A245" s="1" t="s">
        <v>238</v>
      </c>
    </row>
    <row r="246" spans="1:1">
      <c r="A246" s="294" t="s">
        <v>852</v>
      </c>
    </row>
    <row r="247" spans="1:1">
      <c r="A247" s="233" t="s">
        <v>680</v>
      </c>
    </row>
    <row r="248" spans="1:1">
      <c r="A248" s="232" t="s">
        <v>847</v>
      </c>
    </row>
    <row r="249" spans="1:1">
      <c r="A249" s="1" t="s">
        <v>496</v>
      </c>
    </row>
    <row r="250" spans="1:1">
      <c r="A250" s="292" t="s">
        <v>754</v>
      </c>
    </row>
    <row r="251" spans="1:1">
      <c r="A251" s="294" t="s">
        <v>877</v>
      </c>
    </row>
    <row r="252" spans="1:1">
      <c r="A252" s="292" t="s">
        <v>752</v>
      </c>
    </row>
    <row r="253" spans="1:1">
      <c r="A253" s="294" t="s">
        <v>912</v>
      </c>
    </row>
    <row r="254" spans="1:1">
      <c r="A254" s="232" t="s">
        <v>914</v>
      </c>
    </row>
    <row r="255" spans="1:1">
      <c r="A255" s="1" t="s">
        <v>362</v>
      </c>
    </row>
    <row r="256" spans="1:1">
      <c r="A256" s="1" t="s">
        <v>424</v>
      </c>
    </row>
    <row r="257" spans="1:1">
      <c r="A257" s="129" t="s">
        <v>186</v>
      </c>
    </row>
    <row r="258" spans="1:1">
      <c r="A258" s="294" t="s">
        <v>916</v>
      </c>
    </row>
    <row r="259" spans="1:1">
      <c r="A259" s="1" t="s">
        <v>538</v>
      </c>
    </row>
    <row r="260" spans="1:1">
      <c r="A260" s="233" t="s">
        <v>682</v>
      </c>
    </row>
    <row r="261" spans="1:1">
      <c r="A261" s="1" t="s">
        <v>492</v>
      </c>
    </row>
    <row r="262" spans="1:1">
      <c r="A262" s="149" t="s">
        <v>771</v>
      </c>
    </row>
    <row r="263" spans="1:1">
      <c r="A263" s="1" t="s">
        <v>437</v>
      </c>
    </row>
    <row r="264" spans="1:1">
      <c r="A264" s="1" t="s">
        <v>313</v>
      </c>
    </row>
    <row r="265" spans="1:1">
      <c r="A265" s="1" t="s">
        <v>383</v>
      </c>
    </row>
    <row r="266" spans="1:1">
      <c r="A266" s="1" t="s">
        <v>406</v>
      </c>
    </row>
    <row r="267" spans="1:1">
      <c r="A267" s="233" t="s">
        <v>685</v>
      </c>
    </row>
    <row r="268" spans="1:1">
      <c r="A268" s="292" t="s">
        <v>741</v>
      </c>
    </row>
    <row r="269" spans="1:1">
      <c r="A269" s="233" t="s">
        <v>687</v>
      </c>
    </row>
    <row r="270" spans="1:1">
      <c r="A270" s="1" t="s">
        <v>122</v>
      </c>
    </row>
    <row r="271" spans="1:1">
      <c r="A271" s="149" t="s">
        <v>727</v>
      </c>
    </row>
    <row r="272" spans="1:1">
      <c r="A272" s="1" t="s">
        <v>262</v>
      </c>
    </row>
    <row r="273" spans="1:1">
      <c r="A273" s="1" t="s">
        <v>241</v>
      </c>
    </row>
    <row r="274" spans="1:1">
      <c r="A274" s="1" t="s">
        <v>394</v>
      </c>
    </row>
    <row r="275" spans="1:1">
      <c r="A275" s="233" t="s">
        <v>692</v>
      </c>
    </row>
    <row r="276" spans="1:1">
      <c r="A276" s="129" t="s">
        <v>188</v>
      </c>
    </row>
    <row r="277" spans="1:1">
      <c r="A277" s="1" t="s">
        <v>466</v>
      </c>
    </row>
    <row r="278" spans="1:1">
      <c r="A278" s="1" t="s">
        <v>222</v>
      </c>
    </row>
    <row r="279" spans="1:1">
      <c r="A279" s="1" t="s">
        <v>434</v>
      </c>
    </row>
    <row r="280" spans="1:1">
      <c r="A280" s="1" t="s">
        <v>534</v>
      </c>
    </row>
    <row r="281" spans="1:1">
      <c r="A281" s="292" t="s">
        <v>718</v>
      </c>
    </row>
    <row r="282" spans="1:1">
      <c r="A282" s="1" t="s">
        <v>177</v>
      </c>
    </row>
    <row r="283" spans="1:1">
      <c r="A283" s="1" t="s">
        <v>231</v>
      </c>
    </row>
    <row r="284" spans="1:1">
      <c r="A284" s="1" t="s">
        <v>482</v>
      </c>
    </row>
    <row r="285" spans="1:1">
      <c r="A285" s="292" t="s">
        <v>821</v>
      </c>
    </row>
    <row r="286" spans="1:1">
      <c r="A286" s="218" t="s">
        <v>552</v>
      </c>
    </row>
    <row r="287" spans="1:1">
      <c r="A287" s="1" t="s">
        <v>414</v>
      </c>
    </row>
    <row r="288" spans="1:1">
      <c r="A288" s="1" t="s">
        <v>360</v>
      </c>
    </row>
    <row r="289" spans="1:1">
      <c r="A289" s="1" t="s">
        <v>352</v>
      </c>
    </row>
    <row r="290" spans="1:1">
      <c r="A290" s="1" t="s">
        <v>195</v>
      </c>
    </row>
    <row r="291" spans="1:1">
      <c r="A291" s="1" t="s">
        <v>185</v>
      </c>
    </row>
    <row r="292" spans="1:1">
      <c r="A292" s="233" t="s">
        <v>694</v>
      </c>
    </row>
    <row r="293" spans="1:1">
      <c r="A293" s="294" t="s">
        <v>875</v>
      </c>
    </row>
    <row r="294" spans="1:1">
      <c r="A294" s="218" t="s">
        <v>550</v>
      </c>
    </row>
    <row r="295" spans="1:1">
      <c r="A295" s="233" t="s">
        <v>697</v>
      </c>
    </row>
    <row r="296" spans="1:1">
      <c r="A296" s="1" t="s">
        <v>214</v>
      </c>
    </row>
    <row r="297" spans="1:1">
      <c r="A297" s="292" t="s">
        <v>768</v>
      </c>
    </row>
    <row r="298" spans="1:1">
      <c r="A298" s="294" t="s">
        <v>864</v>
      </c>
    </row>
    <row r="299" spans="1:1">
      <c r="A299" s="294" t="s">
        <v>901</v>
      </c>
    </row>
    <row r="300" spans="1:1">
      <c r="A300" s="294" t="s">
        <v>927</v>
      </c>
    </row>
    <row r="301" spans="1:1">
      <c r="A301" s="233" t="s">
        <v>699</v>
      </c>
    </row>
    <row r="302" spans="1:1">
      <c r="A302" s="1" t="s">
        <v>408</v>
      </c>
    </row>
    <row r="303" spans="1:1">
      <c r="A303" s="1" t="s">
        <v>223</v>
      </c>
    </row>
    <row r="304" spans="1:1">
      <c r="A304" s="233" t="s">
        <v>702</v>
      </c>
    </row>
    <row r="305" spans="1:1">
      <c r="A305" s="149" t="s">
        <v>731</v>
      </c>
    </row>
    <row r="306" spans="1:1">
      <c r="A306" s="294" t="s">
        <v>857</v>
      </c>
    </row>
    <row r="307" spans="1:1">
      <c r="A307" s="233" t="s">
        <v>704</v>
      </c>
    </row>
    <row r="308" spans="1:1">
      <c r="A308" s="1" t="s">
        <v>506</v>
      </c>
    </row>
    <row r="309" spans="1:1">
      <c r="A309" s="1" t="s">
        <v>260</v>
      </c>
    </row>
    <row r="310" spans="1:1">
      <c r="A310" s="233" t="s">
        <v>707</v>
      </c>
    </row>
    <row r="311" spans="1:1">
      <c r="A311" s="1" t="s">
        <v>356</v>
      </c>
    </row>
    <row r="312" spans="1:1">
      <c r="A312" s="1" t="s">
        <v>322</v>
      </c>
    </row>
    <row r="313" spans="1:1">
      <c r="A313" s="1" t="s">
        <v>215</v>
      </c>
    </row>
    <row r="314" spans="1:1">
      <c r="A314" s="294" t="s">
        <v>860</v>
      </c>
    </row>
    <row r="315" spans="1:1">
      <c r="A315" s="1" t="s">
        <v>239</v>
      </c>
    </row>
    <row r="316" spans="1:1">
      <c r="A316" s="233" t="s">
        <v>709</v>
      </c>
    </row>
    <row r="317" spans="1:1">
      <c r="A317" s="292" t="s">
        <v>750</v>
      </c>
    </row>
    <row r="318" spans="1:1">
      <c r="A318" s="292" t="s">
        <v>824</v>
      </c>
    </row>
    <row r="319" spans="1:1">
      <c r="A319" s="233" t="s">
        <v>711</v>
      </c>
    </row>
    <row r="320" spans="1:1">
      <c r="A320" s="1" t="s">
        <v>389</v>
      </c>
    </row>
    <row r="321" spans="1:1">
      <c r="A321" s="218" t="s">
        <v>553</v>
      </c>
    </row>
    <row r="322" spans="1:1">
      <c r="A322" s="1" t="s">
        <v>301</v>
      </c>
    </row>
    <row r="323" spans="1:1">
      <c r="A323" s="1" t="s">
        <v>367</v>
      </c>
    </row>
    <row r="324" spans="1:1">
      <c r="A324" s="1" t="s">
        <v>478</v>
      </c>
    </row>
    <row r="325" spans="1:1">
      <c r="A325" s="233" t="s">
        <v>714</v>
      </c>
    </row>
    <row r="326" spans="1:1">
      <c r="A326" s="1" t="s">
        <v>218</v>
      </c>
    </row>
    <row r="327" spans="1:1">
      <c r="A327" s="149" t="s">
        <v>725</v>
      </c>
    </row>
    <row r="328" spans="1:1">
      <c r="A328" s="1" t="s">
        <v>525</v>
      </c>
    </row>
    <row r="329" spans="1:1">
      <c r="A329" s="1" t="s">
        <v>284</v>
      </c>
    </row>
    <row r="330" spans="1:1">
      <c r="A330" s="233" t="s">
        <v>716</v>
      </c>
    </row>
    <row r="331" spans="1:1">
      <c r="A331" s="294" t="s">
        <v>844</v>
      </c>
    </row>
    <row r="332" spans="1:1">
      <c r="A332" s="218" t="s">
        <v>541</v>
      </c>
    </row>
    <row r="333" spans="1:1">
      <c r="A333" s="1" t="s">
        <v>271</v>
      </c>
    </row>
    <row r="334" spans="1:1">
      <c r="A334" s="1" t="s">
        <v>461</v>
      </c>
    </row>
    <row r="335" spans="1:1">
      <c r="A335" s="1" t="s">
        <v>457</v>
      </c>
    </row>
    <row r="338" spans="1:1">
      <c r="A338" s="35"/>
    </row>
  </sheetData>
  <sortState xmlns:xlrd2="http://schemas.microsoft.com/office/spreadsheetml/2017/richdata2" ref="A1:A339">
    <sortCondition ref="A1"/>
  </sortState>
  <conditionalFormatting sqref="A302 A324 A330 A333 A340:A1048576 A191:A275 A1:A180 A182">
    <cfRule type="duplicateValues" dxfId="12" priority="9"/>
    <cfRule type="duplicateValues" dxfId="11" priority="10"/>
    <cfRule type="duplicateValues" dxfId="10" priority="11"/>
  </conditionalFormatting>
  <conditionalFormatting sqref="A302 A324 A330 A333 A340:A1048576 A191:A296 A1:A180 A182">
    <cfRule type="duplicateValues" dxfId="9" priority="12"/>
  </conditionalFormatting>
  <conditionalFormatting sqref="A191:A250">
    <cfRule type="duplicateValues" dxfId="8" priority="13"/>
  </conditionalFormatting>
  <conditionalFormatting sqref="A181">
    <cfRule type="duplicateValues" dxfId="7" priority="8"/>
  </conditionalFormatting>
  <conditionalFormatting sqref="A183">
    <cfRule type="duplicateValues" dxfId="6" priority="7"/>
  </conditionalFormatting>
  <conditionalFormatting sqref="A184">
    <cfRule type="duplicateValues" dxfId="5" priority="6"/>
  </conditionalFormatting>
  <conditionalFormatting sqref="A185">
    <cfRule type="duplicateValues" dxfId="4" priority="5"/>
  </conditionalFormatting>
  <conditionalFormatting sqref="A186:A187">
    <cfRule type="duplicateValues" dxfId="3" priority="4"/>
  </conditionalFormatting>
  <conditionalFormatting sqref="A190">
    <cfRule type="duplicateValues" dxfId="2" priority="3"/>
  </conditionalFormatting>
  <conditionalFormatting sqref="A188">
    <cfRule type="duplicateValues" dxfId="1" priority="2"/>
  </conditionalFormatting>
  <conditionalFormatting sqref="A1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сортована загальна таблиця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Karpyak</dc:creator>
  <cp:lastModifiedBy>Andriy Karpyak</cp:lastModifiedBy>
  <dcterms:created xsi:type="dcterms:W3CDTF">2021-11-07T21:28:11Z</dcterms:created>
  <dcterms:modified xsi:type="dcterms:W3CDTF">2022-02-03T20:02:38Z</dcterms:modified>
</cp:coreProperties>
</file>