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8\Proposal Ta\jurnal3\"/>
    </mc:Choice>
  </mc:AlternateContent>
  <xr:revisionPtr revIDLastSave="0" documentId="13_ncr:1_{EB601E0E-4C97-4875-8A36-C60B71280861}" xr6:coauthVersionLast="47" xr6:coauthVersionMax="47" xr10:uidLastSave="{00000000-0000-0000-0000-000000000000}"/>
  <bookViews>
    <workbookView xWindow="-120" yWindow="-120" windowWidth="20730" windowHeight="11040" xr2:uid="{70C04DF7-3D2E-471E-AC53-6F87AE3375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7" i="1" l="1"/>
  <c r="F34" i="1"/>
  <c r="G34" i="1"/>
  <c r="E34" i="1"/>
  <c r="O31" i="1"/>
  <c r="M40" i="1"/>
  <c r="M36" i="1"/>
  <c r="M35" i="1"/>
  <c r="M39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2" i="1"/>
  <c r="M37" i="1" s="1"/>
  <c r="O6" i="1"/>
  <c r="O3" i="1"/>
  <c r="O4" i="1"/>
  <c r="O5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2" i="1"/>
  <c r="O33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2" i="1"/>
  <c r="M38" i="1" s="1"/>
  <c r="D5" i="1"/>
  <c r="D4" i="1"/>
  <c r="D3" i="1"/>
  <c r="E3" i="1" s="1"/>
  <c r="D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6" i="1"/>
  <c r="F27" i="1"/>
  <c r="F28" i="1"/>
  <c r="F29" i="1"/>
  <c r="F30" i="1"/>
  <c r="F31" i="1"/>
  <c r="F32" i="1"/>
  <c r="F33" i="1"/>
  <c r="E3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 l="1"/>
  <c r="I25" i="1" s="1"/>
  <c r="I26" i="1" s="1"/>
  <c r="G2" i="1"/>
  <c r="F2" i="1"/>
  <c r="M42" i="1"/>
  <c r="M41" i="1"/>
</calcChain>
</file>

<file path=xl/sharedStrings.xml><?xml version="1.0" encoding="utf-8"?>
<sst xmlns="http://schemas.openxmlformats.org/spreadsheetml/2006/main" count="47" uniqueCount="45">
  <si>
    <t>X</t>
  </si>
  <si>
    <t>Y</t>
  </si>
  <si>
    <t>Prediksi</t>
  </si>
  <si>
    <t>MAD</t>
  </si>
  <si>
    <t>MSE</t>
  </si>
  <si>
    <t>MAPE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</si>
  <si>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</si>
  <si>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</si>
  <si>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</si>
  <si>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</si>
  <si>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</si>
  <si>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</si>
  <si>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</si>
  <si>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</si>
  <si>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</si>
  <si>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</si>
  <si>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</si>
  <si>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</si>
  <si>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</si>
  <si>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</si>
  <si>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</si>
  <si>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</si>
  <si>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</si>
  <si>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</si>
  <si>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</si>
  <si>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</si>
  <si>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</si>
  <si>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</si>
  <si>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</si>
  <si>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</si>
  <si>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</si>
  <si>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x</t>
  </si>
  <si>
    <t>y</t>
  </si>
  <si>
    <t>Y^2</t>
  </si>
  <si>
    <t>XY</t>
  </si>
  <si>
    <t>X^2</t>
  </si>
  <si>
    <t>∑ X</t>
  </si>
  <si>
    <t>∑ XY</t>
  </si>
  <si>
    <t>∑ Y</t>
  </si>
  <si>
    <t>∑ X^2</t>
  </si>
  <si>
    <t>N</t>
  </si>
  <si>
    <t>b</t>
  </si>
  <si>
    <t>a</t>
  </si>
  <si>
    <t>(∑ X)^2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</si>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</sst>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24DF-AD22-4EB0-A24B-9FA0646D7D3B}">
  <dimension ref="A1:Q61"/>
  <sheetViews>
    <sheetView tabSelected="1" topLeftCell="A23" workbookViewId="0">
      <selection activeCell="Q38" sqref="Q38"/>
    </sheetView>
  </sheetViews>
  <sheetFormatPr defaultRowHeight="15" x14ac:dyDescent="0.25"/>
  <cols>
    <col min="1" max="1" width="3.28515625" bestFit="1" customWidth="1"/>
    <col min="2" max="2" width="4.42578125" customWidth="1"/>
    <col min="8" max="8" width="16.28515625" bestFit="1" customWidth="1"/>
    <col min="13" max="13" width="12" bestFit="1" customWidth="1"/>
  </cols>
  <sheetData>
    <row r="1" spans="1:16" x14ac:dyDescent="0.25">
      <c r="A1" s="6" t="s">
        <v>44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L1" t="s">
        <v>31</v>
      </c>
      <c r="M1" t="s">
        <v>32</v>
      </c>
      <c r="N1" t="s">
        <v>35</v>
      </c>
      <c r="O1" t="s">
        <v>33</v>
      </c>
      <c r="P1" t="s">
        <v>34</v>
      </c>
    </row>
    <row r="2" spans="1:16" x14ac:dyDescent="0.25">
      <c r="A2" s="6">
        <v>1</v>
      </c>
      <c r="B2" s="6">
        <v>2</v>
      </c>
      <c r="C2" s="6">
        <v>31</v>
      </c>
      <c r="D2" s="6">
        <f>$I$20+$I$21*B2</f>
        <v>35.137</v>
      </c>
      <c r="E2" s="6">
        <f>ABS(C2-D2)</f>
        <v>4.1370000000000005</v>
      </c>
      <c r="F2" s="8">
        <f>(C2-D2)^2</f>
        <v>17.114769000000003</v>
      </c>
      <c r="G2" s="8">
        <f>(ABS(C2-D2)/C2)</f>
        <v>0.13345161290322582</v>
      </c>
      <c r="L2">
        <v>2</v>
      </c>
      <c r="M2">
        <v>31</v>
      </c>
      <c r="N2">
        <f>L2^2</f>
        <v>4</v>
      </c>
      <c r="O2">
        <f>M2^2</f>
        <v>961</v>
      </c>
      <c r="P2">
        <f>L2*M2</f>
        <v>62</v>
      </c>
    </row>
    <row r="3" spans="1:16" x14ac:dyDescent="0.25">
      <c r="A3" s="6">
        <v>2</v>
      </c>
      <c r="B3" s="6">
        <v>3</v>
      </c>
      <c r="C3" s="6">
        <v>33</v>
      </c>
      <c r="D3" s="6">
        <f>$I$20+$I$21*B3</f>
        <v>34.965000000000003</v>
      </c>
      <c r="E3" s="6">
        <f>ABS(C3-D3)</f>
        <v>1.9650000000000034</v>
      </c>
      <c r="F3" s="8">
        <f t="shared" ref="F3:F33" si="0">(C3-D3)^2</f>
        <v>3.8612250000000135</v>
      </c>
      <c r="G3" s="8">
        <f t="shared" ref="G3:G33" si="1">(ABS(C3-D3)/C3)</f>
        <v>5.9545454545454651E-2</v>
      </c>
      <c r="L3">
        <v>3</v>
      </c>
      <c r="M3">
        <v>33</v>
      </c>
      <c r="N3">
        <f t="shared" ref="N3:N33" si="2">L3^2</f>
        <v>9</v>
      </c>
      <c r="O3">
        <f t="shared" ref="O3:O33" si="3">M3^2</f>
        <v>1089</v>
      </c>
      <c r="P3">
        <f t="shared" ref="P3:P33" si="4">L3*M3</f>
        <v>99</v>
      </c>
    </row>
    <row r="4" spans="1:16" x14ac:dyDescent="0.25">
      <c r="A4" s="6">
        <v>3</v>
      </c>
      <c r="B4" s="6">
        <v>4</v>
      </c>
      <c r="C4" s="6">
        <v>34</v>
      </c>
      <c r="D4" s="6">
        <f>$I$20+$I$21*B4</f>
        <v>34.792999999999999</v>
      </c>
      <c r="E4" s="6">
        <f t="shared" ref="E4:E32" si="5">ABS(C4-D4)</f>
        <v>0.79299999999999926</v>
      </c>
      <c r="F4" s="8">
        <f t="shared" si="0"/>
        <v>0.62884899999999888</v>
      </c>
      <c r="G4" s="8">
        <f t="shared" si="1"/>
        <v>2.3323529411764684E-2</v>
      </c>
      <c r="L4">
        <v>4</v>
      </c>
      <c r="M4">
        <v>34</v>
      </c>
      <c r="N4">
        <f t="shared" si="2"/>
        <v>16</v>
      </c>
      <c r="O4">
        <f t="shared" si="3"/>
        <v>1156</v>
      </c>
      <c r="P4">
        <f t="shared" si="4"/>
        <v>136</v>
      </c>
    </row>
    <row r="5" spans="1:16" x14ac:dyDescent="0.25">
      <c r="A5" s="6">
        <v>4</v>
      </c>
      <c r="B5" s="6">
        <v>5</v>
      </c>
      <c r="C5" s="6">
        <v>41</v>
      </c>
      <c r="D5" s="6">
        <f>$I$20+$I$21*B5</f>
        <v>34.621000000000002</v>
      </c>
      <c r="E5" s="6">
        <f t="shared" si="5"/>
        <v>6.3789999999999978</v>
      </c>
      <c r="F5" s="8">
        <f t="shared" si="0"/>
        <v>40.691640999999969</v>
      </c>
      <c r="G5" s="8">
        <f t="shared" si="1"/>
        <v>0.15558536585365848</v>
      </c>
      <c r="L5">
        <v>5</v>
      </c>
      <c r="M5">
        <v>41</v>
      </c>
      <c r="N5">
        <f t="shared" si="2"/>
        <v>25</v>
      </c>
      <c r="O5">
        <f t="shared" si="3"/>
        <v>1681</v>
      </c>
      <c r="P5">
        <f t="shared" si="4"/>
        <v>205</v>
      </c>
    </row>
    <row r="6" spans="1:16" x14ac:dyDescent="0.25">
      <c r="A6" s="6">
        <v>5</v>
      </c>
      <c r="B6" s="6">
        <v>6</v>
      </c>
      <c r="C6" s="6">
        <v>32</v>
      </c>
      <c r="D6" s="6">
        <f t="shared" ref="D6:D33" si="6">$I$20+$I$21*B6</f>
        <v>34.448999999999998</v>
      </c>
      <c r="E6" s="6">
        <f t="shared" si="5"/>
        <v>2.4489999999999981</v>
      </c>
      <c r="F6" s="8">
        <f t="shared" si="0"/>
        <v>5.9976009999999906</v>
      </c>
      <c r="G6" s="8">
        <f t="shared" si="1"/>
        <v>7.653124999999994E-2</v>
      </c>
      <c r="L6">
        <v>6</v>
      </c>
      <c r="M6">
        <v>32</v>
      </c>
      <c r="N6">
        <f t="shared" si="2"/>
        <v>36</v>
      </c>
      <c r="O6">
        <f>M6^2</f>
        <v>1024</v>
      </c>
      <c r="P6">
        <f t="shared" si="4"/>
        <v>192</v>
      </c>
    </row>
    <row r="7" spans="1:16" x14ac:dyDescent="0.25">
      <c r="A7" s="6">
        <v>6</v>
      </c>
      <c r="B7" s="6">
        <v>7</v>
      </c>
      <c r="C7" s="6">
        <v>32</v>
      </c>
      <c r="D7" s="6">
        <f t="shared" si="6"/>
        <v>34.277000000000001</v>
      </c>
      <c r="E7" s="6">
        <f t="shared" si="5"/>
        <v>2.277000000000001</v>
      </c>
      <c r="F7" s="8">
        <f t="shared" si="0"/>
        <v>5.1847290000000044</v>
      </c>
      <c r="G7" s="8">
        <f t="shared" si="1"/>
        <v>7.1156250000000032E-2</v>
      </c>
      <c r="L7">
        <v>7</v>
      </c>
      <c r="M7">
        <v>32</v>
      </c>
      <c r="N7">
        <f t="shared" si="2"/>
        <v>49</v>
      </c>
      <c r="O7">
        <f t="shared" si="3"/>
        <v>1024</v>
      </c>
      <c r="P7">
        <f t="shared" si="4"/>
        <v>224</v>
      </c>
    </row>
    <row r="8" spans="1:16" x14ac:dyDescent="0.25">
      <c r="A8" s="6">
        <v>7</v>
      </c>
      <c r="B8" s="6">
        <v>8</v>
      </c>
      <c r="C8" s="6">
        <v>35</v>
      </c>
      <c r="D8" s="6">
        <f t="shared" si="6"/>
        <v>34.105000000000004</v>
      </c>
      <c r="E8" s="6">
        <f t="shared" si="5"/>
        <v>0.89499999999999602</v>
      </c>
      <c r="F8" s="8">
        <f t="shared" si="0"/>
        <v>0.80102499999999288</v>
      </c>
      <c r="G8" s="8">
        <f t="shared" si="1"/>
        <v>2.5571428571428457E-2</v>
      </c>
      <c r="L8">
        <v>8</v>
      </c>
      <c r="M8">
        <v>35</v>
      </c>
      <c r="N8">
        <f t="shared" si="2"/>
        <v>64</v>
      </c>
      <c r="O8">
        <f t="shared" si="3"/>
        <v>1225</v>
      </c>
      <c r="P8">
        <f t="shared" si="4"/>
        <v>280</v>
      </c>
    </row>
    <row r="9" spans="1:16" x14ac:dyDescent="0.25">
      <c r="A9" s="6">
        <v>8</v>
      </c>
      <c r="B9" s="6">
        <v>9</v>
      </c>
      <c r="C9" s="6">
        <v>32</v>
      </c>
      <c r="D9" s="6">
        <f t="shared" si="6"/>
        <v>33.933</v>
      </c>
      <c r="E9" s="6">
        <f t="shared" si="5"/>
        <v>1.9329999999999998</v>
      </c>
      <c r="F9" s="8">
        <f t="shared" si="0"/>
        <v>3.7364889999999993</v>
      </c>
      <c r="G9" s="8">
        <f t="shared" si="1"/>
        <v>6.0406249999999995E-2</v>
      </c>
      <c r="L9">
        <v>9</v>
      </c>
      <c r="M9">
        <v>32</v>
      </c>
      <c r="N9">
        <f t="shared" si="2"/>
        <v>81</v>
      </c>
      <c r="O9">
        <f t="shared" si="3"/>
        <v>1024</v>
      </c>
      <c r="P9">
        <f t="shared" si="4"/>
        <v>288</v>
      </c>
    </row>
    <row r="10" spans="1:16" x14ac:dyDescent="0.25">
      <c r="A10" s="6">
        <v>9</v>
      </c>
      <c r="B10" s="6">
        <v>10</v>
      </c>
      <c r="C10" s="6">
        <v>39</v>
      </c>
      <c r="D10" s="6">
        <f t="shared" si="6"/>
        <v>33.761000000000003</v>
      </c>
      <c r="E10" s="6">
        <f t="shared" si="5"/>
        <v>5.2389999999999972</v>
      </c>
      <c r="F10" s="8">
        <f t="shared" si="0"/>
        <v>27.447120999999971</v>
      </c>
      <c r="G10" s="8">
        <f t="shared" si="1"/>
        <v>0.13433333333333325</v>
      </c>
      <c r="L10">
        <v>10</v>
      </c>
      <c r="M10">
        <v>39</v>
      </c>
      <c r="N10">
        <f t="shared" si="2"/>
        <v>100</v>
      </c>
      <c r="O10">
        <f t="shared" si="3"/>
        <v>1521</v>
      </c>
      <c r="P10">
        <f t="shared" si="4"/>
        <v>390</v>
      </c>
    </row>
    <row r="11" spans="1:16" x14ac:dyDescent="0.25">
      <c r="A11" s="6">
        <v>10</v>
      </c>
      <c r="B11" s="6">
        <v>11</v>
      </c>
      <c r="C11" s="6">
        <v>41</v>
      </c>
      <c r="D11" s="6">
        <f t="shared" si="6"/>
        <v>33.588999999999999</v>
      </c>
      <c r="E11" s="6">
        <f t="shared" si="5"/>
        <v>7.4110000000000014</v>
      </c>
      <c r="F11" s="8">
        <f t="shared" si="0"/>
        <v>54.922921000000024</v>
      </c>
      <c r="G11" s="8">
        <f t="shared" si="1"/>
        <v>0.18075609756097563</v>
      </c>
      <c r="L11">
        <v>11</v>
      </c>
      <c r="M11">
        <v>41</v>
      </c>
      <c r="N11">
        <f t="shared" si="2"/>
        <v>121</v>
      </c>
      <c r="O11">
        <f t="shared" si="3"/>
        <v>1681</v>
      </c>
      <c r="P11">
        <f t="shared" si="4"/>
        <v>451</v>
      </c>
    </row>
    <row r="12" spans="1:16" x14ac:dyDescent="0.25">
      <c r="A12" s="6">
        <v>11</v>
      </c>
      <c r="B12" s="6">
        <v>12</v>
      </c>
      <c r="C12" s="6">
        <v>30</v>
      </c>
      <c r="D12" s="6">
        <f t="shared" si="6"/>
        <v>33.417000000000002</v>
      </c>
      <c r="E12" s="6">
        <f t="shared" si="5"/>
        <v>3.4170000000000016</v>
      </c>
      <c r="F12" s="8">
        <f t="shared" si="0"/>
        <v>11.67588900000001</v>
      </c>
      <c r="G12" s="8">
        <f t="shared" si="1"/>
        <v>0.11390000000000006</v>
      </c>
      <c r="L12">
        <v>12</v>
      </c>
      <c r="M12">
        <v>30</v>
      </c>
      <c r="N12">
        <f t="shared" si="2"/>
        <v>144</v>
      </c>
      <c r="O12">
        <f t="shared" si="3"/>
        <v>900</v>
      </c>
      <c r="P12">
        <f t="shared" si="4"/>
        <v>360</v>
      </c>
    </row>
    <row r="13" spans="1:16" x14ac:dyDescent="0.25">
      <c r="A13" s="6">
        <v>12</v>
      </c>
      <c r="B13" s="6">
        <v>13</v>
      </c>
      <c r="C13" s="6">
        <v>37</v>
      </c>
      <c r="D13" s="6">
        <f t="shared" si="6"/>
        <v>33.245000000000005</v>
      </c>
      <c r="E13" s="6">
        <f t="shared" si="5"/>
        <v>3.7549999999999955</v>
      </c>
      <c r="F13" s="8">
        <f t="shared" si="0"/>
        <v>14.100024999999967</v>
      </c>
      <c r="G13" s="8">
        <f t="shared" si="1"/>
        <v>0.10148648648648637</v>
      </c>
      <c r="L13">
        <v>13</v>
      </c>
      <c r="M13">
        <v>37</v>
      </c>
      <c r="N13">
        <f t="shared" si="2"/>
        <v>169</v>
      </c>
      <c r="O13">
        <f t="shared" si="3"/>
        <v>1369</v>
      </c>
      <c r="P13">
        <f t="shared" si="4"/>
        <v>481</v>
      </c>
    </row>
    <row r="14" spans="1:16" x14ac:dyDescent="0.25">
      <c r="A14" s="6">
        <v>13</v>
      </c>
      <c r="B14" s="6">
        <v>14</v>
      </c>
      <c r="C14" s="6">
        <v>32</v>
      </c>
      <c r="D14" s="6">
        <f t="shared" si="6"/>
        <v>33.073</v>
      </c>
      <c r="E14" s="6">
        <f t="shared" si="5"/>
        <v>1.0730000000000004</v>
      </c>
      <c r="F14" s="8">
        <f t="shared" si="0"/>
        <v>1.1513290000000009</v>
      </c>
      <c r="G14" s="8">
        <f t="shared" si="1"/>
        <v>3.3531250000000012E-2</v>
      </c>
      <c r="L14">
        <v>14</v>
      </c>
      <c r="M14">
        <v>32</v>
      </c>
      <c r="N14">
        <f t="shared" si="2"/>
        <v>196</v>
      </c>
      <c r="O14">
        <f t="shared" si="3"/>
        <v>1024</v>
      </c>
      <c r="P14">
        <f t="shared" si="4"/>
        <v>448</v>
      </c>
    </row>
    <row r="15" spans="1:16" x14ac:dyDescent="0.25">
      <c r="A15" s="6">
        <v>14</v>
      </c>
      <c r="B15" s="6">
        <v>15</v>
      </c>
      <c r="C15" s="6">
        <v>31</v>
      </c>
      <c r="D15" s="6">
        <f t="shared" si="6"/>
        <v>32.901000000000003</v>
      </c>
      <c r="E15" s="6">
        <f t="shared" si="5"/>
        <v>1.9010000000000034</v>
      </c>
      <c r="F15" s="8">
        <f t="shared" si="0"/>
        <v>3.6138010000000129</v>
      </c>
      <c r="G15" s="8">
        <f t="shared" si="1"/>
        <v>6.1322580645161398E-2</v>
      </c>
      <c r="L15">
        <v>15</v>
      </c>
      <c r="M15">
        <v>31</v>
      </c>
      <c r="N15">
        <f t="shared" si="2"/>
        <v>225</v>
      </c>
      <c r="O15">
        <f t="shared" si="3"/>
        <v>961</v>
      </c>
      <c r="P15">
        <f t="shared" si="4"/>
        <v>465</v>
      </c>
    </row>
    <row r="16" spans="1:16" x14ac:dyDescent="0.25">
      <c r="A16" s="6">
        <v>15</v>
      </c>
      <c r="B16" s="6">
        <v>16</v>
      </c>
      <c r="C16" s="6">
        <v>27</v>
      </c>
      <c r="D16" s="6">
        <f t="shared" si="6"/>
        <v>32.728999999999999</v>
      </c>
      <c r="E16" s="6">
        <f t="shared" si="5"/>
        <v>5.7289999999999992</v>
      </c>
      <c r="F16" s="8">
        <f t="shared" si="0"/>
        <v>32.821440999999993</v>
      </c>
      <c r="G16" s="8">
        <f t="shared" si="1"/>
        <v>0.21218518518518514</v>
      </c>
      <c r="L16">
        <v>16</v>
      </c>
      <c r="M16">
        <v>27</v>
      </c>
      <c r="N16">
        <f t="shared" si="2"/>
        <v>256</v>
      </c>
      <c r="O16">
        <f t="shared" si="3"/>
        <v>729</v>
      </c>
      <c r="P16">
        <f t="shared" si="4"/>
        <v>432</v>
      </c>
    </row>
    <row r="17" spans="1:16" x14ac:dyDescent="0.25">
      <c r="A17" s="6">
        <v>16</v>
      </c>
      <c r="B17" s="6">
        <v>17</v>
      </c>
      <c r="C17" s="6">
        <v>30</v>
      </c>
      <c r="D17" s="6">
        <f t="shared" si="6"/>
        <v>32.557000000000002</v>
      </c>
      <c r="E17" s="6">
        <f t="shared" si="5"/>
        <v>2.5570000000000022</v>
      </c>
      <c r="F17" s="8">
        <f t="shared" si="0"/>
        <v>6.5382490000000111</v>
      </c>
      <c r="G17" s="8">
        <f t="shared" si="1"/>
        <v>8.5233333333333411E-2</v>
      </c>
      <c r="L17">
        <v>17</v>
      </c>
      <c r="M17">
        <v>30</v>
      </c>
      <c r="N17">
        <f t="shared" si="2"/>
        <v>289</v>
      </c>
      <c r="O17">
        <f t="shared" si="3"/>
        <v>900</v>
      </c>
      <c r="P17">
        <f t="shared" si="4"/>
        <v>510</v>
      </c>
    </row>
    <row r="18" spans="1:16" x14ac:dyDescent="0.25">
      <c r="A18" s="6">
        <v>17</v>
      </c>
      <c r="B18" s="6">
        <v>18</v>
      </c>
      <c r="C18" s="6">
        <v>26</v>
      </c>
      <c r="D18" s="6">
        <f t="shared" si="6"/>
        <v>32.385000000000005</v>
      </c>
      <c r="E18" s="6">
        <f t="shared" si="5"/>
        <v>6.3850000000000051</v>
      </c>
      <c r="F18" s="8">
        <f t="shared" si="0"/>
        <v>40.768225000000065</v>
      </c>
      <c r="G18" s="8">
        <f t="shared" si="1"/>
        <v>0.24557692307692328</v>
      </c>
      <c r="L18">
        <v>18</v>
      </c>
      <c r="M18">
        <v>26</v>
      </c>
      <c r="N18">
        <f t="shared" si="2"/>
        <v>324</v>
      </c>
      <c r="O18">
        <f t="shared" si="3"/>
        <v>676</v>
      </c>
      <c r="P18">
        <f t="shared" si="4"/>
        <v>468</v>
      </c>
    </row>
    <row r="19" spans="1:16" x14ac:dyDescent="0.25">
      <c r="A19" s="6">
        <v>18</v>
      </c>
      <c r="B19" s="6">
        <v>19</v>
      </c>
      <c r="C19" s="6">
        <v>40</v>
      </c>
      <c r="D19" s="6">
        <f t="shared" si="6"/>
        <v>32.213000000000001</v>
      </c>
      <c r="E19" s="6">
        <f t="shared" si="5"/>
        <v>7.786999999999999</v>
      </c>
      <c r="F19" s="8">
        <f t="shared" si="0"/>
        <v>60.637368999999985</v>
      </c>
      <c r="G19" s="8">
        <f t="shared" si="1"/>
        <v>0.19467499999999999</v>
      </c>
      <c r="L19">
        <v>19</v>
      </c>
      <c r="M19">
        <v>40</v>
      </c>
      <c r="N19">
        <f t="shared" si="2"/>
        <v>361</v>
      </c>
      <c r="O19">
        <f t="shared" si="3"/>
        <v>1600</v>
      </c>
      <c r="P19">
        <f t="shared" si="4"/>
        <v>760</v>
      </c>
    </row>
    <row r="20" spans="1:16" x14ac:dyDescent="0.25">
      <c r="A20" s="6">
        <v>19</v>
      </c>
      <c r="B20" s="6">
        <v>20</v>
      </c>
      <c r="C20" s="6">
        <v>31</v>
      </c>
      <c r="D20" s="6">
        <f t="shared" si="6"/>
        <v>32.041000000000004</v>
      </c>
      <c r="E20" s="6">
        <f t="shared" si="5"/>
        <v>1.0410000000000039</v>
      </c>
      <c r="F20" s="8">
        <f t="shared" si="0"/>
        <v>1.0836810000000081</v>
      </c>
      <c r="G20" s="8">
        <f t="shared" si="1"/>
        <v>3.3580645161290452E-2</v>
      </c>
      <c r="I20">
        <v>35.481000000000002</v>
      </c>
      <c r="L20">
        <v>20</v>
      </c>
      <c r="M20">
        <v>31</v>
      </c>
      <c r="N20">
        <f t="shared" si="2"/>
        <v>400</v>
      </c>
      <c r="O20">
        <f t="shared" si="3"/>
        <v>961</v>
      </c>
      <c r="P20">
        <f t="shared" si="4"/>
        <v>620</v>
      </c>
    </row>
    <row r="21" spans="1:16" x14ac:dyDescent="0.25">
      <c r="A21" s="6">
        <v>20</v>
      </c>
      <c r="B21" s="6">
        <v>21</v>
      </c>
      <c r="C21" s="6">
        <v>36</v>
      </c>
      <c r="D21" s="6">
        <f t="shared" si="6"/>
        <v>31.869000000000003</v>
      </c>
      <c r="E21" s="6">
        <f t="shared" si="5"/>
        <v>4.1309999999999967</v>
      </c>
      <c r="F21" s="8">
        <f t="shared" si="0"/>
        <v>17.065160999999971</v>
      </c>
      <c r="G21" s="8">
        <f t="shared" si="1"/>
        <v>0.11474999999999991</v>
      </c>
      <c r="I21">
        <v>-0.17199999999999999</v>
      </c>
      <c r="L21">
        <v>21</v>
      </c>
      <c r="M21">
        <v>36</v>
      </c>
      <c r="N21">
        <f t="shared" si="2"/>
        <v>441</v>
      </c>
      <c r="O21">
        <f t="shared" si="3"/>
        <v>1296</v>
      </c>
      <c r="P21">
        <f t="shared" si="4"/>
        <v>756</v>
      </c>
    </row>
    <row r="22" spans="1:16" x14ac:dyDescent="0.25">
      <c r="A22" s="6">
        <v>21</v>
      </c>
      <c r="B22" s="6">
        <v>22</v>
      </c>
      <c r="C22" s="6">
        <v>40</v>
      </c>
      <c r="D22" s="6">
        <f t="shared" si="6"/>
        <v>31.697000000000003</v>
      </c>
      <c r="E22" s="6">
        <f t="shared" si="5"/>
        <v>8.3029999999999973</v>
      </c>
      <c r="F22" s="8">
        <f t="shared" si="0"/>
        <v>68.939808999999954</v>
      </c>
      <c r="G22" s="8">
        <f t="shared" si="1"/>
        <v>0.20757499999999993</v>
      </c>
      <c r="L22">
        <v>22</v>
      </c>
      <c r="M22">
        <v>40</v>
      </c>
      <c r="N22">
        <f t="shared" si="2"/>
        <v>484</v>
      </c>
      <c r="O22">
        <f t="shared" si="3"/>
        <v>1600</v>
      </c>
      <c r="P22">
        <f t="shared" si="4"/>
        <v>880</v>
      </c>
    </row>
    <row r="23" spans="1:16" x14ac:dyDescent="0.25">
      <c r="A23" s="6">
        <v>22</v>
      </c>
      <c r="B23" s="6">
        <v>23</v>
      </c>
      <c r="C23" s="6">
        <v>31</v>
      </c>
      <c r="D23" s="6">
        <f t="shared" si="6"/>
        <v>31.525000000000002</v>
      </c>
      <c r="E23" s="6">
        <f t="shared" si="5"/>
        <v>0.52500000000000213</v>
      </c>
      <c r="F23" s="8">
        <f t="shared" si="0"/>
        <v>0.27562500000000223</v>
      </c>
      <c r="G23" s="8">
        <f t="shared" si="1"/>
        <v>1.6935483870967809E-2</v>
      </c>
      <c r="L23">
        <v>23</v>
      </c>
      <c r="M23">
        <v>31</v>
      </c>
      <c r="N23">
        <f t="shared" si="2"/>
        <v>529</v>
      </c>
      <c r="O23">
        <f t="shared" si="3"/>
        <v>961</v>
      </c>
      <c r="P23">
        <f t="shared" si="4"/>
        <v>713</v>
      </c>
    </row>
    <row r="24" spans="1:16" x14ac:dyDescent="0.25">
      <c r="A24" s="6">
        <v>23</v>
      </c>
      <c r="B24" s="6">
        <v>24</v>
      </c>
      <c r="C24" s="6">
        <v>25</v>
      </c>
      <c r="D24" s="6">
        <f t="shared" si="6"/>
        <v>31.353000000000002</v>
      </c>
      <c r="E24" s="6">
        <f t="shared" si="5"/>
        <v>6.3530000000000015</v>
      </c>
      <c r="F24" s="8">
        <f t="shared" si="0"/>
        <v>40.360609000000018</v>
      </c>
      <c r="G24" s="8">
        <f t="shared" si="1"/>
        <v>0.25412000000000007</v>
      </c>
      <c r="L24">
        <v>24</v>
      </c>
      <c r="M24">
        <v>25</v>
      </c>
      <c r="N24">
        <f t="shared" si="2"/>
        <v>576</v>
      </c>
      <c r="O24">
        <f t="shared" si="3"/>
        <v>625</v>
      </c>
      <c r="P24">
        <f t="shared" si="4"/>
        <v>600</v>
      </c>
    </row>
    <row r="25" spans="1:16" x14ac:dyDescent="0.25">
      <c r="A25" s="6">
        <v>24</v>
      </c>
      <c r="B25" s="6">
        <v>25</v>
      </c>
      <c r="C25" s="6">
        <v>30</v>
      </c>
      <c r="D25" s="6">
        <f t="shared" si="6"/>
        <v>31.181000000000001</v>
      </c>
      <c r="E25" s="6">
        <f t="shared" si="5"/>
        <v>1.1810000000000009</v>
      </c>
      <c r="F25" s="8">
        <f>(C25-D25)^2</f>
        <v>1.3947610000000021</v>
      </c>
      <c r="G25" s="8">
        <f t="shared" si="1"/>
        <v>3.9366666666666696E-2</v>
      </c>
      <c r="I25">
        <f>SUM(E2:E33)</f>
        <v>120.91400000000002</v>
      </c>
      <c r="L25">
        <v>25</v>
      </c>
      <c r="M25">
        <v>30</v>
      </c>
      <c r="N25">
        <f t="shared" si="2"/>
        <v>625</v>
      </c>
      <c r="O25">
        <f t="shared" si="3"/>
        <v>900</v>
      </c>
      <c r="P25">
        <f t="shared" si="4"/>
        <v>750</v>
      </c>
    </row>
    <row r="26" spans="1:16" x14ac:dyDescent="0.25">
      <c r="A26" s="6">
        <v>25</v>
      </c>
      <c r="B26" s="6">
        <v>26</v>
      </c>
      <c r="C26" s="6">
        <v>42</v>
      </c>
      <c r="D26" s="6">
        <f t="shared" si="6"/>
        <v>31.009</v>
      </c>
      <c r="E26" s="6">
        <f t="shared" si="5"/>
        <v>10.991</v>
      </c>
      <c r="F26" s="8">
        <f t="shared" si="0"/>
        <v>120.80208099999999</v>
      </c>
      <c r="G26" s="8">
        <f t="shared" si="1"/>
        <v>0.2616904761904762</v>
      </c>
      <c r="I26">
        <f>I25/32</f>
        <v>3.7785625000000005</v>
      </c>
      <c r="L26">
        <v>26</v>
      </c>
      <c r="M26">
        <v>42</v>
      </c>
      <c r="N26">
        <f t="shared" si="2"/>
        <v>676</v>
      </c>
      <c r="O26">
        <f t="shared" si="3"/>
        <v>1764</v>
      </c>
      <c r="P26">
        <f t="shared" si="4"/>
        <v>1092</v>
      </c>
    </row>
    <row r="27" spans="1:16" x14ac:dyDescent="0.25">
      <c r="A27" s="6">
        <v>26</v>
      </c>
      <c r="B27" s="6">
        <v>27</v>
      </c>
      <c r="C27" s="6">
        <v>27</v>
      </c>
      <c r="D27" s="6">
        <f t="shared" si="6"/>
        <v>30.837000000000003</v>
      </c>
      <c r="E27" s="6">
        <f t="shared" si="5"/>
        <v>3.8370000000000033</v>
      </c>
      <c r="F27" s="8">
        <f t="shared" si="0"/>
        <v>14.722569000000025</v>
      </c>
      <c r="G27" s="8">
        <f t="shared" si="1"/>
        <v>0.14211111111111124</v>
      </c>
      <c r="L27">
        <v>27</v>
      </c>
      <c r="M27">
        <v>27</v>
      </c>
      <c r="N27">
        <f t="shared" si="2"/>
        <v>729</v>
      </c>
      <c r="O27">
        <f t="shared" si="3"/>
        <v>729</v>
      </c>
      <c r="P27">
        <f t="shared" si="4"/>
        <v>729</v>
      </c>
    </row>
    <row r="28" spans="1:16" x14ac:dyDescent="0.25">
      <c r="A28" s="6">
        <v>27</v>
      </c>
      <c r="B28" s="6">
        <v>28</v>
      </c>
      <c r="C28" s="6">
        <v>23</v>
      </c>
      <c r="D28" s="6">
        <f t="shared" si="6"/>
        <v>30.665000000000003</v>
      </c>
      <c r="E28" s="6">
        <f t="shared" si="5"/>
        <v>7.6650000000000027</v>
      </c>
      <c r="F28" s="8">
        <f t="shared" si="0"/>
        <v>58.752225000000038</v>
      </c>
      <c r="G28" s="8">
        <f t="shared" si="1"/>
        <v>0.3332608695652175</v>
      </c>
      <c r="L28">
        <v>28</v>
      </c>
      <c r="M28">
        <v>23</v>
      </c>
      <c r="N28">
        <f t="shared" si="2"/>
        <v>784</v>
      </c>
      <c r="O28">
        <f t="shared" si="3"/>
        <v>529</v>
      </c>
      <c r="P28">
        <f t="shared" si="4"/>
        <v>644</v>
      </c>
    </row>
    <row r="29" spans="1:16" x14ac:dyDescent="0.25">
      <c r="A29" s="6">
        <v>28</v>
      </c>
      <c r="B29" s="6">
        <v>29</v>
      </c>
      <c r="C29" s="6">
        <v>31</v>
      </c>
      <c r="D29" s="6">
        <f t="shared" si="6"/>
        <v>30.493000000000002</v>
      </c>
      <c r="E29" s="6">
        <f t="shared" si="5"/>
        <v>0.5069999999999979</v>
      </c>
      <c r="F29" s="8">
        <f t="shared" si="0"/>
        <v>0.25704899999999786</v>
      </c>
      <c r="G29" s="8">
        <f t="shared" si="1"/>
        <v>1.6354838709677352E-2</v>
      </c>
      <c r="L29">
        <v>29</v>
      </c>
      <c r="M29">
        <v>31</v>
      </c>
      <c r="N29">
        <f t="shared" si="2"/>
        <v>841</v>
      </c>
      <c r="O29">
        <f t="shared" si="3"/>
        <v>961</v>
      </c>
      <c r="P29">
        <f t="shared" si="4"/>
        <v>899</v>
      </c>
    </row>
    <row r="30" spans="1:16" x14ac:dyDescent="0.25">
      <c r="A30" s="6">
        <v>29</v>
      </c>
      <c r="B30" s="6">
        <v>30</v>
      </c>
      <c r="C30" s="6">
        <v>30</v>
      </c>
      <c r="D30" s="6">
        <f t="shared" si="6"/>
        <v>30.321000000000002</v>
      </c>
      <c r="E30" s="6">
        <f t="shared" si="5"/>
        <v>0.32100000000000151</v>
      </c>
      <c r="F30" s="8">
        <f t="shared" si="0"/>
        <v>0.10304100000000097</v>
      </c>
      <c r="G30" s="8">
        <f t="shared" si="1"/>
        <v>1.070000000000005E-2</v>
      </c>
      <c r="L30">
        <v>30</v>
      </c>
      <c r="M30">
        <v>30</v>
      </c>
      <c r="N30">
        <f t="shared" si="2"/>
        <v>900</v>
      </c>
      <c r="O30">
        <f t="shared" si="3"/>
        <v>900</v>
      </c>
      <c r="P30">
        <f t="shared" si="4"/>
        <v>900</v>
      </c>
    </row>
    <row r="31" spans="1:16" x14ac:dyDescent="0.25">
      <c r="A31" s="6">
        <v>30</v>
      </c>
      <c r="B31" s="6">
        <v>31</v>
      </c>
      <c r="C31" s="6">
        <v>28</v>
      </c>
      <c r="D31" s="6">
        <f t="shared" si="6"/>
        <v>30.149000000000001</v>
      </c>
      <c r="E31" s="6">
        <f t="shared" si="5"/>
        <v>2.1490000000000009</v>
      </c>
      <c r="F31" s="8">
        <f t="shared" si="0"/>
        <v>4.6182010000000036</v>
      </c>
      <c r="G31" s="8">
        <f t="shared" si="1"/>
        <v>7.6750000000000027E-2</v>
      </c>
      <c r="L31">
        <v>31</v>
      </c>
      <c r="M31">
        <v>28</v>
      </c>
      <c r="N31">
        <f t="shared" si="2"/>
        <v>961</v>
      </c>
      <c r="O31">
        <f>M31^2</f>
        <v>784</v>
      </c>
      <c r="P31">
        <f t="shared" si="4"/>
        <v>868</v>
      </c>
    </row>
    <row r="32" spans="1:16" x14ac:dyDescent="0.25">
      <c r="A32" s="6">
        <v>31</v>
      </c>
      <c r="B32" s="6">
        <v>32</v>
      </c>
      <c r="C32" s="6">
        <v>35</v>
      </c>
      <c r="D32" s="6">
        <f t="shared" si="6"/>
        <v>29.977000000000004</v>
      </c>
      <c r="E32" s="6">
        <f t="shared" si="5"/>
        <v>5.0229999999999961</v>
      </c>
      <c r="F32" s="8">
        <f t="shared" si="0"/>
        <v>25.230528999999962</v>
      </c>
      <c r="G32" s="8">
        <f t="shared" si="1"/>
        <v>0.14351428571428559</v>
      </c>
      <c r="L32">
        <v>32</v>
      </c>
      <c r="M32">
        <v>35</v>
      </c>
      <c r="N32">
        <f t="shared" si="2"/>
        <v>1024</v>
      </c>
      <c r="O32">
        <f t="shared" si="3"/>
        <v>1225</v>
      </c>
      <c r="P32">
        <f t="shared" si="4"/>
        <v>1120</v>
      </c>
    </row>
    <row r="33" spans="1:17" x14ac:dyDescent="0.25">
      <c r="A33" s="6">
        <v>32</v>
      </c>
      <c r="B33" s="6">
        <v>33</v>
      </c>
      <c r="C33" s="6">
        <v>27</v>
      </c>
      <c r="D33" s="6">
        <f t="shared" si="6"/>
        <v>29.805000000000003</v>
      </c>
      <c r="E33" s="6">
        <f>ABS(C33-D33)</f>
        <v>2.8050000000000033</v>
      </c>
      <c r="F33" s="8">
        <f t="shared" si="0"/>
        <v>7.868025000000018</v>
      </c>
      <c r="G33" s="8">
        <f t="shared" si="1"/>
        <v>0.10388888888888902</v>
      </c>
      <c r="L33">
        <v>33</v>
      </c>
      <c r="M33">
        <v>27</v>
      </c>
      <c r="N33">
        <f t="shared" si="2"/>
        <v>1089</v>
      </c>
      <c r="O33">
        <f t="shared" si="3"/>
        <v>729</v>
      </c>
      <c r="P33">
        <f t="shared" si="4"/>
        <v>891</v>
      </c>
    </row>
    <row r="34" spans="1:17" x14ac:dyDescent="0.25">
      <c r="A34" s="7" t="s">
        <v>16</v>
      </c>
      <c r="B34" s="7"/>
      <c r="C34" s="7"/>
      <c r="D34" s="7"/>
      <c r="E34" s="9">
        <f>AVERAGE(E2:E33)</f>
        <v>3.7785625000000005</v>
      </c>
      <c r="F34" s="9">
        <f t="shared" ref="F34:G34" si="7">AVERAGE(F2:F33)</f>
        <v>21.6614395</v>
      </c>
      <c r="G34" s="9">
        <f t="shared" si="7"/>
        <v>0.11634904989954727</v>
      </c>
    </row>
    <row r="35" spans="1:17" ht="15.75" x14ac:dyDescent="0.25">
      <c r="L35" s="5" t="s">
        <v>36</v>
      </c>
      <c r="M35">
        <f>SUM(L2:L33)</f>
        <v>560</v>
      </c>
    </row>
    <row r="36" spans="1:17" ht="15.75" x14ac:dyDescent="0.25">
      <c r="L36" s="5" t="s">
        <v>38</v>
      </c>
      <c r="M36">
        <f>SUM(M2:M33)</f>
        <v>1039</v>
      </c>
    </row>
    <row r="37" spans="1:17" ht="15.75" x14ac:dyDescent="0.25">
      <c r="L37" s="5" t="s">
        <v>37</v>
      </c>
      <c r="M37">
        <f>SUM(P2:P33)</f>
        <v>17713</v>
      </c>
      <c r="Q37">
        <f>0.12*100</f>
        <v>12</v>
      </c>
    </row>
    <row r="38" spans="1:17" ht="15.75" x14ac:dyDescent="0.25">
      <c r="L38" s="5" t="s">
        <v>39</v>
      </c>
      <c r="M38">
        <f>SUM(N2:N33)</f>
        <v>12528</v>
      </c>
    </row>
    <row r="39" spans="1:17" ht="15.75" x14ac:dyDescent="0.25">
      <c r="L39" s="5" t="s">
        <v>43</v>
      </c>
      <c r="M39">
        <f>M35^2</f>
        <v>313600</v>
      </c>
    </row>
    <row r="40" spans="1:17" ht="15.75" x14ac:dyDescent="0.25">
      <c r="L40" s="5" t="s">
        <v>40</v>
      </c>
      <c r="M40">
        <f>COUNT(L2:L33)</f>
        <v>32</v>
      </c>
    </row>
    <row r="41" spans="1:17" ht="15.75" x14ac:dyDescent="0.25">
      <c r="L41" s="4" t="s">
        <v>41</v>
      </c>
      <c r="M41">
        <f>((M40*M37)-(M35*M36))/((M40*M38)-M39)</f>
        <v>-0.17210410557184752</v>
      </c>
    </row>
    <row r="42" spans="1:17" ht="15.75" x14ac:dyDescent="0.25">
      <c r="L42" s="4" t="s">
        <v>42</v>
      </c>
      <c r="M42">
        <f>((M36*M38)-(M35*M37))/((M40*M38)-M39)</f>
        <v>35.480571847507335</v>
      </c>
    </row>
    <row r="45" spans="1:17" ht="15.75" thickBot="1" x14ac:dyDescent="0.3">
      <c r="B45" t="s">
        <v>6</v>
      </c>
    </row>
    <row r="46" spans="1:17" x14ac:dyDescent="0.25">
      <c r="B46" s="3" t="s">
        <v>7</v>
      </c>
      <c r="C46" s="3"/>
    </row>
    <row r="47" spans="1:17" x14ac:dyDescent="0.25">
      <c r="B47" t="s">
        <v>8</v>
      </c>
      <c r="C47">
        <v>0.32311096822584073</v>
      </c>
    </row>
    <row r="48" spans="1:17" x14ac:dyDescent="0.25">
      <c r="B48" t="s">
        <v>9</v>
      </c>
      <c r="C48">
        <v>0.10440069778784027</v>
      </c>
    </row>
    <row r="49" spans="2:10" x14ac:dyDescent="0.25">
      <c r="B49" t="s">
        <v>10</v>
      </c>
      <c r="C49">
        <v>7.4547387714101604E-2</v>
      </c>
    </row>
    <row r="50" spans="2:10" x14ac:dyDescent="0.25">
      <c r="B50" t="s">
        <v>11</v>
      </c>
      <c r="C50">
        <v>4.8068210993476672</v>
      </c>
    </row>
    <row r="51" spans="2:10" ht="15.75" thickBot="1" x14ac:dyDescent="0.3">
      <c r="B51" s="1" t="s">
        <v>12</v>
      </c>
      <c r="C51" s="1">
        <v>32</v>
      </c>
    </row>
    <row r="53" spans="2:10" ht="15.75" thickBot="1" x14ac:dyDescent="0.3">
      <c r="B53" t="s">
        <v>13</v>
      </c>
    </row>
    <row r="54" spans="2:10" x14ac:dyDescent="0.25">
      <c r="B54" s="2"/>
      <c r="C54" s="2" t="s">
        <v>18</v>
      </c>
      <c r="D54" s="2" t="s">
        <v>19</v>
      </c>
      <c r="E54" s="2" t="s">
        <v>20</v>
      </c>
      <c r="F54" s="2" t="s">
        <v>21</v>
      </c>
      <c r="G54" s="2" t="s">
        <v>22</v>
      </c>
    </row>
    <row r="55" spans="2:10" x14ac:dyDescent="0.25">
      <c r="B55" t="s">
        <v>14</v>
      </c>
      <c r="C55">
        <v>1</v>
      </c>
      <c r="D55">
        <v>80.802877565982499</v>
      </c>
      <c r="E55">
        <v>80.802877565982499</v>
      </c>
      <c r="F55">
        <v>3.4971230168435969</v>
      </c>
      <c r="G55">
        <v>7.1262111887183982E-2</v>
      </c>
    </row>
    <row r="56" spans="2:10" x14ac:dyDescent="0.25">
      <c r="B56" t="s">
        <v>15</v>
      </c>
      <c r="C56">
        <v>30</v>
      </c>
      <c r="D56">
        <v>693.1658724340175</v>
      </c>
      <c r="E56">
        <v>23.105529081133916</v>
      </c>
    </row>
    <row r="57" spans="2:10" ht="15.75" thickBot="1" x14ac:dyDescent="0.3">
      <c r="B57" s="1" t="s">
        <v>16</v>
      </c>
      <c r="C57" s="1">
        <v>31</v>
      </c>
      <c r="D57" s="1">
        <v>773.96875</v>
      </c>
      <c r="E57" s="1"/>
      <c r="F57" s="1"/>
      <c r="G57" s="1"/>
    </row>
    <row r="58" spans="2:10" ht="15.75" thickBot="1" x14ac:dyDescent="0.3"/>
    <row r="59" spans="2:10" x14ac:dyDescent="0.25">
      <c r="B59" s="2"/>
      <c r="C59" s="2" t="s">
        <v>23</v>
      </c>
      <c r="D59" s="2" t="s">
        <v>11</v>
      </c>
      <c r="E59" s="2" t="s">
        <v>24</v>
      </c>
      <c r="F59" s="2" t="s">
        <v>25</v>
      </c>
      <c r="G59" s="2" t="s">
        <v>26</v>
      </c>
      <c r="H59" s="2" t="s">
        <v>27</v>
      </c>
      <c r="I59" s="2" t="s">
        <v>28</v>
      </c>
      <c r="J59" s="2" t="s">
        <v>29</v>
      </c>
    </row>
    <row r="60" spans="2:10" x14ac:dyDescent="0.25">
      <c r="B60" t="s">
        <v>17</v>
      </c>
      <c r="C60">
        <v>35.480571847507328</v>
      </c>
      <c r="D60">
        <v>1.8209652538535455</v>
      </c>
      <c r="E60">
        <v>19.484485918895473</v>
      </c>
      <c r="F60">
        <v>1.3992989181117892E-18</v>
      </c>
      <c r="G60">
        <v>31.761664665680641</v>
      </c>
      <c r="H60">
        <v>39.199479029334015</v>
      </c>
      <c r="I60">
        <v>31.761664665680641</v>
      </c>
      <c r="J60">
        <v>39.199479029334015</v>
      </c>
    </row>
    <row r="61" spans="2:10" ht="15.75" thickBot="1" x14ac:dyDescent="0.3">
      <c r="B61" s="1" t="s">
        <v>30</v>
      </c>
      <c r="C61" s="1">
        <v>-0.17210410557184744</v>
      </c>
      <c r="D61" s="1">
        <v>9.2031346424768942E-2</v>
      </c>
      <c r="E61" s="1">
        <v>-1.8700596292213763</v>
      </c>
      <c r="F61" s="1">
        <v>7.1262111887184551E-2</v>
      </c>
      <c r="G61" s="1">
        <v>-0.36005718949147048</v>
      </c>
      <c r="H61" s="1">
        <v>1.5848978347775572E-2</v>
      </c>
      <c r="I61" s="1">
        <v>-0.36005718949147048</v>
      </c>
      <c r="J61" s="1">
        <v>1.5848978347775572E-2</v>
      </c>
    </row>
  </sheetData>
  <mergeCells count="1">
    <mergeCell ref="A34:D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chandrox duran</dc:creator>
  <cp:lastModifiedBy>chandrox duran</cp:lastModifiedBy>
  <dcterms:created xsi:type="dcterms:W3CDTF">2023-09-21T08:35:04Z</dcterms:created>
  <dcterms:modified xsi:type="dcterms:W3CDTF">2023-10-06T08:14:11Z</dcterms:modified>
</cp:coreProperties>
</file>