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" yWindow="120" windowWidth="12288" windowHeight="2976" firstSheet="1" activeTab="6"/>
  </bookViews>
  <sheets>
    <sheet name="11-21-12jpss25-72" sheetId="3" r:id="rId1"/>
    <sheet name="Calibration" sheetId="2" r:id="rId2"/>
    <sheet name="11-20-12jpss24" sheetId="1" r:id="rId3"/>
    <sheet name="3.14.13-Angela" sheetId="4" r:id="rId4"/>
    <sheet name="3.14.13-Jacob" sheetId="5" r:id="rId5"/>
    <sheet name="3.19.2013_Angela" sheetId="6" r:id="rId6"/>
    <sheet name="Graph-Tubes Angela" sheetId="7" r:id="rId7"/>
  </sheets>
  <calcPr calcId="145621"/>
</workbook>
</file>

<file path=xl/calcChain.xml><?xml version="1.0" encoding="utf-8"?>
<calcChain xmlns="http://schemas.openxmlformats.org/spreadsheetml/2006/main">
  <c r="B6" i="2" l="1"/>
  <c r="B5" i="2" l="1"/>
  <c r="B4" i="2"/>
  <c r="B2" i="2" l="1"/>
  <c r="B10" i="2" s="1"/>
  <c r="AH38" i="6" l="1"/>
  <c r="AU38" i="6" s="1"/>
  <c r="AD38" i="6"/>
  <c r="AQ38" i="6" s="1"/>
  <c r="Z38" i="6"/>
  <c r="AM38" i="6" s="1"/>
  <c r="AG37" i="6"/>
  <c r="AT37" i="6" s="1"/>
  <c r="AC37" i="6"/>
  <c r="AP37" i="6" s="1"/>
  <c r="Y37" i="6"/>
  <c r="AL37" i="6" s="1"/>
  <c r="AF36" i="6"/>
  <c r="AS36" i="6" s="1"/>
  <c r="AB36" i="6"/>
  <c r="AO36" i="6" s="1"/>
  <c r="X36" i="6"/>
  <c r="AK36" i="6" s="1"/>
  <c r="AI35" i="6"/>
  <c r="AV35" i="6" s="1"/>
  <c r="AE35" i="6"/>
  <c r="AR35" i="6" s="1"/>
  <c r="AA35" i="6"/>
  <c r="AN35" i="6" s="1"/>
  <c r="AH34" i="6"/>
  <c r="AU34" i="6" s="1"/>
  <c r="AD34" i="6"/>
  <c r="AQ34" i="6" s="1"/>
  <c r="Z34" i="6"/>
  <c r="AM34" i="6" s="1"/>
  <c r="AG33" i="6"/>
  <c r="AT33" i="6" s="1"/>
  <c r="AC33" i="6"/>
  <c r="AP33" i="6" s="1"/>
  <c r="Y33" i="6"/>
  <c r="AL33" i="6" s="1"/>
  <c r="AF32" i="6"/>
  <c r="AS32" i="6" s="1"/>
  <c r="AB32" i="6"/>
  <c r="AO32" i="6" s="1"/>
  <c r="X32" i="6"/>
  <c r="AK32" i="6" s="1"/>
  <c r="AF31" i="6"/>
  <c r="AS31" i="6" s="1"/>
  <c r="AB31" i="6"/>
  <c r="AO31" i="6" s="1"/>
  <c r="X31" i="6"/>
  <c r="AK31" i="6" s="1"/>
  <c r="AI30" i="6"/>
  <c r="AV30" i="6" s="1"/>
  <c r="AE30" i="6"/>
  <c r="AR30" i="6" s="1"/>
  <c r="AA30" i="6"/>
  <c r="AN30" i="6" s="1"/>
  <c r="AH29" i="6"/>
  <c r="AU29" i="6" s="1"/>
  <c r="AD29" i="6"/>
  <c r="AQ29" i="6" s="1"/>
  <c r="Z29" i="6"/>
  <c r="AM29" i="6" s="1"/>
  <c r="AG28" i="6"/>
  <c r="AT28" i="6" s="1"/>
  <c r="AC28" i="6"/>
  <c r="AP28" i="6" s="1"/>
  <c r="Y28" i="6"/>
  <c r="AL28" i="6" s="1"/>
  <c r="AG27" i="6"/>
  <c r="AT27" i="6" s="1"/>
  <c r="AC27" i="6"/>
  <c r="AP27" i="6" s="1"/>
  <c r="Y27" i="6"/>
  <c r="AL27" i="6" s="1"/>
  <c r="AF26" i="6"/>
  <c r="AS26" i="6" s="1"/>
  <c r="AB26" i="6"/>
  <c r="AO26" i="6" s="1"/>
  <c r="X26" i="6"/>
  <c r="AK26" i="6" s="1"/>
  <c r="AI25" i="6"/>
  <c r="AV25" i="6" s="1"/>
  <c r="AE25" i="6"/>
  <c r="AR25" i="6" s="1"/>
  <c r="AA25" i="6"/>
  <c r="AN25" i="6" s="1"/>
  <c r="AH24" i="6"/>
  <c r="AU24" i="6" s="1"/>
  <c r="AD24" i="6"/>
  <c r="AQ24" i="6" s="1"/>
  <c r="Z24" i="6"/>
  <c r="AM24" i="6" s="1"/>
  <c r="AH23" i="6"/>
  <c r="AU23" i="6" s="1"/>
  <c r="AD23" i="6"/>
  <c r="AQ23" i="6" s="1"/>
  <c r="Z23" i="6"/>
  <c r="AM23" i="6" s="1"/>
  <c r="AH22" i="6"/>
  <c r="AU22" i="6" s="1"/>
  <c r="AD22" i="6"/>
  <c r="AQ22" i="6" s="1"/>
  <c r="Z22" i="6"/>
  <c r="AM22" i="6" s="1"/>
  <c r="AH21" i="6"/>
  <c r="AU21" i="6" s="1"/>
  <c r="AD21" i="6"/>
  <c r="AQ21" i="6" s="1"/>
  <c r="Z21" i="6"/>
  <c r="AM21" i="6" s="1"/>
  <c r="AH20" i="6"/>
  <c r="AU20" i="6" s="1"/>
  <c r="AD20" i="6"/>
  <c r="AQ20" i="6" s="1"/>
  <c r="Z20" i="6"/>
  <c r="AM20" i="6" s="1"/>
  <c r="AH19" i="6"/>
  <c r="AU19" i="6" s="1"/>
  <c r="AD19" i="6"/>
  <c r="AQ19" i="6" s="1"/>
  <c r="Z19" i="6"/>
  <c r="AM19" i="6" s="1"/>
  <c r="AG38" i="6"/>
  <c r="AT38" i="6" s="1"/>
  <c r="AC38" i="6"/>
  <c r="AP38" i="6" s="1"/>
  <c r="Y38" i="6"/>
  <c r="AL38" i="6" s="1"/>
  <c r="AF37" i="6"/>
  <c r="AS37" i="6" s="1"/>
  <c r="AB37" i="6"/>
  <c r="AO37" i="6" s="1"/>
  <c r="X37" i="6"/>
  <c r="AK37" i="6" s="1"/>
  <c r="AI36" i="6"/>
  <c r="AV36" i="6" s="1"/>
  <c r="AE36" i="6"/>
  <c r="AR36" i="6" s="1"/>
  <c r="AA36" i="6"/>
  <c r="AN36" i="6" s="1"/>
  <c r="AH35" i="6"/>
  <c r="AU35" i="6" s="1"/>
  <c r="AD35" i="6"/>
  <c r="AQ35" i="6" s="1"/>
  <c r="Z35" i="6"/>
  <c r="AM35" i="6" s="1"/>
  <c r="AB38" i="6"/>
  <c r="AO38" i="6" s="1"/>
  <c r="AI37" i="6"/>
  <c r="AV37" i="6" s="1"/>
  <c r="AA37" i="6"/>
  <c r="AN37" i="6" s="1"/>
  <c r="AH36" i="6"/>
  <c r="AU36" i="6" s="1"/>
  <c r="Z36" i="6"/>
  <c r="AM36" i="6" s="1"/>
  <c r="AG35" i="6"/>
  <c r="AT35" i="6" s="1"/>
  <c r="Y35" i="6"/>
  <c r="AL35" i="6" s="1"/>
  <c r="AI34" i="6"/>
  <c r="AV34" i="6" s="1"/>
  <c r="AC34" i="6"/>
  <c r="AP34" i="6" s="1"/>
  <c r="X34" i="6"/>
  <c r="AK34" i="6" s="1"/>
  <c r="AH33" i="6"/>
  <c r="AU33" i="6" s="1"/>
  <c r="AB33" i="6"/>
  <c r="AO33" i="6" s="1"/>
  <c r="AG32" i="6"/>
  <c r="AT32" i="6" s="1"/>
  <c r="AA32" i="6"/>
  <c r="AN32" i="6" s="1"/>
  <c r="AG31" i="6"/>
  <c r="AT31" i="6" s="1"/>
  <c r="AA31" i="6"/>
  <c r="AN31" i="6" s="1"/>
  <c r="AF30" i="6"/>
  <c r="AS30" i="6" s="1"/>
  <c r="Z30" i="6"/>
  <c r="AM30" i="6" s="1"/>
  <c r="AE29" i="6"/>
  <c r="AR29" i="6" s="1"/>
  <c r="Y29" i="6"/>
  <c r="AL29" i="6" s="1"/>
  <c r="AI28" i="6"/>
  <c r="AV28" i="6" s="1"/>
  <c r="AD28" i="6"/>
  <c r="AQ28" i="6" s="1"/>
  <c r="X28" i="6"/>
  <c r="AK28" i="6" s="1"/>
  <c r="AI27" i="6"/>
  <c r="AV27" i="6" s="1"/>
  <c r="AD27" i="6"/>
  <c r="AQ27" i="6" s="1"/>
  <c r="X27" i="6"/>
  <c r="AK27" i="6" s="1"/>
  <c r="AH26" i="6"/>
  <c r="AU26" i="6" s="1"/>
  <c r="AC26" i="6"/>
  <c r="AP26" i="6" s="1"/>
  <c r="AG25" i="6"/>
  <c r="AT25" i="6" s="1"/>
  <c r="AB25" i="6"/>
  <c r="AO25" i="6" s="1"/>
  <c r="AF24" i="6"/>
  <c r="AS24" i="6" s="1"/>
  <c r="AA24" i="6"/>
  <c r="AN24" i="6" s="1"/>
  <c r="AG23" i="6"/>
  <c r="AT23" i="6" s="1"/>
  <c r="AB23" i="6"/>
  <c r="AO23" i="6" s="1"/>
  <c r="AI22" i="6"/>
  <c r="AV22" i="6" s="1"/>
  <c r="AC22" i="6"/>
  <c r="AP22" i="6" s="1"/>
  <c r="AZ22" i="6" s="1"/>
  <c r="BB22" i="6" s="1"/>
  <c r="BC22" i="6" s="1"/>
  <c r="X22" i="6"/>
  <c r="AK22" i="6" s="1"/>
  <c r="AE21" i="6"/>
  <c r="AR21" i="6" s="1"/>
  <c r="Y21" i="6"/>
  <c r="AL21" i="6" s="1"/>
  <c r="AF20" i="6"/>
  <c r="AS20" i="6" s="1"/>
  <c r="AA20" i="6"/>
  <c r="AN20" i="6" s="1"/>
  <c r="AG19" i="6"/>
  <c r="AT19" i="6" s="1"/>
  <c r="AB19" i="6"/>
  <c r="AO19" i="6" s="1"/>
  <c r="AI38" i="6"/>
  <c r="AV38" i="6" s="1"/>
  <c r="AA38" i="6"/>
  <c r="AN38" i="6" s="1"/>
  <c r="AH37" i="6"/>
  <c r="AU37" i="6" s="1"/>
  <c r="Z37" i="6"/>
  <c r="AM37" i="6" s="1"/>
  <c r="AG36" i="6"/>
  <c r="AT36" i="6" s="1"/>
  <c r="Y36" i="6"/>
  <c r="AL36" i="6" s="1"/>
  <c r="AF35" i="6"/>
  <c r="AS35" i="6" s="1"/>
  <c r="X35" i="6"/>
  <c r="AK35" i="6" s="1"/>
  <c r="AG34" i="6"/>
  <c r="AT34" i="6" s="1"/>
  <c r="AB34" i="6"/>
  <c r="AO34" i="6" s="1"/>
  <c r="AF33" i="6"/>
  <c r="AS33" i="6" s="1"/>
  <c r="AA33" i="6"/>
  <c r="AN33" i="6" s="1"/>
  <c r="AE32" i="6"/>
  <c r="AR32" i="6" s="1"/>
  <c r="Z32" i="6"/>
  <c r="AM32" i="6" s="1"/>
  <c r="AE31" i="6"/>
  <c r="AR31" i="6" s="1"/>
  <c r="Z31" i="6"/>
  <c r="AM31" i="6" s="1"/>
  <c r="AD30" i="6"/>
  <c r="AQ30" i="6" s="1"/>
  <c r="Y30" i="6"/>
  <c r="AL30" i="6" s="1"/>
  <c r="AI29" i="6"/>
  <c r="AV29" i="6" s="1"/>
  <c r="AC29" i="6"/>
  <c r="AP29" i="6" s="1"/>
  <c r="X29" i="6"/>
  <c r="AK29" i="6" s="1"/>
  <c r="AH28" i="6"/>
  <c r="AU28" i="6" s="1"/>
  <c r="AB28" i="6"/>
  <c r="AO28" i="6" s="1"/>
  <c r="AH27" i="6"/>
  <c r="AU27" i="6" s="1"/>
  <c r="AB27" i="6"/>
  <c r="AO27" i="6" s="1"/>
  <c r="AG26" i="6"/>
  <c r="AT26" i="6" s="1"/>
  <c r="AA26" i="6"/>
  <c r="AN26" i="6" s="1"/>
  <c r="AF25" i="6"/>
  <c r="AS25" i="6" s="1"/>
  <c r="AF38" i="6"/>
  <c r="AS38" i="6" s="1"/>
  <c r="AE37" i="6"/>
  <c r="AR37" i="6" s="1"/>
  <c r="AD36" i="6"/>
  <c r="AQ36" i="6" s="1"/>
  <c r="AC35" i="6"/>
  <c r="AP35" i="6" s="1"/>
  <c r="AF34" i="6"/>
  <c r="AS34" i="6" s="1"/>
  <c r="Z33" i="6"/>
  <c r="AM33" i="6" s="1"/>
  <c r="AD32" i="6"/>
  <c r="AQ32" i="6" s="1"/>
  <c r="AI31" i="6"/>
  <c r="AV31" i="6" s="1"/>
  <c r="Y31" i="6"/>
  <c r="AL31" i="6" s="1"/>
  <c r="AC30" i="6"/>
  <c r="AP30" i="6" s="1"/>
  <c r="AG29" i="6"/>
  <c r="AT29" i="6" s="1"/>
  <c r="AA28" i="6"/>
  <c r="AN28" i="6" s="1"/>
  <c r="AF27" i="6"/>
  <c r="AS27" i="6" s="1"/>
  <c r="Z26" i="6"/>
  <c r="AM26" i="6" s="1"/>
  <c r="AD25" i="6"/>
  <c r="AQ25" i="6" s="1"/>
  <c r="X25" i="6"/>
  <c r="AK25" i="6" s="1"/>
  <c r="AE24" i="6"/>
  <c r="AR24" i="6" s="1"/>
  <c r="X24" i="6"/>
  <c r="AK24" i="6" s="1"/>
  <c r="AC23" i="6"/>
  <c r="AP23" i="6" s="1"/>
  <c r="AG22" i="6"/>
  <c r="AT22" i="6" s="1"/>
  <c r="AA22" i="6"/>
  <c r="AN22" i="6" s="1"/>
  <c r="AF21" i="6"/>
  <c r="AS21" i="6" s="1"/>
  <c r="X21" i="6"/>
  <c r="AK21" i="6" s="1"/>
  <c r="AC20" i="6"/>
  <c r="AP20" i="6" s="1"/>
  <c r="AI19" i="6"/>
  <c r="AV19" i="6" s="1"/>
  <c r="AA19" i="6"/>
  <c r="AN19" i="6" s="1"/>
  <c r="AE38" i="6"/>
  <c r="AR38" i="6" s="1"/>
  <c r="AD37" i="6"/>
  <c r="AQ37" i="6" s="1"/>
  <c r="AC36" i="6"/>
  <c r="AP36" i="6" s="1"/>
  <c r="AB35" i="6"/>
  <c r="AO35" i="6" s="1"/>
  <c r="AE34" i="6"/>
  <c r="AR34" i="6" s="1"/>
  <c r="AI33" i="6"/>
  <c r="AV33" i="6" s="1"/>
  <c r="X33" i="6"/>
  <c r="AK33" i="6" s="1"/>
  <c r="AC32" i="6"/>
  <c r="AP32" i="6" s="1"/>
  <c r="Y34" i="6"/>
  <c r="AL34" i="6" s="1"/>
  <c r="AD33" i="6"/>
  <c r="AQ33" i="6" s="1"/>
  <c r="AH32" i="6"/>
  <c r="AU32" i="6" s="1"/>
  <c r="AC31" i="6"/>
  <c r="AP31" i="6" s="1"/>
  <c r="AG30" i="6"/>
  <c r="AT30" i="6" s="1"/>
  <c r="AA29" i="6"/>
  <c r="AN29" i="6" s="1"/>
  <c r="AE28" i="6"/>
  <c r="AR28" i="6" s="1"/>
  <c r="Z27" i="6"/>
  <c r="AM27" i="6" s="1"/>
  <c r="AD26" i="6"/>
  <c r="AQ26" i="6" s="1"/>
  <c r="AH25" i="6"/>
  <c r="AU25" i="6" s="1"/>
  <c r="Y25" i="6"/>
  <c r="AL25" i="6" s="1"/>
  <c r="AG24" i="6"/>
  <c r="AT24" i="6" s="1"/>
  <c r="Y24" i="6"/>
  <c r="AL24" i="6" s="1"/>
  <c r="AE23" i="6"/>
  <c r="AR23" i="6" s="1"/>
  <c r="X23" i="6"/>
  <c r="AK23" i="6" s="1"/>
  <c r="AB22" i="6"/>
  <c r="AO22" i="6" s="1"/>
  <c r="AG21" i="6"/>
  <c r="AT21" i="6" s="1"/>
  <c r="AA21" i="6"/>
  <c r="AN21" i="6" s="1"/>
  <c r="AE20" i="6"/>
  <c r="AR20" i="6" s="1"/>
  <c r="X20" i="6"/>
  <c r="AK20" i="6" s="1"/>
  <c r="AC19" i="6"/>
  <c r="AP19" i="6" s="1"/>
  <c r="AH31" i="6"/>
  <c r="AU31" i="6" s="1"/>
  <c r="AB30" i="6"/>
  <c r="AO30" i="6" s="1"/>
  <c r="AF29" i="6"/>
  <c r="AS29" i="6" s="1"/>
  <c r="Z28" i="6"/>
  <c r="AM28" i="6" s="1"/>
  <c r="AE27" i="6"/>
  <c r="AR27" i="6" s="1"/>
  <c r="AI26" i="6"/>
  <c r="AV26" i="6" s="1"/>
  <c r="Y26" i="6"/>
  <c r="AL26" i="6" s="1"/>
  <c r="AC25" i="6"/>
  <c r="AP25" i="6" s="1"/>
  <c r="AC24" i="6"/>
  <c r="AP24" i="6" s="1"/>
  <c r="AI23" i="6"/>
  <c r="AV23" i="6" s="1"/>
  <c r="AA23" i="6"/>
  <c r="AN23" i="6" s="1"/>
  <c r="AF22" i="6"/>
  <c r="AS22" i="6" s="1"/>
  <c r="Y22" i="6"/>
  <c r="AL22" i="6" s="1"/>
  <c r="AC21" i="6"/>
  <c r="AP21" i="6" s="1"/>
  <c r="AI20" i="6"/>
  <c r="AV20" i="6" s="1"/>
  <c r="AB20" i="6"/>
  <c r="AO20" i="6" s="1"/>
  <c r="AF19" i="6"/>
  <c r="AS19" i="6" s="1"/>
  <c r="Y19" i="6"/>
  <c r="AL19" i="6" s="1"/>
  <c r="X38" i="6"/>
  <c r="AK38" i="6" s="1"/>
  <c r="AA34" i="6"/>
  <c r="AN34" i="6" s="1"/>
  <c r="AE33" i="6"/>
  <c r="AR33" i="6" s="1"/>
  <c r="AI32" i="6"/>
  <c r="AV32" i="6" s="1"/>
  <c r="Y32" i="6"/>
  <c r="AL32" i="6" s="1"/>
  <c r="AD31" i="6"/>
  <c r="AQ31" i="6" s="1"/>
  <c r="AH30" i="6"/>
  <c r="AU30" i="6" s="1"/>
  <c r="X30" i="6"/>
  <c r="AK30" i="6" s="1"/>
  <c r="AY30" i="6" s="1"/>
  <c r="AB29" i="6"/>
  <c r="AO29" i="6" s="1"/>
  <c r="AF28" i="6"/>
  <c r="AS28" i="6" s="1"/>
  <c r="AA27" i="6"/>
  <c r="AN27" i="6" s="1"/>
  <c r="AE26" i="6"/>
  <c r="AR26" i="6" s="1"/>
  <c r="Z25" i="6"/>
  <c r="AM25" i="6" s="1"/>
  <c r="AI24" i="6"/>
  <c r="AV24" i="6" s="1"/>
  <c r="AB24" i="6"/>
  <c r="AO24" i="6" s="1"/>
  <c r="AF23" i="6"/>
  <c r="AS23" i="6" s="1"/>
  <c r="Y23" i="6"/>
  <c r="AL23" i="6" s="1"/>
  <c r="AE22" i="6"/>
  <c r="AR22" i="6" s="1"/>
  <c r="AI21" i="6"/>
  <c r="AV21" i="6" s="1"/>
  <c r="AB21" i="6"/>
  <c r="AO21" i="6" s="1"/>
  <c r="AG20" i="6"/>
  <c r="AT20" i="6" s="1"/>
  <c r="Y20" i="6"/>
  <c r="AL20" i="6" s="1"/>
  <c r="AE19" i="6"/>
  <c r="AR19" i="6" s="1"/>
  <c r="X19" i="6"/>
  <c r="AK19" i="6" s="1"/>
  <c r="X68" i="5"/>
  <c r="AK68" i="5" s="1"/>
  <c r="AB68" i="5"/>
  <c r="AO68" i="5" s="1"/>
  <c r="AF68" i="5"/>
  <c r="AS68" i="5" s="1"/>
  <c r="X69" i="5"/>
  <c r="AK69" i="5" s="1"/>
  <c r="AB69" i="5"/>
  <c r="AO69" i="5" s="1"/>
  <c r="AF69" i="5"/>
  <c r="AS69" i="5" s="1"/>
  <c r="X70" i="5"/>
  <c r="AK70" i="5" s="1"/>
  <c r="AB70" i="5"/>
  <c r="AO70" i="5" s="1"/>
  <c r="AF70" i="5"/>
  <c r="AS70" i="5" s="1"/>
  <c r="X71" i="5"/>
  <c r="AK71" i="5" s="1"/>
  <c r="AB71" i="5"/>
  <c r="AO71" i="5" s="1"/>
  <c r="AF71" i="5"/>
  <c r="AS71" i="5" s="1"/>
  <c r="X72" i="5"/>
  <c r="AK72" i="5" s="1"/>
  <c r="AB72" i="5"/>
  <c r="AO72" i="5" s="1"/>
  <c r="AF72" i="5"/>
  <c r="AS72" i="5" s="1"/>
  <c r="X73" i="5"/>
  <c r="AK73" i="5" s="1"/>
  <c r="AB73" i="5"/>
  <c r="AO73" i="5" s="1"/>
  <c r="AF73" i="5"/>
  <c r="AS73" i="5" s="1"/>
  <c r="X74" i="5"/>
  <c r="AK74" i="5" s="1"/>
  <c r="AB74" i="5"/>
  <c r="AO74" i="5" s="1"/>
  <c r="AF74" i="5"/>
  <c r="AS74" i="5" s="1"/>
  <c r="X75" i="5"/>
  <c r="AK75" i="5" s="1"/>
  <c r="AB75" i="5"/>
  <c r="AO75" i="5" s="1"/>
  <c r="AF75" i="5"/>
  <c r="AS75" i="5" s="1"/>
  <c r="X76" i="5"/>
  <c r="AK76" i="5" s="1"/>
  <c r="AB76" i="5"/>
  <c r="AO76" i="5" s="1"/>
  <c r="AF76" i="5"/>
  <c r="AS76" i="5" s="1"/>
  <c r="X77" i="5"/>
  <c r="AK77" i="5" s="1"/>
  <c r="AB77" i="5"/>
  <c r="AO77" i="5" s="1"/>
  <c r="Z68" i="5"/>
  <c r="AM68" i="5" s="1"/>
  <c r="AD68" i="5"/>
  <c r="AQ68" i="5" s="1"/>
  <c r="AH68" i="5"/>
  <c r="AU68" i="5" s="1"/>
  <c r="Z69" i="5"/>
  <c r="AM69" i="5" s="1"/>
  <c r="AD69" i="5"/>
  <c r="AQ69" i="5" s="1"/>
  <c r="AH69" i="5"/>
  <c r="AU69" i="5" s="1"/>
  <c r="Z70" i="5"/>
  <c r="AM70" i="5" s="1"/>
  <c r="AD70" i="5"/>
  <c r="AQ70" i="5" s="1"/>
  <c r="AH70" i="5"/>
  <c r="AU70" i="5" s="1"/>
  <c r="Z71" i="5"/>
  <c r="AM71" i="5" s="1"/>
  <c r="AD71" i="5"/>
  <c r="AQ71" i="5" s="1"/>
  <c r="AH71" i="5"/>
  <c r="AU71" i="5" s="1"/>
  <c r="Z72" i="5"/>
  <c r="AM72" i="5" s="1"/>
  <c r="AD72" i="5"/>
  <c r="AQ72" i="5" s="1"/>
  <c r="AH72" i="5"/>
  <c r="AU72" i="5" s="1"/>
  <c r="Z73" i="5"/>
  <c r="AM73" i="5" s="1"/>
  <c r="AD73" i="5"/>
  <c r="AQ73" i="5" s="1"/>
  <c r="AH73" i="5"/>
  <c r="AU73" i="5" s="1"/>
  <c r="Z74" i="5"/>
  <c r="AM74" i="5" s="1"/>
  <c r="AD74" i="5"/>
  <c r="AQ74" i="5" s="1"/>
  <c r="AH74" i="5"/>
  <c r="AU74" i="5" s="1"/>
  <c r="Z75" i="5"/>
  <c r="AM75" i="5" s="1"/>
  <c r="AD75" i="5"/>
  <c r="AQ75" i="5" s="1"/>
  <c r="AH75" i="5"/>
  <c r="AU75" i="5" s="1"/>
  <c r="Z76" i="5"/>
  <c r="AM76" i="5" s="1"/>
  <c r="AD76" i="5"/>
  <c r="AQ76" i="5" s="1"/>
  <c r="AH76" i="5"/>
  <c r="AU76" i="5" s="1"/>
  <c r="Z77" i="5"/>
  <c r="AM77" i="5" s="1"/>
  <c r="AD77" i="5"/>
  <c r="AQ77" i="5" s="1"/>
  <c r="AC68" i="5"/>
  <c r="AP68" i="5" s="1"/>
  <c r="Y69" i="5"/>
  <c r="AL69" i="5" s="1"/>
  <c r="AG69" i="5"/>
  <c r="AT69" i="5" s="1"/>
  <c r="AC70" i="5"/>
  <c r="AP70" i="5" s="1"/>
  <c r="Y71" i="5"/>
  <c r="AL71" i="5" s="1"/>
  <c r="AG71" i="5"/>
  <c r="AT71" i="5" s="1"/>
  <c r="AC72" i="5"/>
  <c r="AP72" i="5" s="1"/>
  <c r="Y73" i="5"/>
  <c r="AL73" i="5" s="1"/>
  <c r="AG73" i="5"/>
  <c r="AT73" i="5" s="1"/>
  <c r="AC74" i="5"/>
  <c r="AP74" i="5" s="1"/>
  <c r="Y75" i="5"/>
  <c r="AL75" i="5" s="1"/>
  <c r="AG75" i="5"/>
  <c r="AT75" i="5" s="1"/>
  <c r="AC76" i="5"/>
  <c r="AP76" i="5" s="1"/>
  <c r="Y77" i="5"/>
  <c r="AL77" i="5" s="1"/>
  <c r="AF77" i="5"/>
  <c r="AS77" i="5" s="1"/>
  <c r="X78" i="5"/>
  <c r="AK78" i="5" s="1"/>
  <c r="AB78" i="5"/>
  <c r="AO78" i="5" s="1"/>
  <c r="AF78" i="5"/>
  <c r="AS78" i="5" s="1"/>
  <c r="X79" i="5"/>
  <c r="AK79" i="5" s="1"/>
  <c r="AB79" i="5"/>
  <c r="AO79" i="5" s="1"/>
  <c r="AF79" i="5"/>
  <c r="AS79" i="5" s="1"/>
  <c r="X80" i="5"/>
  <c r="AK80" i="5" s="1"/>
  <c r="AB80" i="5"/>
  <c r="AO80" i="5" s="1"/>
  <c r="AF80" i="5"/>
  <c r="AS80" i="5" s="1"/>
  <c r="X81" i="5"/>
  <c r="AK81" i="5" s="1"/>
  <c r="AB81" i="5"/>
  <c r="AO81" i="5" s="1"/>
  <c r="AF81" i="5"/>
  <c r="AS81" i="5" s="1"/>
  <c r="X82" i="5"/>
  <c r="AK82" i="5" s="1"/>
  <c r="AB82" i="5"/>
  <c r="AO82" i="5" s="1"/>
  <c r="AF82" i="5"/>
  <c r="AS82" i="5" s="1"/>
  <c r="X83" i="5"/>
  <c r="AK83" i="5" s="1"/>
  <c r="AB83" i="5"/>
  <c r="AO83" i="5" s="1"/>
  <c r="AF83" i="5"/>
  <c r="AS83" i="5" s="1"/>
  <c r="X84" i="5"/>
  <c r="AK84" i="5" s="1"/>
  <c r="AB84" i="5"/>
  <c r="AO84" i="5" s="1"/>
  <c r="AF84" i="5"/>
  <c r="AS84" i="5" s="1"/>
  <c r="X85" i="5"/>
  <c r="AK85" i="5" s="1"/>
  <c r="AB85" i="5"/>
  <c r="AO85" i="5" s="1"/>
  <c r="AF85" i="5"/>
  <c r="AS85" i="5" s="1"/>
  <c r="X86" i="5"/>
  <c r="AK86" i="5" s="1"/>
  <c r="AB86" i="5"/>
  <c r="AO86" i="5" s="1"/>
  <c r="AF86" i="5"/>
  <c r="AS86" i="5" s="1"/>
  <c r="X87" i="5"/>
  <c r="AK87" i="5" s="1"/>
  <c r="AB87" i="5"/>
  <c r="AO87" i="5" s="1"/>
  <c r="AF87" i="5"/>
  <c r="AS87" i="5" s="1"/>
  <c r="X88" i="5"/>
  <c r="AK88" i="5" s="1"/>
  <c r="AB88" i="5"/>
  <c r="AO88" i="5" s="1"/>
  <c r="AF88" i="5"/>
  <c r="AS88" i="5" s="1"/>
  <c r="X89" i="5"/>
  <c r="AK89" i="5" s="1"/>
  <c r="AB89" i="5"/>
  <c r="AO89" i="5" s="1"/>
  <c r="AF89" i="5"/>
  <c r="AS89" i="5" s="1"/>
  <c r="X19" i="5"/>
  <c r="AK19" i="5" s="1"/>
  <c r="AF67" i="5"/>
  <c r="AS67" i="5" s="1"/>
  <c r="AB67" i="5"/>
  <c r="AO67" i="5" s="1"/>
  <c r="X67" i="5"/>
  <c r="AK67" i="5" s="1"/>
  <c r="AF66" i="5"/>
  <c r="AS66" i="5" s="1"/>
  <c r="AB66" i="5"/>
  <c r="AO66" i="5" s="1"/>
  <c r="X66" i="5"/>
  <c r="AK66" i="5" s="1"/>
  <c r="AF65" i="5"/>
  <c r="AS65" i="5" s="1"/>
  <c r="AB65" i="5"/>
  <c r="AO65" i="5" s="1"/>
  <c r="X65" i="5"/>
  <c r="AK65" i="5" s="1"/>
  <c r="AF64" i="5"/>
  <c r="AS64" i="5" s="1"/>
  <c r="AB64" i="5"/>
  <c r="AO64" i="5" s="1"/>
  <c r="X64" i="5"/>
  <c r="AK64" i="5" s="1"/>
  <c r="AF63" i="5"/>
  <c r="AS63" i="5" s="1"/>
  <c r="AB63" i="5"/>
  <c r="AO63" i="5" s="1"/>
  <c r="X63" i="5"/>
  <c r="AK63" i="5" s="1"/>
  <c r="AF62" i="5"/>
  <c r="AS62" i="5" s="1"/>
  <c r="AB62" i="5"/>
  <c r="AO62" i="5" s="1"/>
  <c r="X62" i="5"/>
  <c r="AK62" i="5" s="1"/>
  <c r="AF61" i="5"/>
  <c r="AS61" i="5" s="1"/>
  <c r="AB61" i="5"/>
  <c r="AO61" i="5" s="1"/>
  <c r="X61" i="5"/>
  <c r="AK61" i="5" s="1"/>
  <c r="AF60" i="5"/>
  <c r="AS60" i="5" s="1"/>
  <c r="AB60" i="5"/>
  <c r="AO60" i="5" s="1"/>
  <c r="X60" i="5"/>
  <c r="AK60" i="5" s="1"/>
  <c r="AF59" i="5"/>
  <c r="AS59" i="5" s="1"/>
  <c r="AB59" i="5"/>
  <c r="AO59" i="5" s="1"/>
  <c r="X59" i="5"/>
  <c r="AK59" i="5" s="1"/>
  <c r="Y68" i="5"/>
  <c r="AL68" i="5" s="1"/>
  <c r="AG68" i="5"/>
  <c r="AT68" i="5" s="1"/>
  <c r="AC69" i="5"/>
  <c r="AP69" i="5" s="1"/>
  <c r="AY69" i="5" s="1"/>
  <c r="BA69" i="5" s="1"/>
  <c r="BB69" i="5" s="1"/>
  <c r="Y70" i="5"/>
  <c r="AL70" i="5" s="1"/>
  <c r="AG70" i="5"/>
  <c r="AT70" i="5" s="1"/>
  <c r="AC71" i="5"/>
  <c r="AP71" i="5" s="1"/>
  <c r="Y72" i="5"/>
  <c r="AL72" i="5" s="1"/>
  <c r="AG72" i="5"/>
  <c r="AT72" i="5" s="1"/>
  <c r="AC73" i="5"/>
  <c r="AP73" i="5" s="1"/>
  <c r="Y74" i="5"/>
  <c r="AL74" i="5" s="1"/>
  <c r="AG74" i="5"/>
  <c r="AT74" i="5" s="1"/>
  <c r="AC75" i="5"/>
  <c r="AP75" i="5" s="1"/>
  <c r="Y76" i="5"/>
  <c r="AL76" i="5" s="1"/>
  <c r="AG76" i="5"/>
  <c r="AT76" i="5" s="1"/>
  <c r="AC77" i="5"/>
  <c r="AP77" i="5" s="1"/>
  <c r="AH77" i="5"/>
  <c r="AU77" i="5" s="1"/>
  <c r="Z78" i="5"/>
  <c r="AM78" i="5" s="1"/>
  <c r="AD78" i="5"/>
  <c r="AQ78" i="5" s="1"/>
  <c r="AH78" i="5"/>
  <c r="AU78" i="5" s="1"/>
  <c r="Z79" i="5"/>
  <c r="AM79" i="5" s="1"/>
  <c r="AD79" i="5"/>
  <c r="AQ79" i="5" s="1"/>
  <c r="AH79" i="5"/>
  <c r="AU79" i="5" s="1"/>
  <c r="Z80" i="5"/>
  <c r="AM80" i="5" s="1"/>
  <c r="AD80" i="5"/>
  <c r="AQ80" i="5" s="1"/>
  <c r="AH80" i="5"/>
  <c r="AU80" i="5" s="1"/>
  <c r="Z81" i="5"/>
  <c r="AM81" i="5" s="1"/>
  <c r="AD81" i="5"/>
  <c r="AQ81" i="5" s="1"/>
  <c r="AH81" i="5"/>
  <c r="AU81" i="5" s="1"/>
  <c r="Z82" i="5"/>
  <c r="AM82" i="5" s="1"/>
  <c r="AD82" i="5"/>
  <c r="AQ82" i="5" s="1"/>
  <c r="AH82" i="5"/>
  <c r="AU82" i="5" s="1"/>
  <c r="Z83" i="5"/>
  <c r="AM83" i="5" s="1"/>
  <c r="AD83" i="5"/>
  <c r="AQ83" i="5" s="1"/>
  <c r="AH83" i="5"/>
  <c r="AU83" i="5" s="1"/>
  <c r="Z84" i="5"/>
  <c r="AM84" i="5" s="1"/>
  <c r="AD84" i="5"/>
  <c r="AQ84" i="5" s="1"/>
  <c r="AH84" i="5"/>
  <c r="AU84" i="5" s="1"/>
  <c r="Z85" i="5"/>
  <c r="AM85" i="5" s="1"/>
  <c r="AD85" i="5"/>
  <c r="AQ85" i="5" s="1"/>
  <c r="AH85" i="5"/>
  <c r="AU85" i="5" s="1"/>
  <c r="Z86" i="5"/>
  <c r="AM86" i="5" s="1"/>
  <c r="AD86" i="5"/>
  <c r="AQ86" i="5" s="1"/>
  <c r="AH86" i="5"/>
  <c r="AU86" i="5" s="1"/>
  <c r="Z87" i="5"/>
  <c r="AM87" i="5" s="1"/>
  <c r="AD87" i="5"/>
  <c r="AQ87" i="5" s="1"/>
  <c r="AH87" i="5"/>
  <c r="AU87" i="5" s="1"/>
  <c r="Z88" i="5"/>
  <c r="AM88" i="5" s="1"/>
  <c r="AD88" i="5"/>
  <c r="AQ88" i="5" s="1"/>
  <c r="AH88" i="5"/>
  <c r="AU88" i="5" s="1"/>
  <c r="Z89" i="5"/>
  <c r="AM89" i="5" s="1"/>
  <c r="AD89" i="5"/>
  <c r="AQ89" i="5" s="1"/>
  <c r="AH89" i="5"/>
  <c r="AU89" i="5" s="1"/>
  <c r="AH67" i="5"/>
  <c r="AU67" i="5" s="1"/>
  <c r="AD67" i="5"/>
  <c r="AQ67" i="5" s="1"/>
  <c r="Z67" i="5"/>
  <c r="AM67" i="5" s="1"/>
  <c r="AH66" i="5"/>
  <c r="AU66" i="5" s="1"/>
  <c r="AD66" i="5"/>
  <c r="AQ66" i="5" s="1"/>
  <c r="Z66" i="5"/>
  <c r="AM66" i="5" s="1"/>
  <c r="AH65" i="5"/>
  <c r="AU65" i="5" s="1"/>
  <c r="AD65" i="5"/>
  <c r="AQ65" i="5" s="1"/>
  <c r="Z65" i="5"/>
  <c r="AM65" i="5" s="1"/>
  <c r="AH64" i="5"/>
  <c r="AU64" i="5" s="1"/>
  <c r="AD64" i="5"/>
  <c r="AQ64" i="5" s="1"/>
  <c r="Z64" i="5"/>
  <c r="AM64" i="5" s="1"/>
  <c r="AH63" i="5"/>
  <c r="AU63" i="5" s="1"/>
  <c r="AD63" i="5"/>
  <c r="AQ63" i="5" s="1"/>
  <c r="Z63" i="5"/>
  <c r="AM63" i="5" s="1"/>
  <c r="AH62" i="5"/>
  <c r="AU62" i="5" s="1"/>
  <c r="AD62" i="5"/>
  <c r="AQ62" i="5" s="1"/>
  <c r="Z62" i="5"/>
  <c r="AM62" i="5" s="1"/>
  <c r="AH61" i="5"/>
  <c r="AU61" i="5" s="1"/>
  <c r="AD61" i="5"/>
  <c r="AQ61" i="5" s="1"/>
  <c r="Z61" i="5"/>
  <c r="AM61" i="5" s="1"/>
  <c r="AH60" i="5"/>
  <c r="AU60" i="5" s="1"/>
  <c r="AD60" i="5"/>
  <c r="AQ60" i="5" s="1"/>
  <c r="Z60" i="5"/>
  <c r="AM60" i="5" s="1"/>
  <c r="AH59" i="5"/>
  <c r="AU59" i="5" s="1"/>
  <c r="AD59" i="5"/>
  <c r="AQ59" i="5" s="1"/>
  <c r="Z59" i="5"/>
  <c r="AM59" i="5" s="1"/>
  <c r="AH58" i="5"/>
  <c r="AU58" i="5" s="1"/>
  <c r="AD58" i="5"/>
  <c r="AQ58" i="5" s="1"/>
  <c r="Z58" i="5"/>
  <c r="AM58" i="5" s="1"/>
  <c r="AH57" i="5"/>
  <c r="AU57" i="5" s="1"/>
  <c r="AD57" i="5"/>
  <c r="AQ57" i="5" s="1"/>
  <c r="Z57" i="5"/>
  <c r="AM57" i="5" s="1"/>
  <c r="AH56" i="5"/>
  <c r="AU56" i="5" s="1"/>
  <c r="AD56" i="5"/>
  <c r="AQ56" i="5" s="1"/>
  <c r="Z56" i="5"/>
  <c r="AM56" i="5" s="1"/>
  <c r="AH55" i="5"/>
  <c r="AU55" i="5" s="1"/>
  <c r="AD55" i="5"/>
  <c r="AQ55" i="5" s="1"/>
  <c r="Z55" i="5"/>
  <c r="AM55" i="5" s="1"/>
  <c r="AH54" i="5"/>
  <c r="AU54" i="5" s="1"/>
  <c r="AD54" i="5"/>
  <c r="AQ54" i="5" s="1"/>
  <c r="Z54" i="5"/>
  <c r="AM54" i="5" s="1"/>
  <c r="AH53" i="5"/>
  <c r="AU53" i="5" s="1"/>
  <c r="AD53" i="5"/>
  <c r="AQ53" i="5" s="1"/>
  <c r="Z53" i="5"/>
  <c r="AM53" i="5" s="1"/>
  <c r="AH52" i="5"/>
  <c r="AU52" i="5" s="1"/>
  <c r="AD52" i="5"/>
  <c r="AQ52" i="5" s="1"/>
  <c r="Z52" i="5"/>
  <c r="AM52" i="5" s="1"/>
  <c r="AA69" i="5"/>
  <c r="AN69" i="5" s="1"/>
  <c r="AE70" i="5"/>
  <c r="AR70" i="5" s="1"/>
  <c r="AI71" i="5"/>
  <c r="AV71" i="5" s="1"/>
  <c r="AA73" i="5"/>
  <c r="AN73" i="5" s="1"/>
  <c r="AE74" i="5"/>
  <c r="AR74" i="5" s="1"/>
  <c r="AI75" i="5"/>
  <c r="AV75" i="5" s="1"/>
  <c r="AA77" i="5"/>
  <c r="AN77" i="5" s="1"/>
  <c r="Y78" i="5"/>
  <c r="AL78" i="5" s="1"/>
  <c r="AG78" i="5"/>
  <c r="AT78" i="5" s="1"/>
  <c r="AC79" i="5"/>
  <c r="AP79" i="5" s="1"/>
  <c r="Y80" i="5"/>
  <c r="AL80" i="5" s="1"/>
  <c r="AG80" i="5"/>
  <c r="AT80" i="5" s="1"/>
  <c r="AC81" i="5"/>
  <c r="AP81" i="5" s="1"/>
  <c r="Y82" i="5"/>
  <c r="AL82" i="5" s="1"/>
  <c r="AG82" i="5"/>
  <c r="AT82" i="5" s="1"/>
  <c r="AC83" i="5"/>
  <c r="AP83" i="5" s="1"/>
  <c r="Y84" i="5"/>
  <c r="AL84" i="5" s="1"/>
  <c r="AG84" i="5"/>
  <c r="AT84" i="5" s="1"/>
  <c r="AC85" i="5"/>
  <c r="AP85" i="5" s="1"/>
  <c r="Y86" i="5"/>
  <c r="AL86" i="5" s="1"/>
  <c r="AG86" i="5"/>
  <c r="AT86" i="5" s="1"/>
  <c r="AC87" i="5"/>
  <c r="AP87" i="5" s="1"/>
  <c r="Y88" i="5"/>
  <c r="AL88" i="5" s="1"/>
  <c r="AG88" i="5"/>
  <c r="AT88" i="5" s="1"/>
  <c r="AC89" i="5"/>
  <c r="AP89" i="5" s="1"/>
  <c r="AI67" i="5"/>
  <c r="AV67" i="5" s="1"/>
  <c r="AA67" i="5"/>
  <c r="AN67" i="5" s="1"/>
  <c r="AE66" i="5"/>
  <c r="AR66" i="5" s="1"/>
  <c r="AI65" i="5"/>
  <c r="AV65" i="5" s="1"/>
  <c r="AA65" i="5"/>
  <c r="AN65" i="5" s="1"/>
  <c r="AE64" i="5"/>
  <c r="AR64" i="5" s="1"/>
  <c r="AI63" i="5"/>
  <c r="AV63" i="5" s="1"/>
  <c r="AA63" i="5"/>
  <c r="AN63" i="5" s="1"/>
  <c r="AE62" i="5"/>
  <c r="AR62" i="5" s="1"/>
  <c r="AI61" i="5"/>
  <c r="AV61" i="5" s="1"/>
  <c r="AA61" i="5"/>
  <c r="AN61" i="5" s="1"/>
  <c r="AE60" i="5"/>
  <c r="AR60" i="5" s="1"/>
  <c r="AI59" i="5"/>
  <c r="AV59" i="5" s="1"/>
  <c r="AA59" i="5"/>
  <c r="AN59" i="5" s="1"/>
  <c r="AF58" i="5"/>
  <c r="AS58" i="5" s="1"/>
  <c r="AA58" i="5"/>
  <c r="AN58" i="5" s="1"/>
  <c r="AG57" i="5"/>
  <c r="AT57" i="5" s="1"/>
  <c r="AB57" i="5"/>
  <c r="AO57" i="5" s="1"/>
  <c r="AI56" i="5"/>
  <c r="AV56" i="5" s="1"/>
  <c r="AC56" i="5"/>
  <c r="AP56" i="5" s="1"/>
  <c r="X56" i="5"/>
  <c r="AK56" i="5" s="1"/>
  <c r="AE55" i="5"/>
  <c r="AR55" i="5" s="1"/>
  <c r="Y55" i="5"/>
  <c r="AL55" i="5" s="1"/>
  <c r="AF54" i="5"/>
  <c r="AS54" i="5" s="1"/>
  <c r="AA54" i="5"/>
  <c r="AN54" i="5" s="1"/>
  <c r="AG53" i="5"/>
  <c r="AT53" i="5" s="1"/>
  <c r="AB53" i="5"/>
  <c r="AO53" i="5" s="1"/>
  <c r="AI52" i="5"/>
  <c r="AV52" i="5" s="1"/>
  <c r="AC52" i="5"/>
  <c r="AP52" i="5" s="1"/>
  <c r="X52" i="5"/>
  <c r="AK52" i="5" s="1"/>
  <c r="AF51" i="5"/>
  <c r="AS51" i="5" s="1"/>
  <c r="AB51" i="5"/>
  <c r="AO51" i="5" s="1"/>
  <c r="X51" i="5"/>
  <c r="AK51" i="5" s="1"/>
  <c r="AF50" i="5"/>
  <c r="AS50" i="5" s="1"/>
  <c r="AB50" i="5"/>
  <c r="AO50" i="5" s="1"/>
  <c r="X50" i="5"/>
  <c r="AK50" i="5" s="1"/>
  <c r="AF49" i="5"/>
  <c r="AS49" i="5" s="1"/>
  <c r="AB49" i="5"/>
  <c r="AO49" i="5" s="1"/>
  <c r="X49" i="5"/>
  <c r="AK49" i="5" s="1"/>
  <c r="AF48" i="5"/>
  <c r="AS48" i="5" s="1"/>
  <c r="AB48" i="5"/>
  <c r="AO48" i="5" s="1"/>
  <c r="X48" i="5"/>
  <c r="AK48" i="5" s="1"/>
  <c r="AF47" i="5"/>
  <c r="AS47" i="5" s="1"/>
  <c r="AB47" i="5"/>
  <c r="AO47" i="5" s="1"/>
  <c r="X47" i="5"/>
  <c r="AK47" i="5" s="1"/>
  <c r="AF46" i="5"/>
  <c r="AS46" i="5" s="1"/>
  <c r="AB46" i="5"/>
  <c r="AO46" i="5" s="1"/>
  <c r="X46" i="5"/>
  <c r="AK46" i="5" s="1"/>
  <c r="AF45" i="5"/>
  <c r="AS45" i="5" s="1"/>
  <c r="AB45" i="5"/>
  <c r="AO45" i="5" s="1"/>
  <c r="X45" i="5"/>
  <c r="AK45" i="5" s="1"/>
  <c r="AF44" i="5"/>
  <c r="AS44" i="5" s="1"/>
  <c r="AB44" i="5"/>
  <c r="AO44" i="5" s="1"/>
  <c r="X44" i="5"/>
  <c r="AK44" i="5" s="1"/>
  <c r="AF43" i="5"/>
  <c r="AS43" i="5" s="1"/>
  <c r="AB43" i="5"/>
  <c r="AO43" i="5" s="1"/>
  <c r="X43" i="5"/>
  <c r="AK43" i="5" s="1"/>
  <c r="AF42" i="5"/>
  <c r="AS42" i="5" s="1"/>
  <c r="AB42" i="5"/>
  <c r="AO42" i="5" s="1"/>
  <c r="X42" i="5"/>
  <c r="AK42" i="5" s="1"/>
  <c r="AF41" i="5"/>
  <c r="AS41" i="5" s="1"/>
  <c r="AB41" i="5"/>
  <c r="AO41" i="5" s="1"/>
  <c r="X41" i="5"/>
  <c r="AK41" i="5" s="1"/>
  <c r="AF40" i="5"/>
  <c r="AS40" i="5" s="1"/>
  <c r="AB40" i="5"/>
  <c r="AO40" i="5" s="1"/>
  <c r="X40" i="5"/>
  <c r="AK40" i="5" s="1"/>
  <c r="AF39" i="5"/>
  <c r="AS39" i="5" s="1"/>
  <c r="AB39" i="5"/>
  <c r="AO39" i="5" s="1"/>
  <c r="X39" i="5"/>
  <c r="AK39" i="5" s="1"/>
  <c r="AF38" i="5"/>
  <c r="AS38" i="5" s="1"/>
  <c r="AB38" i="5"/>
  <c r="AO38" i="5" s="1"/>
  <c r="X38" i="5"/>
  <c r="AK38" i="5" s="1"/>
  <c r="AF37" i="5"/>
  <c r="AS37" i="5" s="1"/>
  <c r="AB37" i="5"/>
  <c r="AO37" i="5" s="1"/>
  <c r="X37" i="5"/>
  <c r="AK37" i="5" s="1"/>
  <c r="AF36" i="5"/>
  <c r="AS36" i="5" s="1"/>
  <c r="AB36" i="5"/>
  <c r="AO36" i="5" s="1"/>
  <c r="X36" i="5"/>
  <c r="AK36" i="5" s="1"/>
  <c r="AF35" i="5"/>
  <c r="AS35" i="5" s="1"/>
  <c r="AB35" i="5"/>
  <c r="AO35" i="5" s="1"/>
  <c r="X35" i="5"/>
  <c r="AK35" i="5" s="1"/>
  <c r="AF34" i="5"/>
  <c r="AS34" i="5" s="1"/>
  <c r="AB34" i="5"/>
  <c r="AO34" i="5" s="1"/>
  <c r="X34" i="5"/>
  <c r="AK34" i="5" s="1"/>
  <c r="AF33" i="5"/>
  <c r="AS33" i="5" s="1"/>
  <c r="AB33" i="5"/>
  <c r="AO33" i="5" s="1"/>
  <c r="X33" i="5"/>
  <c r="AK33" i="5" s="1"/>
  <c r="AF32" i="5"/>
  <c r="AS32" i="5" s="1"/>
  <c r="AB32" i="5"/>
  <c r="AO32" i="5" s="1"/>
  <c r="X32" i="5"/>
  <c r="AK32" i="5" s="1"/>
  <c r="AF31" i="5"/>
  <c r="AS31" i="5" s="1"/>
  <c r="AB31" i="5"/>
  <c r="AO31" i="5" s="1"/>
  <c r="X31" i="5"/>
  <c r="AK31" i="5" s="1"/>
  <c r="AF30" i="5"/>
  <c r="AS30" i="5" s="1"/>
  <c r="AB30" i="5"/>
  <c r="AO30" i="5" s="1"/>
  <c r="X30" i="5"/>
  <c r="AK30" i="5" s="1"/>
  <c r="AF29" i="5"/>
  <c r="AS29" i="5" s="1"/>
  <c r="AB29" i="5"/>
  <c r="AO29" i="5" s="1"/>
  <c r="X29" i="5"/>
  <c r="AK29" i="5" s="1"/>
  <c r="AF28" i="5"/>
  <c r="AS28" i="5" s="1"/>
  <c r="AB28" i="5"/>
  <c r="AO28" i="5" s="1"/>
  <c r="X28" i="5"/>
  <c r="AK28" i="5" s="1"/>
  <c r="AG27" i="5"/>
  <c r="AT27" i="5" s="1"/>
  <c r="AC27" i="5"/>
  <c r="AP27" i="5" s="1"/>
  <c r="Y27" i="5"/>
  <c r="AL27" i="5" s="1"/>
  <c r="AG26" i="5"/>
  <c r="AT26" i="5" s="1"/>
  <c r="AC26" i="5"/>
  <c r="AP26" i="5" s="1"/>
  <c r="Y26" i="5"/>
  <c r="AL26" i="5" s="1"/>
  <c r="AG25" i="5"/>
  <c r="AT25" i="5" s="1"/>
  <c r="AC25" i="5"/>
  <c r="AP25" i="5" s="1"/>
  <c r="Y25" i="5"/>
  <c r="AL25" i="5" s="1"/>
  <c r="AG24" i="5"/>
  <c r="AT24" i="5" s="1"/>
  <c r="AC24" i="5"/>
  <c r="AP24" i="5" s="1"/>
  <c r="Y24" i="5"/>
  <c r="AL24" i="5" s="1"/>
  <c r="AG23" i="5"/>
  <c r="AT23" i="5" s="1"/>
  <c r="AC23" i="5"/>
  <c r="AP23" i="5" s="1"/>
  <c r="Y23" i="5"/>
  <c r="AL23" i="5" s="1"/>
  <c r="AG22" i="5"/>
  <c r="AT22" i="5" s="1"/>
  <c r="AC22" i="5"/>
  <c r="AP22" i="5" s="1"/>
  <c r="Y22" i="5"/>
  <c r="AL22" i="5" s="1"/>
  <c r="AG21" i="5"/>
  <c r="AT21" i="5" s="1"/>
  <c r="AC21" i="5"/>
  <c r="AP21" i="5" s="1"/>
  <c r="Y21" i="5"/>
  <c r="AL21" i="5" s="1"/>
  <c r="AG20" i="5"/>
  <c r="AT20" i="5" s="1"/>
  <c r="AC20" i="5"/>
  <c r="AP20" i="5" s="1"/>
  <c r="Y20" i="5"/>
  <c r="AL20" i="5" s="1"/>
  <c r="AH19" i="5"/>
  <c r="AU19" i="5" s="1"/>
  <c r="AD19" i="5"/>
  <c r="AQ19" i="5" s="1"/>
  <c r="Z19" i="5"/>
  <c r="AM19" i="5" s="1"/>
  <c r="AA68" i="5"/>
  <c r="AN68" i="5" s="1"/>
  <c r="AE69" i="5"/>
  <c r="AR69" i="5" s="1"/>
  <c r="AI70" i="5"/>
  <c r="AV70" i="5" s="1"/>
  <c r="AA72" i="5"/>
  <c r="AN72" i="5" s="1"/>
  <c r="AE73" i="5"/>
  <c r="AR73" i="5" s="1"/>
  <c r="AI74" i="5"/>
  <c r="AV74" i="5" s="1"/>
  <c r="AA76" i="5"/>
  <c r="AN76" i="5" s="1"/>
  <c r="AE77" i="5"/>
  <c r="AR77" i="5" s="1"/>
  <c r="AA78" i="5"/>
  <c r="AN78" i="5" s="1"/>
  <c r="AI78" i="5"/>
  <c r="AV78" i="5" s="1"/>
  <c r="AE79" i="5"/>
  <c r="AR79" i="5" s="1"/>
  <c r="AA80" i="5"/>
  <c r="AN80" i="5" s="1"/>
  <c r="AI80" i="5"/>
  <c r="AV80" i="5" s="1"/>
  <c r="AE81" i="5"/>
  <c r="AR81" i="5" s="1"/>
  <c r="AA82" i="5"/>
  <c r="AN82" i="5" s="1"/>
  <c r="AI82" i="5"/>
  <c r="AV82" i="5" s="1"/>
  <c r="AE83" i="5"/>
  <c r="AR83" i="5" s="1"/>
  <c r="AA84" i="5"/>
  <c r="AN84" i="5" s="1"/>
  <c r="AI84" i="5"/>
  <c r="AV84" i="5" s="1"/>
  <c r="AE85" i="5"/>
  <c r="AR85" i="5" s="1"/>
  <c r="AA86" i="5"/>
  <c r="AN86" i="5" s="1"/>
  <c r="AI86" i="5"/>
  <c r="AV86" i="5" s="1"/>
  <c r="AE87" i="5"/>
  <c r="AR87" i="5" s="1"/>
  <c r="AA88" i="5"/>
  <c r="AN88" i="5" s="1"/>
  <c r="AI88" i="5"/>
  <c r="AV88" i="5" s="1"/>
  <c r="AE89" i="5"/>
  <c r="AR89" i="5" s="1"/>
  <c r="AG67" i="5"/>
  <c r="AT67" i="5" s="1"/>
  <c r="Y67" i="5"/>
  <c r="AL67" i="5" s="1"/>
  <c r="AC66" i="5"/>
  <c r="AP66" i="5" s="1"/>
  <c r="AG65" i="5"/>
  <c r="AT65" i="5" s="1"/>
  <c r="Y65" i="5"/>
  <c r="AL65" i="5" s="1"/>
  <c r="AC64" i="5"/>
  <c r="AP64" i="5" s="1"/>
  <c r="AG63" i="5"/>
  <c r="AT63" i="5" s="1"/>
  <c r="Y63" i="5"/>
  <c r="AL63" i="5" s="1"/>
  <c r="AC62" i="5"/>
  <c r="AP62" i="5" s="1"/>
  <c r="AG61" i="5"/>
  <c r="AT61" i="5" s="1"/>
  <c r="Y61" i="5"/>
  <c r="AL61" i="5" s="1"/>
  <c r="AC60" i="5"/>
  <c r="AP60" i="5" s="1"/>
  <c r="AG59" i="5"/>
  <c r="AT59" i="5" s="1"/>
  <c r="Y59" i="5"/>
  <c r="AL59" i="5" s="1"/>
  <c r="AE58" i="5"/>
  <c r="AR58" i="5" s="1"/>
  <c r="Y58" i="5"/>
  <c r="AL58" i="5" s="1"/>
  <c r="AF57" i="5"/>
  <c r="AS57" i="5" s="1"/>
  <c r="AA57" i="5"/>
  <c r="AN57" i="5" s="1"/>
  <c r="AG56" i="5"/>
  <c r="AT56" i="5" s="1"/>
  <c r="AB56" i="5"/>
  <c r="AO56" i="5" s="1"/>
  <c r="AI55" i="5"/>
  <c r="AV55" i="5" s="1"/>
  <c r="AC55" i="5"/>
  <c r="AP55" i="5" s="1"/>
  <c r="X55" i="5"/>
  <c r="AK55" i="5" s="1"/>
  <c r="AE54" i="5"/>
  <c r="AR54" i="5" s="1"/>
  <c r="Y54" i="5"/>
  <c r="AL54" i="5" s="1"/>
  <c r="AF53" i="5"/>
  <c r="AS53" i="5" s="1"/>
  <c r="AA53" i="5"/>
  <c r="AN53" i="5" s="1"/>
  <c r="AG52" i="5"/>
  <c r="AT52" i="5" s="1"/>
  <c r="AB52" i="5"/>
  <c r="AO52" i="5" s="1"/>
  <c r="AI51" i="5"/>
  <c r="AV51" i="5" s="1"/>
  <c r="AE51" i="5"/>
  <c r="AR51" i="5" s="1"/>
  <c r="AA51" i="5"/>
  <c r="AN51" i="5" s="1"/>
  <c r="AI50" i="5"/>
  <c r="AV50" i="5" s="1"/>
  <c r="AE50" i="5"/>
  <c r="AR50" i="5" s="1"/>
  <c r="AA50" i="5"/>
  <c r="AN50" i="5" s="1"/>
  <c r="AI49" i="5"/>
  <c r="AV49" i="5" s="1"/>
  <c r="AE49" i="5"/>
  <c r="AR49" i="5" s="1"/>
  <c r="AA49" i="5"/>
  <c r="AN49" i="5" s="1"/>
  <c r="AI48" i="5"/>
  <c r="AV48" i="5" s="1"/>
  <c r="AE48" i="5"/>
  <c r="AR48" i="5" s="1"/>
  <c r="AA48" i="5"/>
  <c r="AN48" i="5" s="1"/>
  <c r="AI47" i="5"/>
  <c r="AV47" i="5" s="1"/>
  <c r="AE47" i="5"/>
  <c r="AR47" i="5" s="1"/>
  <c r="AA47" i="5"/>
  <c r="AN47" i="5" s="1"/>
  <c r="AI46" i="5"/>
  <c r="AV46" i="5" s="1"/>
  <c r="AE46" i="5"/>
  <c r="AR46" i="5" s="1"/>
  <c r="AA46" i="5"/>
  <c r="AN46" i="5" s="1"/>
  <c r="AI45" i="5"/>
  <c r="AV45" i="5" s="1"/>
  <c r="AE45" i="5"/>
  <c r="AR45" i="5" s="1"/>
  <c r="AA45" i="5"/>
  <c r="AN45" i="5" s="1"/>
  <c r="AI44" i="5"/>
  <c r="AV44" i="5" s="1"/>
  <c r="AE44" i="5"/>
  <c r="AR44" i="5" s="1"/>
  <c r="AA44" i="5"/>
  <c r="AN44" i="5" s="1"/>
  <c r="AI43" i="5"/>
  <c r="AV43" i="5" s="1"/>
  <c r="AE43" i="5"/>
  <c r="AR43" i="5" s="1"/>
  <c r="AA43" i="5"/>
  <c r="AN43" i="5" s="1"/>
  <c r="AI42" i="5"/>
  <c r="AV42" i="5" s="1"/>
  <c r="AE42" i="5"/>
  <c r="AR42" i="5" s="1"/>
  <c r="AA42" i="5"/>
  <c r="AN42" i="5" s="1"/>
  <c r="AI41" i="5"/>
  <c r="AV41" i="5" s="1"/>
  <c r="AE68" i="5"/>
  <c r="AR68" i="5" s="1"/>
  <c r="AI69" i="5"/>
  <c r="AV69" i="5" s="1"/>
  <c r="AA71" i="5"/>
  <c r="AN71" i="5" s="1"/>
  <c r="AE72" i="5"/>
  <c r="AR72" i="5" s="1"/>
  <c r="AI73" i="5"/>
  <c r="AV73" i="5" s="1"/>
  <c r="AA75" i="5"/>
  <c r="AN75" i="5" s="1"/>
  <c r="AE76" i="5"/>
  <c r="AR76" i="5" s="1"/>
  <c r="AX76" i="5" s="1"/>
  <c r="AG77" i="5"/>
  <c r="AT77" i="5" s="1"/>
  <c r="AC78" i="5"/>
  <c r="AP78" i="5" s="1"/>
  <c r="Y79" i="5"/>
  <c r="AL79" i="5" s="1"/>
  <c r="AG79" i="5"/>
  <c r="AT79" i="5" s="1"/>
  <c r="AC80" i="5"/>
  <c r="AP80" i="5" s="1"/>
  <c r="Y81" i="5"/>
  <c r="AL81" i="5" s="1"/>
  <c r="AG81" i="5"/>
  <c r="AT81" i="5" s="1"/>
  <c r="AC82" i="5"/>
  <c r="AP82" i="5" s="1"/>
  <c r="AY82" i="5" s="1"/>
  <c r="BA82" i="5" s="1"/>
  <c r="BB82" i="5" s="1"/>
  <c r="Y83" i="5"/>
  <c r="AL83" i="5" s="1"/>
  <c r="AG83" i="5"/>
  <c r="AT83" i="5" s="1"/>
  <c r="AC84" i="5"/>
  <c r="AP84" i="5" s="1"/>
  <c r="Y85" i="5"/>
  <c r="AL85" i="5" s="1"/>
  <c r="AG85" i="5"/>
  <c r="AT85" i="5" s="1"/>
  <c r="AC86" i="5"/>
  <c r="AP86" i="5" s="1"/>
  <c r="Y87" i="5"/>
  <c r="AL87" i="5" s="1"/>
  <c r="AG87" i="5"/>
  <c r="AT87" i="5" s="1"/>
  <c r="AC88" i="5"/>
  <c r="AP88" i="5" s="1"/>
  <c r="Y89" i="5"/>
  <c r="AL89" i="5" s="1"/>
  <c r="AG89" i="5"/>
  <c r="AT89" i="5" s="1"/>
  <c r="AE67" i="5"/>
  <c r="AR67" i="5" s="1"/>
  <c r="AI66" i="5"/>
  <c r="AV66" i="5" s="1"/>
  <c r="AA66" i="5"/>
  <c r="AN66" i="5" s="1"/>
  <c r="AE65" i="5"/>
  <c r="AR65" i="5" s="1"/>
  <c r="AI64" i="5"/>
  <c r="AV64" i="5" s="1"/>
  <c r="AA64" i="5"/>
  <c r="AN64" i="5" s="1"/>
  <c r="AE63" i="5"/>
  <c r="AR63" i="5" s="1"/>
  <c r="AI62" i="5"/>
  <c r="AV62" i="5" s="1"/>
  <c r="AA62" i="5"/>
  <c r="AN62" i="5" s="1"/>
  <c r="AE61" i="5"/>
  <c r="AR61" i="5" s="1"/>
  <c r="AI60" i="5"/>
  <c r="AV60" i="5" s="1"/>
  <c r="AA60" i="5"/>
  <c r="AN60" i="5" s="1"/>
  <c r="AE59" i="5"/>
  <c r="AR59" i="5" s="1"/>
  <c r="AI58" i="5"/>
  <c r="AV58" i="5" s="1"/>
  <c r="AC58" i="5"/>
  <c r="AP58" i="5" s="1"/>
  <c r="X58" i="5"/>
  <c r="AK58" i="5" s="1"/>
  <c r="AE57" i="5"/>
  <c r="AR57" i="5" s="1"/>
  <c r="Y57" i="5"/>
  <c r="AL57" i="5" s="1"/>
  <c r="AF56" i="5"/>
  <c r="AS56" i="5" s="1"/>
  <c r="AA56" i="5"/>
  <c r="AN56" i="5" s="1"/>
  <c r="AG55" i="5"/>
  <c r="AT55" i="5" s="1"/>
  <c r="AB55" i="5"/>
  <c r="AO55" i="5" s="1"/>
  <c r="AI54" i="5"/>
  <c r="AV54" i="5" s="1"/>
  <c r="AC54" i="5"/>
  <c r="AP54" i="5" s="1"/>
  <c r="X54" i="5"/>
  <c r="AK54" i="5" s="1"/>
  <c r="AE53" i="5"/>
  <c r="AR53" i="5" s="1"/>
  <c r="Y53" i="5"/>
  <c r="AL53" i="5" s="1"/>
  <c r="AF52" i="5"/>
  <c r="AS52" i="5" s="1"/>
  <c r="AA52" i="5"/>
  <c r="AN52" i="5" s="1"/>
  <c r="AH51" i="5"/>
  <c r="AU51" i="5" s="1"/>
  <c r="AD51" i="5"/>
  <c r="AQ51" i="5" s="1"/>
  <c r="Z51" i="5"/>
  <c r="AM51" i="5" s="1"/>
  <c r="AH50" i="5"/>
  <c r="AU50" i="5" s="1"/>
  <c r="AD50" i="5"/>
  <c r="AQ50" i="5" s="1"/>
  <c r="Z50" i="5"/>
  <c r="AM50" i="5" s="1"/>
  <c r="AH49" i="5"/>
  <c r="AU49" i="5" s="1"/>
  <c r="AD49" i="5"/>
  <c r="AQ49" i="5" s="1"/>
  <c r="Z49" i="5"/>
  <c r="AM49" i="5" s="1"/>
  <c r="AH48" i="5"/>
  <c r="AU48" i="5" s="1"/>
  <c r="AD48" i="5"/>
  <c r="AQ48" i="5" s="1"/>
  <c r="Z48" i="5"/>
  <c r="AM48" i="5" s="1"/>
  <c r="AH47" i="5"/>
  <c r="AU47" i="5" s="1"/>
  <c r="AD47" i="5"/>
  <c r="AQ47" i="5" s="1"/>
  <c r="Z47" i="5"/>
  <c r="AM47" i="5" s="1"/>
  <c r="AH46" i="5"/>
  <c r="AU46" i="5" s="1"/>
  <c r="AD46" i="5"/>
  <c r="AQ46" i="5" s="1"/>
  <c r="Z46" i="5"/>
  <c r="AM46" i="5" s="1"/>
  <c r="AH45" i="5"/>
  <c r="AU45" i="5" s="1"/>
  <c r="AD45" i="5"/>
  <c r="AQ45" i="5" s="1"/>
  <c r="Z45" i="5"/>
  <c r="AM45" i="5" s="1"/>
  <c r="AH44" i="5"/>
  <c r="AU44" i="5" s="1"/>
  <c r="AD44" i="5"/>
  <c r="AQ44" i="5" s="1"/>
  <c r="Z44" i="5"/>
  <c r="AM44" i="5" s="1"/>
  <c r="AH43" i="5"/>
  <c r="AU43" i="5" s="1"/>
  <c r="AD43" i="5"/>
  <c r="AQ43" i="5" s="1"/>
  <c r="Z43" i="5"/>
  <c r="AM43" i="5" s="1"/>
  <c r="AH42" i="5"/>
  <c r="AU42" i="5" s="1"/>
  <c r="AD42" i="5"/>
  <c r="AQ42" i="5" s="1"/>
  <c r="Z42" i="5"/>
  <c r="AM42" i="5" s="1"/>
  <c r="AH41" i="5"/>
  <c r="AU41" i="5" s="1"/>
  <c r="AD41" i="5"/>
  <c r="AQ41" i="5" s="1"/>
  <c r="Z41" i="5"/>
  <c r="AM41" i="5" s="1"/>
  <c r="AH40" i="5"/>
  <c r="AU40" i="5" s="1"/>
  <c r="AD40" i="5"/>
  <c r="AQ40" i="5" s="1"/>
  <c r="Z40" i="5"/>
  <c r="AM40" i="5" s="1"/>
  <c r="AH39" i="5"/>
  <c r="AU39" i="5" s="1"/>
  <c r="AD39" i="5"/>
  <c r="AQ39" i="5" s="1"/>
  <c r="Z39" i="5"/>
  <c r="AM39" i="5" s="1"/>
  <c r="AH38" i="5"/>
  <c r="AU38" i="5" s="1"/>
  <c r="AD38" i="5"/>
  <c r="AQ38" i="5" s="1"/>
  <c r="Z38" i="5"/>
  <c r="AM38" i="5" s="1"/>
  <c r="AH37" i="5"/>
  <c r="AU37" i="5" s="1"/>
  <c r="AD37" i="5"/>
  <c r="AQ37" i="5" s="1"/>
  <c r="Z37" i="5"/>
  <c r="AM37" i="5" s="1"/>
  <c r="AH36" i="5"/>
  <c r="AU36" i="5" s="1"/>
  <c r="AD36" i="5"/>
  <c r="AQ36" i="5" s="1"/>
  <c r="Z36" i="5"/>
  <c r="AM36" i="5" s="1"/>
  <c r="AH35" i="5"/>
  <c r="AU35" i="5" s="1"/>
  <c r="AD35" i="5"/>
  <c r="AQ35" i="5" s="1"/>
  <c r="Z35" i="5"/>
  <c r="AM35" i="5" s="1"/>
  <c r="AH34" i="5"/>
  <c r="AU34" i="5" s="1"/>
  <c r="AD34" i="5"/>
  <c r="AQ34" i="5" s="1"/>
  <c r="Z34" i="5"/>
  <c r="AM34" i="5" s="1"/>
  <c r="AH33" i="5"/>
  <c r="AU33" i="5" s="1"/>
  <c r="AD33" i="5"/>
  <c r="AQ33" i="5" s="1"/>
  <c r="Z33" i="5"/>
  <c r="AM33" i="5" s="1"/>
  <c r="AH32" i="5"/>
  <c r="AU32" i="5" s="1"/>
  <c r="AD32" i="5"/>
  <c r="AQ32" i="5" s="1"/>
  <c r="Z32" i="5"/>
  <c r="AM32" i="5" s="1"/>
  <c r="AH31" i="5"/>
  <c r="AU31" i="5" s="1"/>
  <c r="AD31" i="5"/>
  <c r="AQ31" i="5" s="1"/>
  <c r="Z31" i="5"/>
  <c r="AM31" i="5" s="1"/>
  <c r="AH30" i="5"/>
  <c r="AU30" i="5" s="1"/>
  <c r="AD30" i="5"/>
  <c r="AQ30" i="5" s="1"/>
  <c r="Z30" i="5"/>
  <c r="AM30" i="5" s="1"/>
  <c r="AH29" i="5"/>
  <c r="AU29" i="5" s="1"/>
  <c r="AD29" i="5"/>
  <c r="AQ29" i="5" s="1"/>
  <c r="Z29" i="5"/>
  <c r="AM29" i="5" s="1"/>
  <c r="AH28" i="5"/>
  <c r="AU28" i="5" s="1"/>
  <c r="AD28" i="5"/>
  <c r="AQ28" i="5" s="1"/>
  <c r="Z28" i="5"/>
  <c r="AM28" i="5" s="1"/>
  <c r="AI27" i="5"/>
  <c r="AV27" i="5" s="1"/>
  <c r="AE27" i="5"/>
  <c r="AR27" i="5" s="1"/>
  <c r="AA27" i="5"/>
  <c r="AN27" i="5" s="1"/>
  <c r="AI26" i="5"/>
  <c r="AV26" i="5" s="1"/>
  <c r="AE26" i="5"/>
  <c r="AR26" i="5" s="1"/>
  <c r="AA26" i="5"/>
  <c r="AN26" i="5" s="1"/>
  <c r="AI25" i="5"/>
  <c r="AV25" i="5" s="1"/>
  <c r="AE25" i="5"/>
  <c r="AR25" i="5" s="1"/>
  <c r="AA25" i="5"/>
  <c r="AN25" i="5" s="1"/>
  <c r="AI24" i="5"/>
  <c r="AV24" i="5" s="1"/>
  <c r="AE24" i="5"/>
  <c r="AR24" i="5" s="1"/>
  <c r="AA24" i="5"/>
  <c r="AN24" i="5" s="1"/>
  <c r="AI23" i="5"/>
  <c r="AV23" i="5" s="1"/>
  <c r="AE23" i="5"/>
  <c r="AR23" i="5" s="1"/>
  <c r="AA23" i="5"/>
  <c r="AN23" i="5" s="1"/>
  <c r="AI22" i="5"/>
  <c r="AV22" i="5" s="1"/>
  <c r="AE22" i="5"/>
  <c r="AR22" i="5" s="1"/>
  <c r="AA22" i="5"/>
  <c r="AN22" i="5" s="1"/>
  <c r="AI21" i="5"/>
  <c r="AV21" i="5" s="1"/>
  <c r="AE21" i="5"/>
  <c r="AR21" i="5" s="1"/>
  <c r="AA21" i="5"/>
  <c r="AN21" i="5" s="1"/>
  <c r="AI20" i="5"/>
  <c r="AV20" i="5" s="1"/>
  <c r="AE20" i="5"/>
  <c r="AR20" i="5" s="1"/>
  <c r="AA20" i="5"/>
  <c r="AN20" i="5" s="1"/>
  <c r="AF19" i="5"/>
  <c r="AS19" i="5" s="1"/>
  <c r="AB19" i="5"/>
  <c r="AO19" i="5" s="1"/>
  <c r="AI68" i="5"/>
  <c r="AV68" i="5" s="1"/>
  <c r="AA70" i="5"/>
  <c r="AN70" i="5" s="1"/>
  <c r="AE71" i="5"/>
  <c r="AR71" i="5" s="1"/>
  <c r="AI72" i="5"/>
  <c r="AV72" i="5" s="1"/>
  <c r="AA74" i="5"/>
  <c r="AN74" i="5" s="1"/>
  <c r="AE75" i="5"/>
  <c r="AR75" i="5" s="1"/>
  <c r="AI76" i="5"/>
  <c r="AV76" i="5" s="1"/>
  <c r="AI77" i="5"/>
  <c r="AV77" i="5" s="1"/>
  <c r="AE78" i="5"/>
  <c r="AR78" i="5" s="1"/>
  <c r="AA79" i="5"/>
  <c r="AN79" i="5" s="1"/>
  <c r="AI79" i="5"/>
  <c r="AV79" i="5" s="1"/>
  <c r="AE80" i="5"/>
  <c r="AR80" i="5" s="1"/>
  <c r="AA81" i="5"/>
  <c r="AN81" i="5" s="1"/>
  <c r="AI81" i="5"/>
  <c r="AV81" i="5" s="1"/>
  <c r="AE82" i="5"/>
  <c r="AR82" i="5" s="1"/>
  <c r="AA83" i="5"/>
  <c r="AN83" i="5" s="1"/>
  <c r="AI83" i="5"/>
  <c r="AV83" i="5" s="1"/>
  <c r="AE84" i="5"/>
  <c r="AR84" i="5" s="1"/>
  <c r="AX84" i="5" s="1"/>
  <c r="AA85" i="5"/>
  <c r="AN85" i="5" s="1"/>
  <c r="AI85" i="5"/>
  <c r="AV85" i="5" s="1"/>
  <c r="AE86" i="5"/>
  <c r="AR86" i="5" s="1"/>
  <c r="AA87" i="5"/>
  <c r="AN87" i="5" s="1"/>
  <c r="AI87" i="5"/>
  <c r="AV87" i="5" s="1"/>
  <c r="AE88" i="5"/>
  <c r="AR88" i="5" s="1"/>
  <c r="AA89" i="5"/>
  <c r="AN89" i="5" s="1"/>
  <c r="AI89" i="5"/>
  <c r="AV89" i="5" s="1"/>
  <c r="AY89" i="5" s="1"/>
  <c r="BA89" i="5" s="1"/>
  <c r="BB89" i="5" s="1"/>
  <c r="AC67" i="5"/>
  <c r="AP67" i="5" s="1"/>
  <c r="AG66" i="5"/>
  <c r="AT66" i="5" s="1"/>
  <c r="Y66" i="5"/>
  <c r="AL66" i="5" s="1"/>
  <c r="AC65" i="5"/>
  <c r="AP65" i="5" s="1"/>
  <c r="AY65" i="5" s="1"/>
  <c r="BA65" i="5" s="1"/>
  <c r="BB65" i="5" s="1"/>
  <c r="AG64" i="5"/>
  <c r="AT64" i="5" s="1"/>
  <c r="Y64" i="5"/>
  <c r="AL64" i="5" s="1"/>
  <c r="AC63" i="5"/>
  <c r="AP63" i="5" s="1"/>
  <c r="AG62" i="5"/>
  <c r="AT62" i="5" s="1"/>
  <c r="Y62" i="5"/>
  <c r="AL62" i="5" s="1"/>
  <c r="AC61" i="5"/>
  <c r="AP61" i="5" s="1"/>
  <c r="AG60" i="5"/>
  <c r="AT60" i="5" s="1"/>
  <c r="Y60" i="5"/>
  <c r="AL60" i="5" s="1"/>
  <c r="AX60" i="5" s="1"/>
  <c r="AC59" i="5"/>
  <c r="AP59" i="5" s="1"/>
  <c r="AG58" i="5"/>
  <c r="AT58" i="5" s="1"/>
  <c r="AB58" i="5"/>
  <c r="AO58" i="5" s="1"/>
  <c r="AI57" i="5"/>
  <c r="AV57" i="5" s="1"/>
  <c r="AC57" i="5"/>
  <c r="AP57" i="5" s="1"/>
  <c r="X57" i="5"/>
  <c r="AK57" i="5" s="1"/>
  <c r="AE56" i="5"/>
  <c r="AR56" i="5" s="1"/>
  <c r="Y56" i="5"/>
  <c r="AL56" i="5" s="1"/>
  <c r="AX56" i="5" s="1"/>
  <c r="AF55" i="5"/>
  <c r="AS55" i="5" s="1"/>
  <c r="AA55" i="5"/>
  <c r="AN55" i="5" s="1"/>
  <c r="AG54" i="5"/>
  <c r="AT54" i="5" s="1"/>
  <c r="AB54" i="5"/>
  <c r="AO54" i="5" s="1"/>
  <c r="AI53" i="5"/>
  <c r="AV53" i="5" s="1"/>
  <c r="AC53" i="5"/>
  <c r="AP53" i="5" s="1"/>
  <c r="X53" i="5"/>
  <c r="AK53" i="5" s="1"/>
  <c r="AE52" i="5"/>
  <c r="AR52" i="5" s="1"/>
  <c r="Y52" i="5"/>
  <c r="AL52" i="5" s="1"/>
  <c r="AG51" i="5"/>
  <c r="AT51" i="5" s="1"/>
  <c r="AC51" i="5"/>
  <c r="AP51" i="5" s="1"/>
  <c r="Y51" i="5"/>
  <c r="AL51" i="5" s="1"/>
  <c r="AX51" i="5" s="1"/>
  <c r="AG50" i="5"/>
  <c r="AT50" i="5" s="1"/>
  <c r="AC50" i="5"/>
  <c r="AP50" i="5" s="1"/>
  <c r="Y50" i="5"/>
  <c r="AL50" i="5" s="1"/>
  <c r="AG49" i="5"/>
  <c r="AT49" i="5" s="1"/>
  <c r="AC49" i="5"/>
  <c r="AP49" i="5" s="1"/>
  <c r="Y49" i="5"/>
  <c r="AL49" i="5" s="1"/>
  <c r="AG48" i="5"/>
  <c r="AT48" i="5" s="1"/>
  <c r="AC48" i="5"/>
  <c r="AP48" i="5" s="1"/>
  <c r="AY48" i="5" s="1"/>
  <c r="BA48" i="5" s="1"/>
  <c r="BB48" i="5" s="1"/>
  <c r="Y48" i="5"/>
  <c r="AL48" i="5" s="1"/>
  <c r="AG47" i="5"/>
  <c r="AT47" i="5" s="1"/>
  <c r="AC47" i="5"/>
  <c r="AP47" i="5" s="1"/>
  <c r="Y47" i="5"/>
  <c r="AL47" i="5" s="1"/>
  <c r="AX47" i="5" s="1"/>
  <c r="AG46" i="5"/>
  <c r="AT46" i="5" s="1"/>
  <c r="AC46" i="5"/>
  <c r="AP46" i="5" s="1"/>
  <c r="Y46" i="5"/>
  <c r="AL46" i="5" s="1"/>
  <c r="AG45" i="5"/>
  <c r="AT45" i="5" s="1"/>
  <c r="AC45" i="5"/>
  <c r="AP45" i="5" s="1"/>
  <c r="Y45" i="5"/>
  <c r="AL45" i="5" s="1"/>
  <c r="AG44" i="5"/>
  <c r="AT44" i="5" s="1"/>
  <c r="AC44" i="5"/>
  <c r="AP44" i="5" s="1"/>
  <c r="AY44" i="5" s="1"/>
  <c r="BA44" i="5" s="1"/>
  <c r="BB44" i="5" s="1"/>
  <c r="Y44" i="5"/>
  <c r="AL44" i="5" s="1"/>
  <c r="AG43" i="5"/>
  <c r="AT43" i="5" s="1"/>
  <c r="AC43" i="5"/>
  <c r="AP43" i="5" s="1"/>
  <c r="Y43" i="5"/>
  <c r="AL43" i="5" s="1"/>
  <c r="AX43" i="5" s="1"/>
  <c r="AG42" i="5"/>
  <c r="AT42" i="5" s="1"/>
  <c r="AC42" i="5"/>
  <c r="AP42" i="5" s="1"/>
  <c r="Y42" i="5"/>
  <c r="AL42" i="5" s="1"/>
  <c r="AG41" i="5"/>
  <c r="AT41" i="5" s="1"/>
  <c r="AC41" i="5"/>
  <c r="AP41" i="5" s="1"/>
  <c r="Y41" i="5"/>
  <c r="AL41" i="5" s="1"/>
  <c r="AG40" i="5"/>
  <c r="AT40" i="5" s="1"/>
  <c r="AC40" i="5"/>
  <c r="AP40" i="5" s="1"/>
  <c r="Y40" i="5"/>
  <c r="AL40" i="5" s="1"/>
  <c r="AG39" i="5"/>
  <c r="AT39" i="5" s="1"/>
  <c r="AE41" i="5"/>
  <c r="AR41" i="5" s="1"/>
  <c r="AA40" i="5"/>
  <c r="AN40" i="5" s="1"/>
  <c r="AA39" i="5"/>
  <c r="AN39" i="5" s="1"/>
  <c r="AE38" i="5"/>
  <c r="AR38" i="5" s="1"/>
  <c r="AI37" i="5"/>
  <c r="AV37" i="5" s="1"/>
  <c r="AA37" i="5"/>
  <c r="AN37" i="5" s="1"/>
  <c r="AE36" i="5"/>
  <c r="AR36" i="5" s="1"/>
  <c r="AI35" i="5"/>
  <c r="AV35" i="5" s="1"/>
  <c r="AA35" i="5"/>
  <c r="AN35" i="5" s="1"/>
  <c r="AE34" i="5"/>
  <c r="AR34" i="5" s="1"/>
  <c r="AI33" i="5"/>
  <c r="AV33" i="5" s="1"/>
  <c r="AA33" i="5"/>
  <c r="AN33" i="5" s="1"/>
  <c r="AE32" i="5"/>
  <c r="AR32" i="5" s="1"/>
  <c r="AI31" i="5"/>
  <c r="AV31" i="5" s="1"/>
  <c r="AA31" i="5"/>
  <c r="AN31" i="5" s="1"/>
  <c r="AE30" i="5"/>
  <c r="AR30" i="5" s="1"/>
  <c r="AI29" i="5"/>
  <c r="AV29" i="5" s="1"/>
  <c r="AA29" i="5"/>
  <c r="AN29" i="5" s="1"/>
  <c r="AE28" i="5"/>
  <c r="AR28" i="5" s="1"/>
  <c r="AB27" i="5"/>
  <c r="AO27" i="5" s="1"/>
  <c r="AF26" i="5"/>
  <c r="AS26" i="5" s="1"/>
  <c r="X26" i="5"/>
  <c r="AK26" i="5" s="1"/>
  <c r="AB25" i="5"/>
  <c r="AO25" i="5" s="1"/>
  <c r="AF24" i="5"/>
  <c r="AS24" i="5" s="1"/>
  <c r="X24" i="5"/>
  <c r="AK24" i="5" s="1"/>
  <c r="AB23" i="5"/>
  <c r="AO23" i="5" s="1"/>
  <c r="AF22" i="5"/>
  <c r="AS22" i="5" s="1"/>
  <c r="X22" i="5"/>
  <c r="AK22" i="5" s="1"/>
  <c r="AB21" i="5"/>
  <c r="AO21" i="5" s="1"/>
  <c r="AF20" i="5"/>
  <c r="AS20" i="5" s="1"/>
  <c r="X20" i="5"/>
  <c r="AK20" i="5" s="1"/>
  <c r="AC19" i="5"/>
  <c r="AP19" i="5" s="1"/>
  <c r="AA41" i="5"/>
  <c r="AN41" i="5" s="1"/>
  <c r="AI39" i="5"/>
  <c r="AV39" i="5" s="1"/>
  <c r="Y39" i="5"/>
  <c r="AL39" i="5" s="1"/>
  <c r="AC38" i="5"/>
  <c r="AP38" i="5" s="1"/>
  <c r="AG37" i="5"/>
  <c r="AT37" i="5" s="1"/>
  <c r="Y37" i="5"/>
  <c r="AL37" i="5" s="1"/>
  <c r="AC36" i="5"/>
  <c r="AP36" i="5" s="1"/>
  <c r="AG35" i="5"/>
  <c r="AT35" i="5" s="1"/>
  <c r="Y35" i="5"/>
  <c r="AL35" i="5" s="1"/>
  <c r="AC34" i="5"/>
  <c r="AP34" i="5" s="1"/>
  <c r="AG33" i="5"/>
  <c r="AT33" i="5" s="1"/>
  <c r="Y33" i="5"/>
  <c r="AL33" i="5" s="1"/>
  <c r="AC32" i="5"/>
  <c r="AP32" i="5" s="1"/>
  <c r="AG31" i="5"/>
  <c r="AT31" i="5" s="1"/>
  <c r="Y31" i="5"/>
  <c r="AL31" i="5" s="1"/>
  <c r="AC30" i="5"/>
  <c r="AP30" i="5" s="1"/>
  <c r="AG29" i="5"/>
  <c r="AT29" i="5" s="1"/>
  <c r="Y29" i="5"/>
  <c r="AL29" i="5" s="1"/>
  <c r="AC28" i="5"/>
  <c r="AP28" i="5" s="1"/>
  <c r="AH27" i="5"/>
  <c r="AU27" i="5" s="1"/>
  <c r="Z27" i="5"/>
  <c r="AM27" i="5" s="1"/>
  <c r="AD26" i="5"/>
  <c r="AQ26" i="5" s="1"/>
  <c r="AH25" i="5"/>
  <c r="AU25" i="5" s="1"/>
  <c r="Z25" i="5"/>
  <c r="AM25" i="5" s="1"/>
  <c r="AD24" i="5"/>
  <c r="AQ24" i="5" s="1"/>
  <c r="AH23" i="5"/>
  <c r="AU23" i="5" s="1"/>
  <c r="Z23" i="5"/>
  <c r="AM23" i="5" s="1"/>
  <c r="AD22" i="5"/>
  <c r="AQ22" i="5" s="1"/>
  <c r="AH21" i="5"/>
  <c r="AU21" i="5" s="1"/>
  <c r="Z21" i="5"/>
  <c r="AM21" i="5" s="1"/>
  <c r="AD20" i="5"/>
  <c r="AQ20" i="5" s="1"/>
  <c r="AI19" i="5"/>
  <c r="AV19" i="5" s="1"/>
  <c r="AA19" i="5"/>
  <c r="AN19" i="5" s="1"/>
  <c r="AI40" i="5"/>
  <c r="AV40" i="5" s="1"/>
  <c r="AE39" i="5"/>
  <c r="AR39" i="5" s="1"/>
  <c r="AI38" i="5"/>
  <c r="AV38" i="5" s="1"/>
  <c r="AA38" i="5"/>
  <c r="AN38" i="5" s="1"/>
  <c r="AE37" i="5"/>
  <c r="AR37" i="5" s="1"/>
  <c r="AI36" i="5"/>
  <c r="AV36" i="5" s="1"/>
  <c r="AA36" i="5"/>
  <c r="AN36" i="5" s="1"/>
  <c r="AE35" i="5"/>
  <c r="AR35" i="5" s="1"/>
  <c r="AI34" i="5"/>
  <c r="AV34" i="5" s="1"/>
  <c r="AA34" i="5"/>
  <c r="AN34" i="5" s="1"/>
  <c r="AE33" i="5"/>
  <c r="AR33" i="5" s="1"/>
  <c r="AI32" i="5"/>
  <c r="AV32" i="5" s="1"/>
  <c r="AA32" i="5"/>
  <c r="AN32" i="5" s="1"/>
  <c r="AE31" i="5"/>
  <c r="AR31" i="5" s="1"/>
  <c r="AI30" i="5"/>
  <c r="AV30" i="5" s="1"/>
  <c r="AA30" i="5"/>
  <c r="AN30" i="5" s="1"/>
  <c r="AE29" i="5"/>
  <c r="AR29" i="5" s="1"/>
  <c r="AI28" i="5"/>
  <c r="AV28" i="5" s="1"/>
  <c r="AA28" i="5"/>
  <c r="AN28" i="5" s="1"/>
  <c r="AF27" i="5"/>
  <c r="AS27" i="5" s="1"/>
  <c r="X27" i="5"/>
  <c r="AK27" i="5" s="1"/>
  <c r="AB26" i="5"/>
  <c r="AO26" i="5" s="1"/>
  <c r="AF25" i="5"/>
  <c r="AS25" i="5" s="1"/>
  <c r="X25" i="5"/>
  <c r="AK25" i="5" s="1"/>
  <c r="AB24" i="5"/>
  <c r="AO24" i="5" s="1"/>
  <c r="AF23" i="5"/>
  <c r="AS23" i="5" s="1"/>
  <c r="X23" i="5"/>
  <c r="AK23" i="5" s="1"/>
  <c r="AB22" i="5"/>
  <c r="AO22" i="5" s="1"/>
  <c r="AF21" i="5"/>
  <c r="AS21" i="5" s="1"/>
  <c r="X21" i="5"/>
  <c r="AK21" i="5" s="1"/>
  <c r="AB20" i="5"/>
  <c r="AO20" i="5" s="1"/>
  <c r="AG19" i="5"/>
  <c r="AT19" i="5" s="1"/>
  <c r="Y19" i="5"/>
  <c r="AL19" i="5" s="1"/>
  <c r="AE40" i="5"/>
  <c r="AR40" i="5" s="1"/>
  <c r="AC39" i="5"/>
  <c r="AP39" i="5" s="1"/>
  <c r="AG38" i="5"/>
  <c r="AT38" i="5" s="1"/>
  <c r="Y38" i="5"/>
  <c r="AL38" i="5" s="1"/>
  <c r="AX38" i="5" s="1"/>
  <c r="AC37" i="5"/>
  <c r="AP37" i="5" s="1"/>
  <c r="AG36" i="5"/>
  <c r="AT36" i="5" s="1"/>
  <c r="Y36" i="5"/>
  <c r="AL36" i="5" s="1"/>
  <c r="AC35" i="5"/>
  <c r="AP35" i="5" s="1"/>
  <c r="AY35" i="5" s="1"/>
  <c r="BA35" i="5" s="1"/>
  <c r="BB35" i="5" s="1"/>
  <c r="AG34" i="5"/>
  <c r="AT34" i="5" s="1"/>
  <c r="Y34" i="5"/>
  <c r="AL34" i="5" s="1"/>
  <c r="AC33" i="5"/>
  <c r="AP33" i="5" s="1"/>
  <c r="AG32" i="5"/>
  <c r="AT32" i="5" s="1"/>
  <c r="Y32" i="5"/>
  <c r="AL32" i="5" s="1"/>
  <c r="AC31" i="5"/>
  <c r="AP31" i="5" s="1"/>
  <c r="AG30" i="5"/>
  <c r="AT30" i="5" s="1"/>
  <c r="Y30" i="5"/>
  <c r="AL30" i="5" s="1"/>
  <c r="AX30" i="5" s="1"/>
  <c r="AC29" i="5"/>
  <c r="AP29" i="5" s="1"/>
  <c r="AG28" i="5"/>
  <c r="AT28" i="5" s="1"/>
  <c r="Y28" i="5"/>
  <c r="AL28" i="5" s="1"/>
  <c r="AD27" i="5"/>
  <c r="AQ27" i="5" s="1"/>
  <c r="AH26" i="5"/>
  <c r="AU26" i="5" s="1"/>
  <c r="Z26" i="5"/>
  <c r="AM26" i="5" s="1"/>
  <c r="AD25" i="5"/>
  <c r="AQ25" i="5" s="1"/>
  <c r="AH24" i="5"/>
  <c r="AU24" i="5" s="1"/>
  <c r="Z24" i="5"/>
  <c r="AM24" i="5" s="1"/>
  <c r="AD23" i="5"/>
  <c r="AQ23" i="5" s="1"/>
  <c r="AH22" i="5"/>
  <c r="AU22" i="5" s="1"/>
  <c r="Z22" i="5"/>
  <c r="AM22" i="5" s="1"/>
  <c r="AD21" i="5"/>
  <c r="AQ21" i="5" s="1"/>
  <c r="AH20" i="5"/>
  <c r="AU20" i="5" s="1"/>
  <c r="Z20" i="5"/>
  <c r="AM20" i="5" s="1"/>
  <c r="AE19" i="5"/>
  <c r="AR19" i="5" s="1"/>
  <c r="AG34" i="1"/>
  <c r="AT34" i="1" s="1"/>
  <c r="Y20" i="4"/>
  <c r="AL20" i="4" s="1"/>
  <c r="AC20" i="4"/>
  <c r="AP20" i="4" s="1"/>
  <c r="AG20" i="4"/>
  <c r="AT20" i="4" s="1"/>
  <c r="Y21" i="4"/>
  <c r="AL21" i="4" s="1"/>
  <c r="AC21" i="4"/>
  <c r="AP21" i="4" s="1"/>
  <c r="AG21" i="4"/>
  <c r="AT21" i="4" s="1"/>
  <c r="Y22" i="4"/>
  <c r="AL22" i="4" s="1"/>
  <c r="AC22" i="4"/>
  <c r="AP22" i="4" s="1"/>
  <c r="AG22" i="4"/>
  <c r="AT22" i="4" s="1"/>
  <c r="Y23" i="4"/>
  <c r="AL23" i="4" s="1"/>
  <c r="AC23" i="4"/>
  <c r="AP23" i="4" s="1"/>
  <c r="AG23" i="4"/>
  <c r="AT23" i="4" s="1"/>
  <c r="Y24" i="4"/>
  <c r="AL24" i="4" s="1"/>
  <c r="AC24" i="4"/>
  <c r="AP24" i="4" s="1"/>
  <c r="AG24" i="4"/>
  <c r="AT24" i="4" s="1"/>
  <c r="Y25" i="4"/>
  <c r="AL25" i="4" s="1"/>
  <c r="AC25" i="4"/>
  <c r="AP25" i="4" s="1"/>
  <c r="AG25" i="4"/>
  <c r="AT25" i="4" s="1"/>
  <c r="Y26" i="4"/>
  <c r="AL26" i="4" s="1"/>
  <c r="AC26" i="4"/>
  <c r="AP26" i="4" s="1"/>
  <c r="AG26" i="4"/>
  <c r="AT26" i="4" s="1"/>
  <c r="Y27" i="4"/>
  <c r="AL27" i="4" s="1"/>
  <c r="AC27" i="4"/>
  <c r="AP27" i="4" s="1"/>
  <c r="AG27" i="4"/>
  <c r="AT27" i="4" s="1"/>
  <c r="Y28" i="4"/>
  <c r="AL28" i="4" s="1"/>
  <c r="AC28" i="4"/>
  <c r="AP28" i="4" s="1"/>
  <c r="AG28" i="4"/>
  <c r="AT28" i="4" s="1"/>
  <c r="Y29" i="4"/>
  <c r="AL29" i="4" s="1"/>
  <c r="AC29" i="4"/>
  <c r="AP29" i="4" s="1"/>
  <c r="AG29" i="4"/>
  <c r="AT29" i="4" s="1"/>
  <c r="Y30" i="4"/>
  <c r="AL30" i="4" s="1"/>
  <c r="AC30" i="4"/>
  <c r="AP30" i="4" s="1"/>
  <c r="AG30" i="4"/>
  <c r="AT30" i="4" s="1"/>
  <c r="Y31" i="4"/>
  <c r="AL31" i="4" s="1"/>
  <c r="AC31" i="4"/>
  <c r="AP31" i="4" s="1"/>
  <c r="AG31" i="4"/>
  <c r="AT31" i="4" s="1"/>
  <c r="Y32" i="4"/>
  <c r="AL32" i="4" s="1"/>
  <c r="AC32" i="4"/>
  <c r="AP32" i="4" s="1"/>
  <c r="AG32" i="4"/>
  <c r="AT32" i="4" s="1"/>
  <c r="Y33" i="4"/>
  <c r="AL33" i="4" s="1"/>
  <c r="AC33" i="4"/>
  <c r="AP33" i="4" s="1"/>
  <c r="AG33" i="4"/>
  <c r="AT33" i="4" s="1"/>
  <c r="Y34" i="4"/>
  <c r="AL34" i="4" s="1"/>
  <c r="AC34" i="4"/>
  <c r="AP34" i="4" s="1"/>
  <c r="AG34" i="4"/>
  <c r="AT34" i="4" s="1"/>
  <c r="Y35" i="4"/>
  <c r="AL35" i="4" s="1"/>
  <c r="AC35" i="4"/>
  <c r="AP35" i="4" s="1"/>
  <c r="AG35" i="4"/>
  <c r="AT35" i="4" s="1"/>
  <c r="Y36" i="4"/>
  <c r="AL36" i="4" s="1"/>
  <c r="AC36" i="4"/>
  <c r="AP36" i="4" s="1"/>
  <c r="AG36" i="4"/>
  <c r="AT36" i="4" s="1"/>
  <c r="Y37" i="4"/>
  <c r="AL37" i="4" s="1"/>
  <c r="AC37" i="4"/>
  <c r="AP37" i="4" s="1"/>
  <c r="AG37" i="4"/>
  <c r="AT37" i="4" s="1"/>
  <c r="Y38" i="4"/>
  <c r="AL38" i="4" s="1"/>
  <c r="AC38" i="4"/>
  <c r="AP38" i="4" s="1"/>
  <c r="AG38" i="4"/>
  <c r="AT38" i="4" s="1"/>
  <c r="Y39" i="4"/>
  <c r="AL39" i="4" s="1"/>
  <c r="AC39" i="4"/>
  <c r="AP39" i="4" s="1"/>
  <c r="AG39" i="4"/>
  <c r="AT39" i="4" s="1"/>
  <c r="Y40" i="4"/>
  <c r="AL40" i="4" s="1"/>
  <c r="AC40" i="4"/>
  <c r="AP40" i="4" s="1"/>
  <c r="AG40" i="4"/>
  <c r="AT40" i="4" s="1"/>
  <c r="Y41" i="4"/>
  <c r="AL41" i="4" s="1"/>
  <c r="AC41" i="4"/>
  <c r="AP41" i="4" s="1"/>
  <c r="AG41" i="4"/>
  <c r="AT41" i="4" s="1"/>
  <c r="Y42" i="4"/>
  <c r="AL42" i="4" s="1"/>
  <c r="AC42" i="4"/>
  <c r="AP42" i="4" s="1"/>
  <c r="AG42" i="4"/>
  <c r="AT42" i="4" s="1"/>
  <c r="Y43" i="4"/>
  <c r="AL43" i="4" s="1"/>
  <c r="AC43" i="4"/>
  <c r="AP43" i="4" s="1"/>
  <c r="AG43" i="4"/>
  <c r="AT43" i="4" s="1"/>
  <c r="Y44" i="4"/>
  <c r="AL44" i="4" s="1"/>
  <c r="AC44" i="4"/>
  <c r="AP44" i="4" s="1"/>
  <c r="AG44" i="4"/>
  <c r="AT44" i="4" s="1"/>
  <c r="Y45" i="4"/>
  <c r="AL45" i="4" s="1"/>
  <c r="AC45" i="4"/>
  <c r="AP45" i="4" s="1"/>
  <c r="AG45" i="4"/>
  <c r="AT45" i="4" s="1"/>
  <c r="Y46" i="4"/>
  <c r="AL46" i="4" s="1"/>
  <c r="AC46" i="4"/>
  <c r="AP46" i="4" s="1"/>
  <c r="AG46" i="4"/>
  <c r="AT46" i="4" s="1"/>
  <c r="Y47" i="4"/>
  <c r="AL47" i="4" s="1"/>
  <c r="AC47" i="4"/>
  <c r="AP47" i="4" s="1"/>
  <c r="X20" i="4"/>
  <c r="AK20" i="4" s="1"/>
  <c r="AD20" i="4"/>
  <c r="AQ20" i="4" s="1"/>
  <c r="AI20" i="4"/>
  <c r="AV20" i="4" s="1"/>
  <c r="AB21" i="4"/>
  <c r="AO21" i="4" s="1"/>
  <c r="AH21" i="4"/>
  <c r="AU21" i="4" s="1"/>
  <c r="AA22" i="4"/>
  <c r="AN22" i="4" s="1"/>
  <c r="AF22" i="4"/>
  <c r="AS22" i="4" s="1"/>
  <c r="Z23" i="4"/>
  <c r="AM23" i="4" s="1"/>
  <c r="AE23" i="4"/>
  <c r="AR23" i="4" s="1"/>
  <c r="X24" i="4"/>
  <c r="AK24" i="4" s="1"/>
  <c r="AD24" i="4"/>
  <c r="AQ24" i="4" s="1"/>
  <c r="AI24" i="4"/>
  <c r="AV24" i="4" s="1"/>
  <c r="AB25" i="4"/>
  <c r="AO25" i="4" s="1"/>
  <c r="AH25" i="4"/>
  <c r="AU25" i="4" s="1"/>
  <c r="AA26" i="4"/>
  <c r="AN26" i="4" s="1"/>
  <c r="AF26" i="4"/>
  <c r="AS26" i="4" s="1"/>
  <c r="Z27" i="4"/>
  <c r="AM27" i="4" s="1"/>
  <c r="AE27" i="4"/>
  <c r="AR27" i="4" s="1"/>
  <c r="X28" i="4"/>
  <c r="AK28" i="4" s="1"/>
  <c r="AD28" i="4"/>
  <c r="AQ28" i="4" s="1"/>
  <c r="AI28" i="4"/>
  <c r="AV28" i="4" s="1"/>
  <c r="AB29" i="4"/>
  <c r="AO29" i="4" s="1"/>
  <c r="AH29" i="4"/>
  <c r="AU29" i="4" s="1"/>
  <c r="AA30" i="4"/>
  <c r="AN30" i="4" s="1"/>
  <c r="AF30" i="4"/>
  <c r="AS30" i="4" s="1"/>
  <c r="Z31" i="4"/>
  <c r="AM31" i="4" s="1"/>
  <c r="AE31" i="4"/>
  <c r="AR31" i="4" s="1"/>
  <c r="X32" i="4"/>
  <c r="AK32" i="4" s="1"/>
  <c r="AD32" i="4"/>
  <c r="AQ32" i="4" s="1"/>
  <c r="AI32" i="4"/>
  <c r="AV32" i="4" s="1"/>
  <c r="AB33" i="4"/>
  <c r="AO33" i="4" s="1"/>
  <c r="AH33" i="4"/>
  <c r="AU33" i="4" s="1"/>
  <c r="AA34" i="4"/>
  <c r="AN34" i="4" s="1"/>
  <c r="AF34" i="4"/>
  <c r="AS34" i="4" s="1"/>
  <c r="Z35" i="4"/>
  <c r="AM35" i="4" s="1"/>
  <c r="AE35" i="4"/>
  <c r="AR35" i="4" s="1"/>
  <c r="X36" i="4"/>
  <c r="AK36" i="4" s="1"/>
  <c r="AD36" i="4"/>
  <c r="AQ36" i="4" s="1"/>
  <c r="AI36" i="4"/>
  <c r="AV36" i="4" s="1"/>
  <c r="AB37" i="4"/>
  <c r="AO37" i="4" s="1"/>
  <c r="AH37" i="4"/>
  <c r="AU37" i="4" s="1"/>
  <c r="AA38" i="4"/>
  <c r="AN38" i="4" s="1"/>
  <c r="AF38" i="4"/>
  <c r="AS38" i="4" s="1"/>
  <c r="Z39" i="4"/>
  <c r="AM39" i="4" s="1"/>
  <c r="AE39" i="4"/>
  <c r="AR39" i="4" s="1"/>
  <c r="X40" i="4"/>
  <c r="AK40" i="4" s="1"/>
  <c r="AD40" i="4"/>
  <c r="AQ40" i="4" s="1"/>
  <c r="AI40" i="4"/>
  <c r="AV40" i="4" s="1"/>
  <c r="AB41" i="4"/>
  <c r="AO41" i="4" s="1"/>
  <c r="AH41" i="4"/>
  <c r="AU41" i="4" s="1"/>
  <c r="AA42" i="4"/>
  <c r="AN42" i="4" s="1"/>
  <c r="AF42" i="4"/>
  <c r="AS42" i="4" s="1"/>
  <c r="Z43" i="4"/>
  <c r="AM43" i="4" s="1"/>
  <c r="AE43" i="4"/>
  <c r="AR43" i="4" s="1"/>
  <c r="X44" i="4"/>
  <c r="AK44" i="4" s="1"/>
  <c r="AD44" i="4"/>
  <c r="AQ44" i="4" s="1"/>
  <c r="AI44" i="4"/>
  <c r="AV44" i="4" s="1"/>
  <c r="AB45" i="4"/>
  <c r="AO45" i="4" s="1"/>
  <c r="AH45" i="4"/>
  <c r="AU45" i="4" s="1"/>
  <c r="AA46" i="4"/>
  <c r="AN46" i="4" s="1"/>
  <c r="AF46" i="4"/>
  <c r="AS46" i="4" s="1"/>
  <c r="Z47" i="4"/>
  <c r="AM47" i="4" s="1"/>
  <c r="AE47" i="4"/>
  <c r="AR47" i="4" s="1"/>
  <c r="AI47" i="4"/>
  <c r="AV47" i="4" s="1"/>
  <c r="AA48" i="4"/>
  <c r="AN48" i="4" s="1"/>
  <c r="AE48" i="4"/>
  <c r="AR48" i="4" s="1"/>
  <c r="AI48" i="4"/>
  <c r="AV48" i="4" s="1"/>
  <c r="AA49" i="4"/>
  <c r="AN49" i="4" s="1"/>
  <c r="AE49" i="4"/>
  <c r="AR49" i="4" s="1"/>
  <c r="AI49" i="4"/>
  <c r="AV49" i="4" s="1"/>
  <c r="AA50" i="4"/>
  <c r="AN50" i="4" s="1"/>
  <c r="AE50" i="4"/>
  <c r="AR50" i="4" s="1"/>
  <c r="AI50" i="4"/>
  <c r="AV50" i="4" s="1"/>
  <c r="AA51" i="4"/>
  <c r="AN51" i="4" s="1"/>
  <c r="AE51" i="4"/>
  <c r="AR51" i="4" s="1"/>
  <c r="AI51" i="4"/>
  <c r="AV51" i="4" s="1"/>
  <c r="AA52" i="4"/>
  <c r="AN52" i="4" s="1"/>
  <c r="AE52" i="4"/>
  <c r="AR52" i="4" s="1"/>
  <c r="AI52" i="4"/>
  <c r="AV52" i="4" s="1"/>
  <c r="AA53" i="4"/>
  <c r="AN53" i="4" s="1"/>
  <c r="AE53" i="4"/>
  <c r="AR53" i="4" s="1"/>
  <c r="AI53" i="4"/>
  <c r="AV53" i="4" s="1"/>
  <c r="AA54" i="4"/>
  <c r="AN54" i="4" s="1"/>
  <c r="AE54" i="4"/>
  <c r="AR54" i="4" s="1"/>
  <c r="AI54" i="4"/>
  <c r="AV54" i="4" s="1"/>
  <c r="AA55" i="4"/>
  <c r="AN55" i="4" s="1"/>
  <c r="AE55" i="4"/>
  <c r="AR55" i="4" s="1"/>
  <c r="AI55" i="4"/>
  <c r="AV55" i="4" s="1"/>
  <c r="AA56" i="4"/>
  <c r="AN56" i="4" s="1"/>
  <c r="AE56" i="4"/>
  <c r="AR56" i="4" s="1"/>
  <c r="AI56" i="4"/>
  <c r="AV56" i="4" s="1"/>
  <c r="AA57" i="4"/>
  <c r="AN57" i="4" s="1"/>
  <c r="AE57" i="4"/>
  <c r="AR57" i="4" s="1"/>
  <c r="AI57" i="4"/>
  <c r="AV57" i="4" s="1"/>
  <c r="AA58" i="4"/>
  <c r="AN58" i="4" s="1"/>
  <c r="AE58" i="4"/>
  <c r="AR58" i="4" s="1"/>
  <c r="AI58" i="4"/>
  <c r="AV58" i="4" s="1"/>
  <c r="AA59" i="4"/>
  <c r="AN59" i="4" s="1"/>
  <c r="AE59" i="4"/>
  <c r="AR59" i="4" s="1"/>
  <c r="AI59" i="4"/>
  <c r="AV59" i="4" s="1"/>
  <c r="AA60" i="4"/>
  <c r="AN60" i="4" s="1"/>
  <c r="AE60" i="4"/>
  <c r="AR60" i="4" s="1"/>
  <c r="AI60" i="4"/>
  <c r="AV60" i="4" s="1"/>
  <c r="AA61" i="4"/>
  <c r="AN61" i="4" s="1"/>
  <c r="AE61" i="4"/>
  <c r="AR61" i="4" s="1"/>
  <c r="AI61" i="4"/>
  <c r="AV61" i="4" s="1"/>
  <c r="AA20" i="4"/>
  <c r="AN20" i="4" s="1"/>
  <c r="AF20" i="4"/>
  <c r="AS20" i="4" s="1"/>
  <c r="Z21" i="4"/>
  <c r="AM21" i="4" s="1"/>
  <c r="AE21" i="4"/>
  <c r="AR21" i="4" s="1"/>
  <c r="X22" i="4"/>
  <c r="AK22" i="4" s="1"/>
  <c r="AD22" i="4"/>
  <c r="AQ22" i="4" s="1"/>
  <c r="AI22" i="4"/>
  <c r="AV22" i="4" s="1"/>
  <c r="AB23" i="4"/>
  <c r="AO23" i="4" s="1"/>
  <c r="AH23" i="4"/>
  <c r="AU23" i="4" s="1"/>
  <c r="AA24" i="4"/>
  <c r="AN24" i="4" s="1"/>
  <c r="AF24" i="4"/>
  <c r="AS24" i="4" s="1"/>
  <c r="Z25" i="4"/>
  <c r="AM25" i="4" s="1"/>
  <c r="AE25" i="4"/>
  <c r="AR25" i="4" s="1"/>
  <c r="X26" i="4"/>
  <c r="AK26" i="4" s="1"/>
  <c r="AD26" i="4"/>
  <c r="AQ26" i="4" s="1"/>
  <c r="AI26" i="4"/>
  <c r="AV26" i="4" s="1"/>
  <c r="AB27" i="4"/>
  <c r="AO27" i="4" s="1"/>
  <c r="AH27" i="4"/>
  <c r="AU27" i="4" s="1"/>
  <c r="AA28" i="4"/>
  <c r="AN28" i="4" s="1"/>
  <c r="AF28" i="4"/>
  <c r="AS28" i="4" s="1"/>
  <c r="Z29" i="4"/>
  <c r="AM29" i="4" s="1"/>
  <c r="AE29" i="4"/>
  <c r="AR29" i="4" s="1"/>
  <c r="X30" i="4"/>
  <c r="AK30" i="4" s="1"/>
  <c r="AD30" i="4"/>
  <c r="AQ30" i="4" s="1"/>
  <c r="AI30" i="4"/>
  <c r="AV30" i="4" s="1"/>
  <c r="AB31" i="4"/>
  <c r="AO31" i="4" s="1"/>
  <c r="AH31" i="4"/>
  <c r="AU31" i="4" s="1"/>
  <c r="AA32" i="4"/>
  <c r="AN32" i="4" s="1"/>
  <c r="AF32" i="4"/>
  <c r="AS32" i="4" s="1"/>
  <c r="Z33" i="4"/>
  <c r="AM33" i="4" s="1"/>
  <c r="AE33" i="4"/>
  <c r="AR33" i="4" s="1"/>
  <c r="X34" i="4"/>
  <c r="AK34" i="4" s="1"/>
  <c r="AD34" i="4"/>
  <c r="AQ34" i="4" s="1"/>
  <c r="AI34" i="4"/>
  <c r="AV34" i="4" s="1"/>
  <c r="AB35" i="4"/>
  <c r="AO35" i="4" s="1"/>
  <c r="AH35" i="4"/>
  <c r="AU35" i="4" s="1"/>
  <c r="AA36" i="4"/>
  <c r="AN36" i="4" s="1"/>
  <c r="AF36" i="4"/>
  <c r="AS36" i="4" s="1"/>
  <c r="Z37" i="4"/>
  <c r="AM37" i="4" s="1"/>
  <c r="AE37" i="4"/>
  <c r="AR37" i="4" s="1"/>
  <c r="X38" i="4"/>
  <c r="AK38" i="4" s="1"/>
  <c r="AD38" i="4"/>
  <c r="AQ38" i="4" s="1"/>
  <c r="AI38" i="4"/>
  <c r="AV38" i="4" s="1"/>
  <c r="AB39" i="4"/>
  <c r="AO39" i="4" s="1"/>
  <c r="AH39" i="4"/>
  <c r="AU39" i="4" s="1"/>
  <c r="AA40" i="4"/>
  <c r="AN40" i="4" s="1"/>
  <c r="AF40" i="4"/>
  <c r="AS40" i="4" s="1"/>
  <c r="Z41" i="4"/>
  <c r="AM41" i="4" s="1"/>
  <c r="AE41" i="4"/>
  <c r="AR41" i="4" s="1"/>
  <c r="X42" i="4"/>
  <c r="AK42" i="4" s="1"/>
  <c r="AD42" i="4"/>
  <c r="AQ42" i="4" s="1"/>
  <c r="AI42" i="4"/>
  <c r="AV42" i="4" s="1"/>
  <c r="AB43" i="4"/>
  <c r="AO43" i="4" s="1"/>
  <c r="AH43" i="4"/>
  <c r="AU43" i="4" s="1"/>
  <c r="AA44" i="4"/>
  <c r="AN44" i="4" s="1"/>
  <c r="AF44" i="4"/>
  <c r="AS44" i="4" s="1"/>
  <c r="Z45" i="4"/>
  <c r="AM45" i="4" s="1"/>
  <c r="AE45" i="4"/>
  <c r="AR45" i="4" s="1"/>
  <c r="X46" i="4"/>
  <c r="AK46" i="4" s="1"/>
  <c r="AD46" i="4"/>
  <c r="AQ46" i="4" s="1"/>
  <c r="AI46" i="4"/>
  <c r="AV46" i="4" s="1"/>
  <c r="AB47" i="4"/>
  <c r="AO47" i="4" s="1"/>
  <c r="AG47" i="4"/>
  <c r="AT47" i="4" s="1"/>
  <c r="Y48" i="4"/>
  <c r="AL48" i="4" s="1"/>
  <c r="AC48" i="4"/>
  <c r="AP48" i="4" s="1"/>
  <c r="AG48" i="4"/>
  <c r="AT48" i="4" s="1"/>
  <c r="Y49" i="4"/>
  <c r="AL49" i="4" s="1"/>
  <c r="AC49" i="4"/>
  <c r="AP49" i="4" s="1"/>
  <c r="AG49" i="4"/>
  <c r="AT49" i="4" s="1"/>
  <c r="Y50" i="4"/>
  <c r="AL50" i="4" s="1"/>
  <c r="AC50" i="4"/>
  <c r="AP50" i="4" s="1"/>
  <c r="AG50" i="4"/>
  <c r="AT50" i="4" s="1"/>
  <c r="Y51" i="4"/>
  <c r="AL51" i="4" s="1"/>
  <c r="AC51" i="4"/>
  <c r="AP51" i="4" s="1"/>
  <c r="AG51" i="4"/>
  <c r="AT51" i="4" s="1"/>
  <c r="Y52" i="4"/>
  <c r="AL52" i="4" s="1"/>
  <c r="AC52" i="4"/>
  <c r="AP52" i="4" s="1"/>
  <c r="AG52" i="4"/>
  <c r="AT52" i="4" s="1"/>
  <c r="Y53" i="4"/>
  <c r="AL53" i="4" s="1"/>
  <c r="AC53" i="4"/>
  <c r="AP53" i="4" s="1"/>
  <c r="AG53" i="4"/>
  <c r="AT53" i="4" s="1"/>
  <c r="Y54" i="4"/>
  <c r="AL54" i="4" s="1"/>
  <c r="AC54" i="4"/>
  <c r="AP54" i="4" s="1"/>
  <c r="AG54" i="4"/>
  <c r="AT54" i="4" s="1"/>
  <c r="Y55" i="4"/>
  <c r="AL55" i="4" s="1"/>
  <c r="AC55" i="4"/>
  <c r="AP55" i="4" s="1"/>
  <c r="AG55" i="4"/>
  <c r="AT55" i="4" s="1"/>
  <c r="Y56" i="4"/>
  <c r="AL56" i="4" s="1"/>
  <c r="AC56" i="4"/>
  <c r="AP56" i="4" s="1"/>
  <c r="AG56" i="4"/>
  <c r="AT56" i="4" s="1"/>
  <c r="Y57" i="4"/>
  <c r="AL57" i="4" s="1"/>
  <c r="AC57" i="4"/>
  <c r="AP57" i="4" s="1"/>
  <c r="AG57" i="4"/>
  <c r="AT57" i="4" s="1"/>
  <c r="Y58" i="4"/>
  <c r="AL58" i="4" s="1"/>
  <c r="AC58" i="4"/>
  <c r="AP58" i="4" s="1"/>
  <c r="AG58" i="4"/>
  <c r="AT58" i="4" s="1"/>
  <c r="Y59" i="4"/>
  <c r="AL59" i="4" s="1"/>
  <c r="AC59" i="4"/>
  <c r="AP59" i="4" s="1"/>
  <c r="AG59" i="4"/>
  <c r="AT59" i="4" s="1"/>
  <c r="Y60" i="4"/>
  <c r="AL60" i="4" s="1"/>
  <c r="AC60" i="4"/>
  <c r="AP60" i="4" s="1"/>
  <c r="AG60" i="4"/>
  <c r="AT60" i="4" s="1"/>
  <c r="Y61" i="4"/>
  <c r="AL61" i="4" s="1"/>
  <c r="AC61" i="4"/>
  <c r="AP61" i="4" s="1"/>
  <c r="AG61" i="4"/>
  <c r="AT61" i="4" s="1"/>
  <c r="AE20" i="4"/>
  <c r="AR20" i="4" s="1"/>
  <c r="AD21" i="4"/>
  <c r="AQ21" i="4" s="1"/>
  <c r="AB22" i="4"/>
  <c r="AO22" i="4" s="1"/>
  <c r="AA23" i="4"/>
  <c r="AN23" i="4" s="1"/>
  <c r="Z24" i="4"/>
  <c r="AM24" i="4" s="1"/>
  <c r="X25" i="4"/>
  <c r="AK25" i="4" s="1"/>
  <c r="AI25" i="4"/>
  <c r="AV25" i="4" s="1"/>
  <c r="AH26" i="4"/>
  <c r="AU26" i="4" s="1"/>
  <c r="AF27" i="4"/>
  <c r="AS27" i="4" s="1"/>
  <c r="AE28" i="4"/>
  <c r="AR28" i="4" s="1"/>
  <c r="AD29" i="4"/>
  <c r="AQ29" i="4" s="1"/>
  <c r="AB30" i="4"/>
  <c r="AO30" i="4" s="1"/>
  <c r="AA31" i="4"/>
  <c r="AN31" i="4" s="1"/>
  <c r="Z32" i="4"/>
  <c r="AM32" i="4" s="1"/>
  <c r="X33" i="4"/>
  <c r="AK33" i="4" s="1"/>
  <c r="AI33" i="4"/>
  <c r="AV33" i="4" s="1"/>
  <c r="AH34" i="4"/>
  <c r="AU34" i="4" s="1"/>
  <c r="AF35" i="4"/>
  <c r="AS35" i="4" s="1"/>
  <c r="AE36" i="4"/>
  <c r="AR36" i="4" s="1"/>
  <c r="AD37" i="4"/>
  <c r="AQ37" i="4" s="1"/>
  <c r="AB38" i="4"/>
  <c r="AO38" i="4" s="1"/>
  <c r="AA39" i="4"/>
  <c r="AN39" i="4" s="1"/>
  <c r="Z40" i="4"/>
  <c r="AM40" i="4" s="1"/>
  <c r="X41" i="4"/>
  <c r="AK41" i="4" s="1"/>
  <c r="AI41" i="4"/>
  <c r="AV41" i="4" s="1"/>
  <c r="AH42" i="4"/>
  <c r="AU42" i="4" s="1"/>
  <c r="AF43" i="4"/>
  <c r="AS43" i="4" s="1"/>
  <c r="AE44" i="4"/>
  <c r="AR44" i="4" s="1"/>
  <c r="AD45" i="4"/>
  <c r="AQ45" i="4" s="1"/>
  <c r="AB46" i="4"/>
  <c r="AO46" i="4" s="1"/>
  <c r="AA47" i="4"/>
  <c r="AN47" i="4" s="1"/>
  <c r="X48" i="4"/>
  <c r="AK48" i="4" s="1"/>
  <c r="AF48" i="4"/>
  <c r="AS48" i="4" s="1"/>
  <c r="AB49" i="4"/>
  <c r="AO49" i="4" s="1"/>
  <c r="X50" i="4"/>
  <c r="AK50" i="4" s="1"/>
  <c r="AF50" i="4"/>
  <c r="AS50" i="4" s="1"/>
  <c r="AB51" i="4"/>
  <c r="AO51" i="4" s="1"/>
  <c r="X52" i="4"/>
  <c r="AK52" i="4" s="1"/>
  <c r="AF52" i="4"/>
  <c r="AS52" i="4" s="1"/>
  <c r="AB53" i="4"/>
  <c r="AO53" i="4" s="1"/>
  <c r="X54" i="4"/>
  <c r="AK54" i="4" s="1"/>
  <c r="AF54" i="4"/>
  <c r="AS54" i="4" s="1"/>
  <c r="AB55" i="4"/>
  <c r="AO55" i="4" s="1"/>
  <c r="X56" i="4"/>
  <c r="AK56" i="4" s="1"/>
  <c r="AF56" i="4"/>
  <c r="AS56" i="4" s="1"/>
  <c r="AB57" i="4"/>
  <c r="AO57" i="4" s="1"/>
  <c r="X58" i="4"/>
  <c r="AK58" i="4" s="1"/>
  <c r="AF58" i="4"/>
  <c r="AS58" i="4" s="1"/>
  <c r="AB59" i="4"/>
  <c r="AO59" i="4" s="1"/>
  <c r="X60" i="4"/>
  <c r="AK60" i="4" s="1"/>
  <c r="AF60" i="4"/>
  <c r="AS60" i="4" s="1"/>
  <c r="AB61" i="4"/>
  <c r="AO61" i="4" s="1"/>
  <c r="X62" i="4"/>
  <c r="AK62" i="4" s="1"/>
  <c r="AB62" i="4"/>
  <c r="AO62" i="4" s="1"/>
  <c r="AF62" i="4"/>
  <c r="AS62" i="4" s="1"/>
  <c r="X63" i="4"/>
  <c r="AK63" i="4" s="1"/>
  <c r="AB63" i="4"/>
  <c r="AO63" i="4" s="1"/>
  <c r="AF63" i="4"/>
  <c r="AS63" i="4" s="1"/>
  <c r="X64" i="4"/>
  <c r="AK64" i="4" s="1"/>
  <c r="AB64" i="4"/>
  <c r="AO64" i="4" s="1"/>
  <c r="AF64" i="4"/>
  <c r="AS64" i="4" s="1"/>
  <c r="X65" i="4"/>
  <c r="AK65" i="4" s="1"/>
  <c r="AB65" i="4"/>
  <c r="AO65" i="4" s="1"/>
  <c r="AF65" i="4"/>
  <c r="AS65" i="4" s="1"/>
  <c r="X66" i="4"/>
  <c r="AK66" i="4" s="1"/>
  <c r="AB66" i="4"/>
  <c r="AO66" i="4" s="1"/>
  <c r="AF66" i="4"/>
  <c r="AS66" i="4" s="1"/>
  <c r="X67" i="4"/>
  <c r="AK67" i="4" s="1"/>
  <c r="AB67" i="4"/>
  <c r="AO67" i="4" s="1"/>
  <c r="AF67" i="4"/>
  <c r="AS67" i="4" s="1"/>
  <c r="Z19" i="4"/>
  <c r="AM19" i="4" s="1"/>
  <c r="AD19" i="4"/>
  <c r="AQ19" i="4" s="1"/>
  <c r="AH19" i="4"/>
  <c r="AU19" i="4" s="1"/>
  <c r="AH20" i="4"/>
  <c r="AU20" i="4" s="1"/>
  <c r="AF21" i="4"/>
  <c r="AS21" i="4" s="1"/>
  <c r="AE22" i="4"/>
  <c r="AR22" i="4" s="1"/>
  <c r="AD23" i="4"/>
  <c r="AQ23" i="4" s="1"/>
  <c r="AB24" i="4"/>
  <c r="AO24" i="4" s="1"/>
  <c r="AA25" i="4"/>
  <c r="AN25" i="4" s="1"/>
  <c r="Z26" i="4"/>
  <c r="AM26" i="4" s="1"/>
  <c r="X27" i="4"/>
  <c r="AK27" i="4" s="1"/>
  <c r="AI27" i="4"/>
  <c r="AV27" i="4" s="1"/>
  <c r="AH28" i="4"/>
  <c r="AU28" i="4" s="1"/>
  <c r="AF29" i="4"/>
  <c r="AS29" i="4" s="1"/>
  <c r="AE30" i="4"/>
  <c r="AR30" i="4" s="1"/>
  <c r="AD31" i="4"/>
  <c r="AQ31" i="4" s="1"/>
  <c r="AB32" i="4"/>
  <c r="AO32" i="4" s="1"/>
  <c r="AA33" i="4"/>
  <c r="AN33" i="4" s="1"/>
  <c r="Z34" i="4"/>
  <c r="AM34" i="4" s="1"/>
  <c r="X35" i="4"/>
  <c r="AK35" i="4" s="1"/>
  <c r="AI35" i="4"/>
  <c r="AV35" i="4" s="1"/>
  <c r="AH36" i="4"/>
  <c r="AU36" i="4" s="1"/>
  <c r="AF37" i="4"/>
  <c r="AS37" i="4" s="1"/>
  <c r="AE38" i="4"/>
  <c r="AR38" i="4" s="1"/>
  <c r="AD39" i="4"/>
  <c r="AQ39" i="4" s="1"/>
  <c r="AB40" i="4"/>
  <c r="AO40" i="4" s="1"/>
  <c r="AA41" i="4"/>
  <c r="AN41" i="4" s="1"/>
  <c r="Z42" i="4"/>
  <c r="AM42" i="4" s="1"/>
  <c r="X43" i="4"/>
  <c r="AK43" i="4" s="1"/>
  <c r="AI43" i="4"/>
  <c r="AV43" i="4" s="1"/>
  <c r="AH44" i="4"/>
  <c r="AU44" i="4" s="1"/>
  <c r="AF45" i="4"/>
  <c r="AS45" i="4" s="1"/>
  <c r="AE46" i="4"/>
  <c r="AR46" i="4" s="1"/>
  <c r="AD47" i="4"/>
  <c r="AQ47" i="4" s="1"/>
  <c r="Z48" i="4"/>
  <c r="AM48" i="4" s="1"/>
  <c r="AH48" i="4"/>
  <c r="AU48" i="4" s="1"/>
  <c r="AD49" i="4"/>
  <c r="AQ49" i="4" s="1"/>
  <c r="Z50" i="4"/>
  <c r="AM50" i="4" s="1"/>
  <c r="AH50" i="4"/>
  <c r="AU50" i="4" s="1"/>
  <c r="AD51" i="4"/>
  <c r="AQ51" i="4" s="1"/>
  <c r="Z52" i="4"/>
  <c r="AM52" i="4" s="1"/>
  <c r="AH52" i="4"/>
  <c r="AU52" i="4" s="1"/>
  <c r="AD53" i="4"/>
  <c r="AQ53" i="4" s="1"/>
  <c r="Z54" i="4"/>
  <c r="AM54" i="4" s="1"/>
  <c r="AH54" i="4"/>
  <c r="AU54" i="4" s="1"/>
  <c r="AD55" i="4"/>
  <c r="AQ55" i="4" s="1"/>
  <c r="Z56" i="4"/>
  <c r="AM56" i="4" s="1"/>
  <c r="AH56" i="4"/>
  <c r="AU56" i="4" s="1"/>
  <c r="AD57" i="4"/>
  <c r="AQ57" i="4" s="1"/>
  <c r="Z58" i="4"/>
  <c r="AM58" i="4" s="1"/>
  <c r="AH58" i="4"/>
  <c r="AU58" i="4" s="1"/>
  <c r="AD59" i="4"/>
  <c r="AQ59" i="4" s="1"/>
  <c r="Z60" i="4"/>
  <c r="AM60" i="4" s="1"/>
  <c r="AH60" i="4"/>
  <c r="AU60" i="4" s="1"/>
  <c r="AD61" i="4"/>
  <c r="AQ61" i="4" s="1"/>
  <c r="Y62" i="4"/>
  <c r="AL62" i="4" s="1"/>
  <c r="AC62" i="4"/>
  <c r="AP62" i="4" s="1"/>
  <c r="AG62" i="4"/>
  <c r="AT62" i="4" s="1"/>
  <c r="Y63" i="4"/>
  <c r="AL63" i="4" s="1"/>
  <c r="AC63" i="4"/>
  <c r="AP63" i="4" s="1"/>
  <c r="AG63" i="4"/>
  <c r="AT63" i="4" s="1"/>
  <c r="Y64" i="4"/>
  <c r="AL64" i="4" s="1"/>
  <c r="AC64" i="4"/>
  <c r="AP64" i="4" s="1"/>
  <c r="AG64" i="4"/>
  <c r="AT64" i="4" s="1"/>
  <c r="Y65" i="4"/>
  <c r="AL65" i="4" s="1"/>
  <c r="AC65" i="4"/>
  <c r="AP65" i="4" s="1"/>
  <c r="AG65" i="4"/>
  <c r="AT65" i="4" s="1"/>
  <c r="Y66" i="4"/>
  <c r="AL66" i="4" s="1"/>
  <c r="AC66" i="4"/>
  <c r="AP66" i="4" s="1"/>
  <c r="AG66" i="4"/>
  <c r="AT66" i="4" s="1"/>
  <c r="Y67" i="4"/>
  <c r="AL67" i="4" s="1"/>
  <c r="AC67" i="4"/>
  <c r="AP67" i="4" s="1"/>
  <c r="AG67" i="4"/>
  <c r="AT67" i="4" s="1"/>
  <c r="AA19" i="4"/>
  <c r="AN19" i="4" s="1"/>
  <c r="AE19" i="4"/>
  <c r="AR19" i="4" s="1"/>
  <c r="AI19" i="4"/>
  <c r="AV19" i="4" s="1"/>
  <c r="Z20" i="4"/>
  <c r="AM20" i="4" s="1"/>
  <c r="X21" i="4"/>
  <c r="AK21" i="4" s="1"/>
  <c r="AI21" i="4"/>
  <c r="AV21" i="4" s="1"/>
  <c r="AH22" i="4"/>
  <c r="AU22" i="4" s="1"/>
  <c r="AF23" i="4"/>
  <c r="AS23" i="4" s="1"/>
  <c r="AE24" i="4"/>
  <c r="AR24" i="4" s="1"/>
  <c r="AD25" i="4"/>
  <c r="AQ25" i="4" s="1"/>
  <c r="AB26" i="4"/>
  <c r="AO26" i="4" s="1"/>
  <c r="AA27" i="4"/>
  <c r="AN27" i="4" s="1"/>
  <c r="Z28" i="4"/>
  <c r="AM28" i="4" s="1"/>
  <c r="X29" i="4"/>
  <c r="AK29" i="4" s="1"/>
  <c r="AI29" i="4"/>
  <c r="AV29" i="4" s="1"/>
  <c r="AH30" i="4"/>
  <c r="AU30" i="4" s="1"/>
  <c r="AF31" i="4"/>
  <c r="AS31" i="4" s="1"/>
  <c r="AE32" i="4"/>
  <c r="AR32" i="4" s="1"/>
  <c r="AD33" i="4"/>
  <c r="AQ33" i="4" s="1"/>
  <c r="AB34" i="4"/>
  <c r="AO34" i="4" s="1"/>
  <c r="AA35" i="4"/>
  <c r="AN35" i="4" s="1"/>
  <c r="Z36" i="4"/>
  <c r="AM36" i="4" s="1"/>
  <c r="X37" i="4"/>
  <c r="AK37" i="4" s="1"/>
  <c r="AI37" i="4"/>
  <c r="AV37" i="4" s="1"/>
  <c r="AH38" i="4"/>
  <c r="AU38" i="4" s="1"/>
  <c r="AF39" i="4"/>
  <c r="AS39" i="4" s="1"/>
  <c r="AE40" i="4"/>
  <c r="AR40" i="4" s="1"/>
  <c r="AD41" i="4"/>
  <c r="AQ41" i="4" s="1"/>
  <c r="AB42" i="4"/>
  <c r="AO42" i="4" s="1"/>
  <c r="AA43" i="4"/>
  <c r="AN43" i="4" s="1"/>
  <c r="Z44" i="4"/>
  <c r="AM44" i="4" s="1"/>
  <c r="X45" i="4"/>
  <c r="AK45" i="4" s="1"/>
  <c r="AI45" i="4"/>
  <c r="AV45" i="4" s="1"/>
  <c r="AH46" i="4"/>
  <c r="AU46" i="4" s="1"/>
  <c r="AF47" i="4"/>
  <c r="AS47" i="4" s="1"/>
  <c r="AB48" i="4"/>
  <c r="AO48" i="4" s="1"/>
  <c r="X49" i="4"/>
  <c r="AK49" i="4" s="1"/>
  <c r="AF49" i="4"/>
  <c r="AS49" i="4" s="1"/>
  <c r="AB50" i="4"/>
  <c r="AO50" i="4" s="1"/>
  <c r="X51" i="4"/>
  <c r="AK51" i="4" s="1"/>
  <c r="AF51" i="4"/>
  <c r="AS51" i="4" s="1"/>
  <c r="AB52" i="4"/>
  <c r="AO52" i="4" s="1"/>
  <c r="X53" i="4"/>
  <c r="AK53" i="4" s="1"/>
  <c r="AF53" i="4"/>
  <c r="AS53" i="4" s="1"/>
  <c r="AB54" i="4"/>
  <c r="AO54" i="4" s="1"/>
  <c r="X55" i="4"/>
  <c r="AK55" i="4" s="1"/>
  <c r="AF55" i="4"/>
  <c r="AS55" i="4" s="1"/>
  <c r="AB56" i="4"/>
  <c r="AO56" i="4" s="1"/>
  <c r="X57" i="4"/>
  <c r="AK57" i="4" s="1"/>
  <c r="AF57" i="4"/>
  <c r="AS57" i="4" s="1"/>
  <c r="AB58" i="4"/>
  <c r="AO58" i="4" s="1"/>
  <c r="X59" i="4"/>
  <c r="AK59" i="4" s="1"/>
  <c r="AF59" i="4"/>
  <c r="AS59" i="4" s="1"/>
  <c r="AB60" i="4"/>
  <c r="AO60" i="4" s="1"/>
  <c r="X61" i="4"/>
  <c r="AK61" i="4" s="1"/>
  <c r="AF61" i="4"/>
  <c r="AS61" i="4" s="1"/>
  <c r="Z62" i="4"/>
  <c r="AM62" i="4" s="1"/>
  <c r="AD62" i="4"/>
  <c r="AQ62" i="4" s="1"/>
  <c r="AH62" i="4"/>
  <c r="AU62" i="4" s="1"/>
  <c r="Z63" i="4"/>
  <c r="AM63" i="4" s="1"/>
  <c r="AD63" i="4"/>
  <c r="AQ63" i="4" s="1"/>
  <c r="AH63" i="4"/>
  <c r="AU63" i="4" s="1"/>
  <c r="Z64" i="4"/>
  <c r="AM64" i="4" s="1"/>
  <c r="AD64" i="4"/>
  <c r="AQ64" i="4" s="1"/>
  <c r="AH64" i="4"/>
  <c r="AU64" i="4" s="1"/>
  <c r="Z65" i="4"/>
  <c r="AM65" i="4" s="1"/>
  <c r="AD65" i="4"/>
  <c r="AQ65" i="4" s="1"/>
  <c r="AH65" i="4"/>
  <c r="AU65" i="4" s="1"/>
  <c r="Z66" i="4"/>
  <c r="AM66" i="4" s="1"/>
  <c r="AD66" i="4"/>
  <c r="AQ66" i="4" s="1"/>
  <c r="AH66" i="4"/>
  <c r="AU66" i="4" s="1"/>
  <c r="Z67" i="4"/>
  <c r="AM67" i="4" s="1"/>
  <c r="AD67" i="4"/>
  <c r="AQ67" i="4" s="1"/>
  <c r="AH67" i="4"/>
  <c r="AU67" i="4" s="1"/>
  <c r="AB19" i="4"/>
  <c r="AO19" i="4" s="1"/>
  <c r="AF19" i="4"/>
  <c r="AS19" i="4" s="1"/>
  <c r="Y19" i="4"/>
  <c r="AL19" i="4" s="1"/>
  <c r="X23" i="4"/>
  <c r="AK23" i="4" s="1"/>
  <c r="AE26" i="4"/>
  <c r="AR26" i="4" s="1"/>
  <c r="Z30" i="4"/>
  <c r="AM30" i="4" s="1"/>
  <c r="AF33" i="4"/>
  <c r="AS33" i="4" s="1"/>
  <c r="AA37" i="4"/>
  <c r="AN37" i="4" s="1"/>
  <c r="AH40" i="4"/>
  <c r="AU40" i="4" s="1"/>
  <c r="AB44" i="4"/>
  <c r="AO44" i="4" s="1"/>
  <c r="AH47" i="4"/>
  <c r="AU47" i="4" s="1"/>
  <c r="AD50" i="4"/>
  <c r="AQ50" i="4" s="1"/>
  <c r="Z53" i="4"/>
  <c r="AM53" i="4" s="1"/>
  <c r="AH55" i="4"/>
  <c r="AU55" i="4" s="1"/>
  <c r="AD58" i="4"/>
  <c r="AQ58" i="4" s="1"/>
  <c r="Z61" i="4"/>
  <c r="AM61" i="4" s="1"/>
  <c r="AI62" i="4"/>
  <c r="AV62" i="4" s="1"/>
  <c r="AA64" i="4"/>
  <c r="AN64" i="4" s="1"/>
  <c r="AE65" i="4"/>
  <c r="AR65" i="4" s="1"/>
  <c r="AI66" i="4"/>
  <c r="AV66" i="4" s="1"/>
  <c r="AC19" i="4"/>
  <c r="AP19" i="4" s="1"/>
  <c r="AB20" i="4"/>
  <c r="AO20" i="4" s="1"/>
  <c r="AI23" i="4"/>
  <c r="AV23" i="4" s="1"/>
  <c r="AD27" i="4"/>
  <c r="AQ27" i="4" s="1"/>
  <c r="X31" i="4"/>
  <c r="AK31" i="4" s="1"/>
  <c r="AE34" i="4"/>
  <c r="AR34" i="4" s="1"/>
  <c r="Z38" i="4"/>
  <c r="AM38" i="4" s="1"/>
  <c r="AF41" i="4"/>
  <c r="AS41" i="4" s="1"/>
  <c r="AA45" i="4"/>
  <c r="AN45" i="4" s="1"/>
  <c r="AD48" i="4"/>
  <c r="AQ48" i="4" s="1"/>
  <c r="Z51" i="4"/>
  <c r="AM51" i="4" s="1"/>
  <c r="AH53" i="4"/>
  <c r="AU53" i="4" s="1"/>
  <c r="AD56" i="4"/>
  <c r="AQ56" i="4" s="1"/>
  <c r="Z59" i="4"/>
  <c r="AM59" i="4" s="1"/>
  <c r="AH61" i="4"/>
  <c r="AU61" i="4" s="1"/>
  <c r="AE64" i="4"/>
  <c r="AR64" i="4" s="1"/>
  <c r="AA67" i="4"/>
  <c r="AN67" i="4" s="1"/>
  <c r="AA21" i="4"/>
  <c r="AN21" i="4" s="1"/>
  <c r="AH24" i="4"/>
  <c r="AU24" i="4" s="1"/>
  <c r="AB28" i="4"/>
  <c r="AO28" i="4" s="1"/>
  <c r="AI31" i="4"/>
  <c r="AV31" i="4" s="1"/>
  <c r="AD35" i="4"/>
  <c r="AQ35" i="4" s="1"/>
  <c r="X39" i="4"/>
  <c r="AK39" i="4" s="1"/>
  <c r="AE42" i="4"/>
  <c r="AR42" i="4" s="1"/>
  <c r="Z46" i="4"/>
  <c r="AM46" i="4" s="1"/>
  <c r="Z49" i="4"/>
  <c r="AM49" i="4" s="1"/>
  <c r="AH51" i="4"/>
  <c r="AU51" i="4" s="1"/>
  <c r="AD54" i="4"/>
  <c r="AQ54" i="4" s="1"/>
  <c r="Z57" i="4"/>
  <c r="AM57" i="4" s="1"/>
  <c r="AH59" i="4"/>
  <c r="AU59" i="4" s="1"/>
  <c r="AA62" i="4"/>
  <c r="AN62" i="4" s="1"/>
  <c r="AE63" i="4"/>
  <c r="AR63" i="4" s="1"/>
  <c r="AI64" i="4"/>
  <c r="AV64" i="4" s="1"/>
  <c r="AA66" i="4"/>
  <c r="AN66" i="4" s="1"/>
  <c r="AE67" i="4"/>
  <c r="AR67" i="4" s="1"/>
  <c r="X19" i="4"/>
  <c r="AK19" i="4" s="1"/>
  <c r="Z22" i="4"/>
  <c r="AM22" i="4" s="1"/>
  <c r="AF25" i="4"/>
  <c r="AS25" i="4" s="1"/>
  <c r="AA29" i="4"/>
  <c r="AN29" i="4" s="1"/>
  <c r="AH32" i="4"/>
  <c r="AU32" i="4" s="1"/>
  <c r="AB36" i="4"/>
  <c r="AO36" i="4" s="1"/>
  <c r="AI39" i="4"/>
  <c r="AV39" i="4" s="1"/>
  <c r="AD43" i="4"/>
  <c r="AQ43" i="4" s="1"/>
  <c r="X47" i="4"/>
  <c r="AK47" i="4" s="1"/>
  <c r="AH49" i="4"/>
  <c r="AU49" i="4" s="1"/>
  <c r="AD52" i="4"/>
  <c r="AQ52" i="4" s="1"/>
  <c r="Z55" i="4"/>
  <c r="AM55" i="4" s="1"/>
  <c r="AH57" i="4"/>
  <c r="AU57" i="4" s="1"/>
  <c r="AD60" i="4"/>
  <c r="AQ60" i="4" s="1"/>
  <c r="AE62" i="4"/>
  <c r="AR62" i="4" s="1"/>
  <c r="AI63" i="4"/>
  <c r="AV63" i="4" s="1"/>
  <c r="AA65" i="4"/>
  <c r="AN65" i="4" s="1"/>
  <c r="AE66" i="4"/>
  <c r="AR66" i="4" s="1"/>
  <c r="AI67" i="4"/>
  <c r="AV67" i="4" s="1"/>
  <c r="AA63" i="4"/>
  <c r="AN63" i="4" s="1"/>
  <c r="AI65" i="4"/>
  <c r="AV65" i="4" s="1"/>
  <c r="AG19" i="4"/>
  <c r="AT19" i="4" s="1"/>
  <c r="X33" i="1"/>
  <c r="AK33" i="1" s="1"/>
  <c r="AB41" i="1"/>
  <c r="AO41" i="1" s="1"/>
  <c r="AC38" i="1"/>
  <c r="AP38" i="1" s="1"/>
  <c r="Y34" i="1"/>
  <c r="AL34" i="1" s="1"/>
  <c r="X41" i="1"/>
  <c r="AK41" i="1" s="1"/>
  <c r="X25" i="1"/>
  <c r="AK25" i="1" s="1"/>
  <c r="Y42" i="1"/>
  <c r="AL42" i="1" s="1"/>
  <c r="AE40" i="1"/>
  <c r="AR40" i="1" s="1"/>
  <c r="Z39" i="1"/>
  <c r="AM39" i="1" s="1"/>
  <c r="AF37" i="1"/>
  <c r="AS37" i="1" s="1"/>
  <c r="AA36" i="1"/>
  <c r="AN36" i="1" s="1"/>
  <c r="Y20" i="3"/>
  <c r="AL20" i="3" s="1"/>
  <c r="AC20" i="3"/>
  <c r="AP20" i="3" s="1"/>
  <c r="AG20" i="3"/>
  <c r="AT20" i="3" s="1"/>
  <c r="Y21" i="3"/>
  <c r="AL21" i="3" s="1"/>
  <c r="AC21" i="3"/>
  <c r="AP21" i="3" s="1"/>
  <c r="AG21" i="3"/>
  <c r="AT21" i="3" s="1"/>
  <c r="Y22" i="3"/>
  <c r="AL22" i="3" s="1"/>
  <c r="AC22" i="3"/>
  <c r="AP22" i="3" s="1"/>
  <c r="AG22" i="3"/>
  <c r="AT22" i="3" s="1"/>
  <c r="Y23" i="3"/>
  <c r="AL23" i="3" s="1"/>
  <c r="AC23" i="3"/>
  <c r="AP23" i="3" s="1"/>
  <c r="AG23" i="3"/>
  <c r="AT23" i="3" s="1"/>
  <c r="Y24" i="3"/>
  <c r="AL24" i="3" s="1"/>
  <c r="AC24" i="3"/>
  <c r="AP24" i="3" s="1"/>
  <c r="AG24" i="3"/>
  <c r="AT24" i="3" s="1"/>
  <c r="Y25" i="3"/>
  <c r="AL25" i="3" s="1"/>
  <c r="AC25" i="3"/>
  <c r="AP25" i="3" s="1"/>
  <c r="AG25" i="3"/>
  <c r="AT25" i="3" s="1"/>
  <c r="Y26" i="3"/>
  <c r="AL26" i="3" s="1"/>
  <c r="AC26" i="3"/>
  <c r="AP26" i="3" s="1"/>
  <c r="AG26" i="3"/>
  <c r="AT26" i="3" s="1"/>
  <c r="Y27" i="3"/>
  <c r="AL27" i="3" s="1"/>
  <c r="AC27" i="3"/>
  <c r="AP27" i="3" s="1"/>
  <c r="AG27" i="3"/>
  <c r="AT27" i="3" s="1"/>
  <c r="Y28" i="3"/>
  <c r="AL28" i="3" s="1"/>
  <c r="AC28" i="3"/>
  <c r="AP28" i="3" s="1"/>
  <c r="AG28" i="3"/>
  <c r="AT28" i="3" s="1"/>
  <c r="Y29" i="3"/>
  <c r="AL29" i="3" s="1"/>
  <c r="AC29" i="3"/>
  <c r="AP29" i="3" s="1"/>
  <c r="AG29" i="3"/>
  <c r="AT29" i="3" s="1"/>
  <c r="Y30" i="3"/>
  <c r="AL30" i="3" s="1"/>
  <c r="AC30" i="3"/>
  <c r="AP30" i="3" s="1"/>
  <c r="AG30" i="3"/>
  <c r="AT30" i="3" s="1"/>
  <c r="Y31" i="3"/>
  <c r="AL31" i="3" s="1"/>
  <c r="AC31" i="3"/>
  <c r="AP31" i="3" s="1"/>
  <c r="AG31" i="3"/>
  <c r="AT31" i="3" s="1"/>
  <c r="Y32" i="3"/>
  <c r="AL32" i="3" s="1"/>
  <c r="AC32" i="3"/>
  <c r="AP32" i="3" s="1"/>
  <c r="AG32" i="3"/>
  <c r="AT32" i="3" s="1"/>
  <c r="Y33" i="3"/>
  <c r="AL33" i="3" s="1"/>
  <c r="AC33" i="3"/>
  <c r="AP33" i="3" s="1"/>
  <c r="AG33" i="3"/>
  <c r="AT33" i="3" s="1"/>
  <c r="Y34" i="3"/>
  <c r="AL34" i="3" s="1"/>
  <c r="AC34" i="3"/>
  <c r="AP34" i="3" s="1"/>
  <c r="AG34" i="3"/>
  <c r="AT34" i="3" s="1"/>
  <c r="Y35" i="3"/>
  <c r="AL35" i="3" s="1"/>
  <c r="AC35" i="3"/>
  <c r="AP35" i="3" s="1"/>
  <c r="AG35" i="3"/>
  <c r="AT35" i="3" s="1"/>
  <c r="Y36" i="3"/>
  <c r="AL36" i="3" s="1"/>
  <c r="AC36" i="3"/>
  <c r="AP36" i="3" s="1"/>
  <c r="AG36" i="3"/>
  <c r="AT36" i="3" s="1"/>
  <c r="Y37" i="3"/>
  <c r="AL37" i="3" s="1"/>
  <c r="AC37" i="3"/>
  <c r="AP37" i="3" s="1"/>
  <c r="AG37" i="3"/>
  <c r="AT37" i="3" s="1"/>
  <c r="Y38" i="3"/>
  <c r="AL38" i="3" s="1"/>
  <c r="AC38" i="3"/>
  <c r="AP38" i="3" s="1"/>
  <c r="AG38" i="3"/>
  <c r="AT38" i="3" s="1"/>
  <c r="Y39" i="3"/>
  <c r="AL39" i="3" s="1"/>
  <c r="AC39" i="3"/>
  <c r="AP39" i="3" s="1"/>
  <c r="AG39" i="3"/>
  <c r="AT39" i="3" s="1"/>
  <c r="Y40" i="3"/>
  <c r="AL40" i="3" s="1"/>
  <c r="AC40" i="3"/>
  <c r="AP40" i="3" s="1"/>
  <c r="AG40" i="3"/>
  <c r="AT40" i="3" s="1"/>
  <c r="Y41" i="3"/>
  <c r="AL41" i="3" s="1"/>
  <c r="AC41" i="3"/>
  <c r="AP41" i="3" s="1"/>
  <c r="AG41" i="3"/>
  <c r="AT41" i="3" s="1"/>
  <c r="Y42" i="3"/>
  <c r="AL42" i="3" s="1"/>
  <c r="AC42" i="3"/>
  <c r="AP42" i="3" s="1"/>
  <c r="AG42" i="3"/>
  <c r="AT42" i="3" s="1"/>
  <c r="Y43" i="3"/>
  <c r="AL43" i="3" s="1"/>
  <c r="AC43" i="3"/>
  <c r="AP43" i="3" s="1"/>
  <c r="AG43" i="3"/>
  <c r="AT43" i="3" s="1"/>
  <c r="Y44" i="3"/>
  <c r="AL44" i="3" s="1"/>
  <c r="AC44" i="3"/>
  <c r="AP44" i="3" s="1"/>
  <c r="AG44" i="3"/>
  <c r="AT44" i="3" s="1"/>
  <c r="Y45" i="3"/>
  <c r="AL45" i="3" s="1"/>
  <c r="Z20" i="3"/>
  <c r="AM20" i="3" s="1"/>
  <c r="AD20" i="3"/>
  <c r="AQ20" i="3" s="1"/>
  <c r="AH20" i="3"/>
  <c r="AU20" i="3" s="1"/>
  <c r="Z21" i="3"/>
  <c r="AM21" i="3" s="1"/>
  <c r="AD21" i="3"/>
  <c r="AQ21" i="3" s="1"/>
  <c r="AH21" i="3"/>
  <c r="AU21" i="3" s="1"/>
  <c r="Z22" i="3"/>
  <c r="AM22" i="3" s="1"/>
  <c r="AD22" i="3"/>
  <c r="AQ22" i="3" s="1"/>
  <c r="AH22" i="3"/>
  <c r="AU22" i="3" s="1"/>
  <c r="Z23" i="3"/>
  <c r="AM23" i="3" s="1"/>
  <c r="AD23" i="3"/>
  <c r="AQ23" i="3" s="1"/>
  <c r="AH23" i="3"/>
  <c r="AU23" i="3" s="1"/>
  <c r="Z24" i="3"/>
  <c r="AM24" i="3" s="1"/>
  <c r="AD24" i="3"/>
  <c r="AQ24" i="3" s="1"/>
  <c r="AH24" i="3"/>
  <c r="AU24" i="3" s="1"/>
  <c r="Z25" i="3"/>
  <c r="AM25" i="3" s="1"/>
  <c r="AD25" i="3"/>
  <c r="AQ25" i="3" s="1"/>
  <c r="AH25" i="3"/>
  <c r="AU25" i="3" s="1"/>
  <c r="Z26" i="3"/>
  <c r="AM26" i="3" s="1"/>
  <c r="AD26" i="3"/>
  <c r="AQ26" i="3" s="1"/>
  <c r="AH26" i="3"/>
  <c r="AU26" i="3" s="1"/>
  <c r="Z27" i="3"/>
  <c r="AM27" i="3" s="1"/>
  <c r="AD27" i="3"/>
  <c r="AQ27" i="3" s="1"/>
  <c r="AH27" i="3"/>
  <c r="AU27" i="3" s="1"/>
  <c r="Z28" i="3"/>
  <c r="AM28" i="3" s="1"/>
  <c r="AD28" i="3"/>
  <c r="AQ28" i="3" s="1"/>
  <c r="AH28" i="3"/>
  <c r="AU28" i="3" s="1"/>
  <c r="Z29" i="3"/>
  <c r="AM29" i="3" s="1"/>
  <c r="AD29" i="3"/>
  <c r="AQ29" i="3" s="1"/>
  <c r="AH29" i="3"/>
  <c r="AU29" i="3" s="1"/>
  <c r="Z30" i="3"/>
  <c r="AM30" i="3" s="1"/>
  <c r="AD30" i="3"/>
  <c r="AQ30" i="3" s="1"/>
  <c r="AH30" i="3"/>
  <c r="AU30" i="3" s="1"/>
  <c r="Z31" i="3"/>
  <c r="AM31" i="3" s="1"/>
  <c r="AD31" i="3"/>
  <c r="AQ31" i="3" s="1"/>
  <c r="AH31" i="3"/>
  <c r="AU31" i="3" s="1"/>
  <c r="Z32" i="3"/>
  <c r="AM32" i="3" s="1"/>
  <c r="AD32" i="3"/>
  <c r="AQ32" i="3" s="1"/>
  <c r="AH32" i="3"/>
  <c r="AU32" i="3" s="1"/>
  <c r="Z33" i="3"/>
  <c r="AM33" i="3" s="1"/>
  <c r="AD33" i="3"/>
  <c r="AQ33" i="3" s="1"/>
  <c r="AH33" i="3"/>
  <c r="AU33" i="3" s="1"/>
  <c r="Z34" i="3"/>
  <c r="AM34" i="3" s="1"/>
  <c r="AD34" i="3"/>
  <c r="AQ34" i="3" s="1"/>
  <c r="AH34" i="3"/>
  <c r="AU34" i="3" s="1"/>
  <c r="Z35" i="3"/>
  <c r="AM35" i="3" s="1"/>
  <c r="AD35" i="3"/>
  <c r="AQ35" i="3" s="1"/>
  <c r="AH35" i="3"/>
  <c r="AU35" i="3" s="1"/>
  <c r="Z36" i="3"/>
  <c r="AM36" i="3" s="1"/>
  <c r="AD36" i="3"/>
  <c r="AQ36" i="3" s="1"/>
  <c r="AH36" i="3"/>
  <c r="AU36" i="3" s="1"/>
  <c r="Z37" i="3"/>
  <c r="AM37" i="3" s="1"/>
  <c r="AD37" i="3"/>
  <c r="AQ37" i="3" s="1"/>
  <c r="AH37" i="3"/>
  <c r="AU37" i="3" s="1"/>
  <c r="Z38" i="3"/>
  <c r="AM38" i="3" s="1"/>
  <c r="AD38" i="3"/>
  <c r="AQ38" i="3" s="1"/>
  <c r="AH38" i="3"/>
  <c r="AU38" i="3" s="1"/>
  <c r="Z39" i="3"/>
  <c r="AM39" i="3" s="1"/>
  <c r="AD39" i="3"/>
  <c r="AQ39" i="3" s="1"/>
  <c r="AH39" i="3"/>
  <c r="AU39" i="3" s="1"/>
  <c r="Z40" i="3"/>
  <c r="AM40" i="3" s="1"/>
  <c r="AD40" i="3"/>
  <c r="AQ40" i="3" s="1"/>
  <c r="AH40" i="3"/>
  <c r="AU40" i="3" s="1"/>
  <c r="Z41" i="3"/>
  <c r="AM41" i="3" s="1"/>
  <c r="AD41" i="3"/>
  <c r="AQ41" i="3" s="1"/>
  <c r="AH41" i="3"/>
  <c r="AU41" i="3" s="1"/>
  <c r="Z42" i="3"/>
  <c r="AM42" i="3" s="1"/>
  <c r="AA20" i="3"/>
  <c r="AN20" i="3" s="1"/>
  <c r="AE20" i="3"/>
  <c r="AR20" i="3" s="1"/>
  <c r="AI20" i="3"/>
  <c r="AV20" i="3" s="1"/>
  <c r="AA21" i="3"/>
  <c r="AN21" i="3" s="1"/>
  <c r="AE21" i="3"/>
  <c r="AR21" i="3" s="1"/>
  <c r="AI21" i="3"/>
  <c r="AV21" i="3" s="1"/>
  <c r="AA22" i="3"/>
  <c r="AN22" i="3" s="1"/>
  <c r="AE22" i="3"/>
  <c r="AR22" i="3" s="1"/>
  <c r="AI22" i="3"/>
  <c r="AV22" i="3" s="1"/>
  <c r="AA23" i="3"/>
  <c r="AN23" i="3" s="1"/>
  <c r="AE23" i="3"/>
  <c r="AR23" i="3" s="1"/>
  <c r="AI23" i="3"/>
  <c r="AV23" i="3" s="1"/>
  <c r="AA24" i="3"/>
  <c r="AN24" i="3" s="1"/>
  <c r="AE24" i="3"/>
  <c r="AR24" i="3" s="1"/>
  <c r="AI24" i="3"/>
  <c r="AV24" i="3" s="1"/>
  <c r="AA25" i="3"/>
  <c r="AN25" i="3" s="1"/>
  <c r="AE25" i="3"/>
  <c r="AR25" i="3" s="1"/>
  <c r="AI25" i="3"/>
  <c r="AV25" i="3" s="1"/>
  <c r="AA26" i="3"/>
  <c r="AN26" i="3" s="1"/>
  <c r="AE26" i="3"/>
  <c r="AR26" i="3" s="1"/>
  <c r="AI26" i="3"/>
  <c r="AV26" i="3" s="1"/>
  <c r="AA27" i="3"/>
  <c r="AN27" i="3" s="1"/>
  <c r="AE27" i="3"/>
  <c r="AR27" i="3" s="1"/>
  <c r="AI27" i="3"/>
  <c r="AV27" i="3" s="1"/>
  <c r="AA28" i="3"/>
  <c r="AN28" i="3" s="1"/>
  <c r="AE28" i="3"/>
  <c r="AR28" i="3" s="1"/>
  <c r="AI28" i="3"/>
  <c r="AV28" i="3" s="1"/>
  <c r="AA29" i="3"/>
  <c r="AN29" i="3" s="1"/>
  <c r="AE29" i="3"/>
  <c r="AR29" i="3" s="1"/>
  <c r="AI29" i="3"/>
  <c r="AV29" i="3" s="1"/>
  <c r="AA30" i="3"/>
  <c r="AN30" i="3" s="1"/>
  <c r="AE30" i="3"/>
  <c r="AR30" i="3" s="1"/>
  <c r="AI30" i="3"/>
  <c r="AV30" i="3" s="1"/>
  <c r="AA31" i="3"/>
  <c r="AN31" i="3" s="1"/>
  <c r="AE31" i="3"/>
  <c r="AR31" i="3" s="1"/>
  <c r="AI31" i="3"/>
  <c r="AV31" i="3" s="1"/>
  <c r="AA32" i="3"/>
  <c r="AN32" i="3" s="1"/>
  <c r="AE32" i="3"/>
  <c r="AR32" i="3" s="1"/>
  <c r="AI32" i="3"/>
  <c r="AV32" i="3" s="1"/>
  <c r="AA33" i="3"/>
  <c r="AN33" i="3" s="1"/>
  <c r="AE33" i="3"/>
  <c r="AR33" i="3" s="1"/>
  <c r="AI33" i="3"/>
  <c r="AV33" i="3" s="1"/>
  <c r="AA34" i="3"/>
  <c r="AN34" i="3" s="1"/>
  <c r="AE34" i="3"/>
  <c r="AR34" i="3" s="1"/>
  <c r="AI34" i="3"/>
  <c r="AV34" i="3" s="1"/>
  <c r="AA35" i="3"/>
  <c r="AN35" i="3" s="1"/>
  <c r="AE35" i="3"/>
  <c r="AR35" i="3" s="1"/>
  <c r="AI35" i="3"/>
  <c r="AV35" i="3" s="1"/>
  <c r="AA36" i="3"/>
  <c r="AN36" i="3" s="1"/>
  <c r="AE36" i="3"/>
  <c r="AR36" i="3" s="1"/>
  <c r="AI36" i="3"/>
  <c r="AV36" i="3" s="1"/>
  <c r="AA37" i="3"/>
  <c r="AN37" i="3" s="1"/>
  <c r="AE37" i="3"/>
  <c r="AR37" i="3" s="1"/>
  <c r="AI37" i="3"/>
  <c r="AV37" i="3" s="1"/>
  <c r="AA38" i="3"/>
  <c r="AN38" i="3" s="1"/>
  <c r="AE38" i="3"/>
  <c r="AR38" i="3" s="1"/>
  <c r="AI38" i="3"/>
  <c r="AV38" i="3" s="1"/>
  <c r="AA39" i="3"/>
  <c r="AN39" i="3" s="1"/>
  <c r="AE39" i="3"/>
  <c r="AR39" i="3" s="1"/>
  <c r="AI39" i="3"/>
  <c r="AV39" i="3" s="1"/>
  <c r="AA40" i="3"/>
  <c r="AN40" i="3" s="1"/>
  <c r="AE40" i="3"/>
  <c r="AR40" i="3" s="1"/>
  <c r="X20" i="3"/>
  <c r="AK20" i="3" s="1"/>
  <c r="AB20" i="3"/>
  <c r="AO20" i="3" s="1"/>
  <c r="AF20" i="3"/>
  <c r="AS20" i="3" s="1"/>
  <c r="X21" i="3"/>
  <c r="AK21" i="3" s="1"/>
  <c r="AB21" i="3"/>
  <c r="AO21" i="3" s="1"/>
  <c r="AF21" i="3"/>
  <c r="AS21" i="3" s="1"/>
  <c r="X22" i="3"/>
  <c r="AK22" i="3" s="1"/>
  <c r="AB22" i="3"/>
  <c r="AO22" i="3" s="1"/>
  <c r="AF22" i="3"/>
  <c r="AS22" i="3" s="1"/>
  <c r="X23" i="3"/>
  <c r="AK23" i="3" s="1"/>
  <c r="AB23" i="3"/>
  <c r="AO23" i="3" s="1"/>
  <c r="AF23" i="3"/>
  <c r="AS23" i="3" s="1"/>
  <c r="X24" i="3"/>
  <c r="AK24" i="3" s="1"/>
  <c r="AB24" i="3"/>
  <c r="AO24" i="3" s="1"/>
  <c r="AF24" i="3"/>
  <c r="AS24" i="3" s="1"/>
  <c r="X25" i="3"/>
  <c r="AK25" i="3" s="1"/>
  <c r="AB25" i="3"/>
  <c r="AO25" i="3" s="1"/>
  <c r="AF25" i="3"/>
  <c r="AS25" i="3" s="1"/>
  <c r="X26" i="3"/>
  <c r="AK26" i="3" s="1"/>
  <c r="AB26" i="3"/>
  <c r="AO26" i="3" s="1"/>
  <c r="AF26" i="3"/>
  <c r="AS26" i="3" s="1"/>
  <c r="X27" i="3"/>
  <c r="AK27" i="3" s="1"/>
  <c r="AB27" i="3"/>
  <c r="AO27" i="3" s="1"/>
  <c r="AF27" i="3"/>
  <c r="AS27" i="3" s="1"/>
  <c r="X28" i="3"/>
  <c r="AK28" i="3" s="1"/>
  <c r="AB28" i="3"/>
  <c r="AO28" i="3" s="1"/>
  <c r="AF28" i="3"/>
  <c r="AS28" i="3" s="1"/>
  <c r="X29" i="3"/>
  <c r="AK29" i="3" s="1"/>
  <c r="AB29" i="3"/>
  <c r="AO29" i="3" s="1"/>
  <c r="AF29" i="3"/>
  <c r="AS29" i="3" s="1"/>
  <c r="X30" i="3"/>
  <c r="AK30" i="3" s="1"/>
  <c r="AB30" i="3"/>
  <c r="AO30" i="3" s="1"/>
  <c r="AF30" i="3"/>
  <c r="AS30" i="3" s="1"/>
  <c r="X31" i="3"/>
  <c r="AK31" i="3" s="1"/>
  <c r="AB31" i="3"/>
  <c r="AO31" i="3" s="1"/>
  <c r="AF31" i="3"/>
  <c r="AS31" i="3" s="1"/>
  <c r="X32" i="3"/>
  <c r="AK32" i="3" s="1"/>
  <c r="AB32" i="3"/>
  <c r="AO32" i="3" s="1"/>
  <c r="AF32" i="3"/>
  <c r="AS32" i="3" s="1"/>
  <c r="X33" i="3"/>
  <c r="AK33" i="3" s="1"/>
  <c r="AB33" i="3"/>
  <c r="AO33" i="3" s="1"/>
  <c r="AF33" i="3"/>
  <c r="AS33" i="3" s="1"/>
  <c r="X34" i="3"/>
  <c r="AK34" i="3" s="1"/>
  <c r="AB34" i="3"/>
  <c r="AO34" i="3" s="1"/>
  <c r="AF34" i="3"/>
  <c r="AS34" i="3" s="1"/>
  <c r="X35" i="3"/>
  <c r="AK35" i="3" s="1"/>
  <c r="AB35" i="3"/>
  <c r="AO35" i="3" s="1"/>
  <c r="AF35" i="3"/>
  <c r="AS35" i="3" s="1"/>
  <c r="X36" i="3"/>
  <c r="AK36" i="3" s="1"/>
  <c r="AB36" i="3"/>
  <c r="AO36" i="3" s="1"/>
  <c r="AF36" i="3"/>
  <c r="AS36" i="3" s="1"/>
  <c r="X37" i="3"/>
  <c r="AK37" i="3" s="1"/>
  <c r="AB37" i="3"/>
  <c r="AO37" i="3" s="1"/>
  <c r="AF37" i="3"/>
  <c r="AS37" i="3" s="1"/>
  <c r="X38" i="3"/>
  <c r="AK38" i="3" s="1"/>
  <c r="AB38" i="3"/>
  <c r="AO38" i="3" s="1"/>
  <c r="AF38" i="3"/>
  <c r="AS38" i="3" s="1"/>
  <c r="X39" i="3"/>
  <c r="AK39" i="3" s="1"/>
  <c r="AB39" i="3"/>
  <c r="AO39" i="3" s="1"/>
  <c r="AF39" i="3"/>
  <c r="AS39" i="3" s="1"/>
  <c r="X40" i="3"/>
  <c r="AK40" i="3" s="1"/>
  <c r="AB40" i="3"/>
  <c r="AO40" i="3" s="1"/>
  <c r="AF40" i="3"/>
  <c r="AS40" i="3" s="1"/>
  <c r="X41" i="3"/>
  <c r="AK41" i="3" s="1"/>
  <c r="AB41" i="3"/>
  <c r="AO41" i="3" s="1"/>
  <c r="AF41" i="3"/>
  <c r="AS41" i="3" s="1"/>
  <c r="AI40" i="3"/>
  <c r="AV40" i="3" s="1"/>
  <c r="X42" i="3"/>
  <c r="AK42" i="3" s="1"/>
  <c r="AE42" i="3"/>
  <c r="AR42" i="3" s="1"/>
  <c r="X43" i="3"/>
  <c r="AK43" i="3" s="1"/>
  <c r="AD43" i="3"/>
  <c r="AQ43" i="3" s="1"/>
  <c r="AI43" i="3"/>
  <c r="AV43" i="3" s="1"/>
  <c r="AB44" i="3"/>
  <c r="AO44" i="3" s="1"/>
  <c r="AH44" i="3"/>
  <c r="AU44" i="3" s="1"/>
  <c r="AA45" i="3"/>
  <c r="AN45" i="3" s="1"/>
  <c r="AE45" i="3"/>
  <c r="AR45" i="3" s="1"/>
  <c r="AI45" i="3"/>
  <c r="AV45" i="3" s="1"/>
  <c r="AA46" i="3"/>
  <c r="AN46" i="3" s="1"/>
  <c r="AE46" i="3"/>
  <c r="AR46" i="3" s="1"/>
  <c r="AI46" i="3"/>
  <c r="AV46" i="3" s="1"/>
  <c r="AA47" i="3"/>
  <c r="AN47" i="3" s="1"/>
  <c r="AE47" i="3"/>
  <c r="AR47" i="3" s="1"/>
  <c r="AI47" i="3"/>
  <c r="AV47" i="3" s="1"/>
  <c r="AA48" i="3"/>
  <c r="AN48" i="3" s="1"/>
  <c r="AE48" i="3"/>
  <c r="AR48" i="3" s="1"/>
  <c r="AI48" i="3"/>
  <c r="AV48" i="3" s="1"/>
  <c r="AA49" i="3"/>
  <c r="AN49" i="3" s="1"/>
  <c r="AE49" i="3"/>
  <c r="AR49" i="3" s="1"/>
  <c r="AI49" i="3"/>
  <c r="AV49" i="3" s="1"/>
  <c r="AA50" i="3"/>
  <c r="AN50" i="3" s="1"/>
  <c r="AE50" i="3"/>
  <c r="AR50" i="3" s="1"/>
  <c r="AI50" i="3"/>
  <c r="AV50" i="3" s="1"/>
  <c r="AA51" i="3"/>
  <c r="AN51" i="3" s="1"/>
  <c r="AE51" i="3"/>
  <c r="AR51" i="3" s="1"/>
  <c r="AI51" i="3"/>
  <c r="AV51" i="3" s="1"/>
  <c r="AA52" i="3"/>
  <c r="AN52" i="3" s="1"/>
  <c r="AE52" i="3"/>
  <c r="AR52" i="3" s="1"/>
  <c r="AI52" i="3"/>
  <c r="AV52" i="3" s="1"/>
  <c r="AA53" i="3"/>
  <c r="AN53" i="3" s="1"/>
  <c r="AE53" i="3"/>
  <c r="AR53" i="3" s="1"/>
  <c r="AI53" i="3"/>
  <c r="AV53" i="3" s="1"/>
  <c r="AA54" i="3"/>
  <c r="AN54" i="3" s="1"/>
  <c r="AE54" i="3"/>
  <c r="AR54" i="3" s="1"/>
  <c r="AI54" i="3"/>
  <c r="AV54" i="3" s="1"/>
  <c r="AA55" i="3"/>
  <c r="AN55" i="3" s="1"/>
  <c r="AE55" i="3"/>
  <c r="AR55" i="3" s="1"/>
  <c r="AI55" i="3"/>
  <c r="AV55" i="3" s="1"/>
  <c r="AA56" i="3"/>
  <c r="AN56" i="3" s="1"/>
  <c r="AE56" i="3"/>
  <c r="AR56" i="3" s="1"/>
  <c r="AI56" i="3"/>
  <c r="AV56" i="3" s="1"/>
  <c r="AA57" i="3"/>
  <c r="AN57" i="3" s="1"/>
  <c r="AE57" i="3"/>
  <c r="AR57" i="3" s="1"/>
  <c r="AI57" i="3"/>
  <c r="AV57" i="3" s="1"/>
  <c r="AA58" i="3"/>
  <c r="AN58" i="3" s="1"/>
  <c r="AE58" i="3"/>
  <c r="AR58" i="3" s="1"/>
  <c r="AI58" i="3"/>
  <c r="AV58" i="3" s="1"/>
  <c r="AA59" i="3"/>
  <c r="AN59" i="3" s="1"/>
  <c r="AE59" i="3"/>
  <c r="AR59" i="3" s="1"/>
  <c r="AI59" i="3"/>
  <c r="AV59" i="3" s="1"/>
  <c r="AA60" i="3"/>
  <c r="AN60" i="3" s="1"/>
  <c r="AE60" i="3"/>
  <c r="AR60" i="3" s="1"/>
  <c r="AI60" i="3"/>
  <c r="AV60" i="3" s="1"/>
  <c r="AA61" i="3"/>
  <c r="AN61" i="3" s="1"/>
  <c r="AE61" i="3"/>
  <c r="AR61" i="3" s="1"/>
  <c r="AI61" i="3"/>
  <c r="AV61" i="3" s="1"/>
  <c r="AA62" i="3"/>
  <c r="AN62" i="3" s="1"/>
  <c r="AE62" i="3"/>
  <c r="AR62" i="3" s="1"/>
  <c r="AI62" i="3"/>
  <c r="AV62" i="3" s="1"/>
  <c r="AA63" i="3"/>
  <c r="AN63" i="3" s="1"/>
  <c r="AE63" i="3"/>
  <c r="AR63" i="3" s="1"/>
  <c r="AI63" i="3"/>
  <c r="AV63" i="3" s="1"/>
  <c r="AA64" i="3"/>
  <c r="AN64" i="3" s="1"/>
  <c r="AE64" i="3"/>
  <c r="AR64" i="3" s="1"/>
  <c r="AI64" i="3"/>
  <c r="AV64" i="3" s="1"/>
  <c r="AA65" i="3"/>
  <c r="AN65" i="3" s="1"/>
  <c r="AE65" i="3"/>
  <c r="AR65" i="3" s="1"/>
  <c r="AI65" i="3"/>
  <c r="AV65" i="3" s="1"/>
  <c r="AA66" i="3"/>
  <c r="AN66" i="3" s="1"/>
  <c r="AE66" i="3"/>
  <c r="AR66" i="3" s="1"/>
  <c r="AI66" i="3"/>
  <c r="AV66" i="3" s="1"/>
  <c r="AB19" i="3"/>
  <c r="AO19" i="3" s="1"/>
  <c r="AF19" i="3"/>
  <c r="AS19" i="3" s="1"/>
  <c r="X19" i="3"/>
  <c r="AK19" i="3" s="1"/>
  <c r="AB19" i="1"/>
  <c r="AO19" i="1" s="1"/>
  <c r="AF19" i="1"/>
  <c r="AS19" i="1" s="1"/>
  <c r="Y20" i="1"/>
  <c r="AL20" i="1" s="1"/>
  <c r="AC20" i="1"/>
  <c r="AP20" i="1" s="1"/>
  <c r="AG20" i="1"/>
  <c r="AT20" i="1" s="1"/>
  <c r="Z21" i="1"/>
  <c r="AM21" i="1" s="1"/>
  <c r="AE41" i="3"/>
  <c r="AR41" i="3" s="1"/>
  <c r="AB42" i="3"/>
  <c r="AO42" i="3" s="1"/>
  <c r="AH42" i="3"/>
  <c r="AU42" i="3" s="1"/>
  <c r="AA43" i="3"/>
  <c r="AN43" i="3" s="1"/>
  <c r="AF43" i="3"/>
  <c r="AS43" i="3" s="1"/>
  <c r="Z44" i="3"/>
  <c r="AM44" i="3" s="1"/>
  <c r="AE44" i="3"/>
  <c r="AR44" i="3" s="1"/>
  <c r="X45" i="3"/>
  <c r="AK45" i="3" s="1"/>
  <c r="AC45" i="3"/>
  <c r="AP45" i="3" s="1"/>
  <c r="AG45" i="3"/>
  <c r="AT45" i="3" s="1"/>
  <c r="Y46" i="3"/>
  <c r="AL46" i="3" s="1"/>
  <c r="AC46" i="3"/>
  <c r="AP46" i="3" s="1"/>
  <c r="AG46" i="3"/>
  <c r="AT46" i="3" s="1"/>
  <c r="Y47" i="3"/>
  <c r="AL47" i="3" s="1"/>
  <c r="AC47" i="3"/>
  <c r="AP47" i="3" s="1"/>
  <c r="AG47" i="3"/>
  <c r="AT47" i="3" s="1"/>
  <c r="Y48" i="3"/>
  <c r="AL48" i="3" s="1"/>
  <c r="AC48" i="3"/>
  <c r="AP48" i="3" s="1"/>
  <c r="AG48" i="3"/>
  <c r="AT48" i="3" s="1"/>
  <c r="Y49" i="3"/>
  <c r="AL49" i="3" s="1"/>
  <c r="AC49" i="3"/>
  <c r="AP49" i="3" s="1"/>
  <c r="AG49" i="3"/>
  <c r="AT49" i="3" s="1"/>
  <c r="Y50" i="3"/>
  <c r="AL50" i="3" s="1"/>
  <c r="AC50" i="3"/>
  <c r="AP50" i="3" s="1"/>
  <c r="AG50" i="3"/>
  <c r="AT50" i="3" s="1"/>
  <c r="Y51" i="3"/>
  <c r="AL51" i="3" s="1"/>
  <c r="AC51" i="3"/>
  <c r="AP51" i="3" s="1"/>
  <c r="AG51" i="3"/>
  <c r="AT51" i="3" s="1"/>
  <c r="Y52" i="3"/>
  <c r="AL52" i="3" s="1"/>
  <c r="AC52" i="3"/>
  <c r="AP52" i="3" s="1"/>
  <c r="AG52" i="3"/>
  <c r="AT52" i="3" s="1"/>
  <c r="Y53" i="3"/>
  <c r="AL53" i="3" s="1"/>
  <c r="AC53" i="3"/>
  <c r="AP53" i="3" s="1"/>
  <c r="AG53" i="3"/>
  <c r="AT53" i="3" s="1"/>
  <c r="Y54" i="3"/>
  <c r="AL54" i="3" s="1"/>
  <c r="AC54" i="3"/>
  <c r="AP54" i="3" s="1"/>
  <c r="AG54" i="3"/>
  <c r="AT54" i="3" s="1"/>
  <c r="Y55" i="3"/>
  <c r="AL55" i="3" s="1"/>
  <c r="AC55" i="3"/>
  <c r="AP55" i="3" s="1"/>
  <c r="AG55" i="3"/>
  <c r="AT55" i="3" s="1"/>
  <c r="Y56" i="3"/>
  <c r="AL56" i="3" s="1"/>
  <c r="AC56" i="3"/>
  <c r="AP56" i="3" s="1"/>
  <c r="AG56" i="3"/>
  <c r="AT56" i="3" s="1"/>
  <c r="Y57" i="3"/>
  <c r="AL57" i="3" s="1"/>
  <c r="AC57" i="3"/>
  <c r="AP57" i="3" s="1"/>
  <c r="AG57" i="3"/>
  <c r="AT57" i="3" s="1"/>
  <c r="Y58" i="3"/>
  <c r="AL58" i="3" s="1"/>
  <c r="AC58" i="3"/>
  <c r="AP58" i="3" s="1"/>
  <c r="AG58" i="3"/>
  <c r="AT58" i="3" s="1"/>
  <c r="Y59" i="3"/>
  <c r="AL59" i="3" s="1"/>
  <c r="AC59" i="3"/>
  <c r="AP59" i="3" s="1"/>
  <c r="AG59" i="3"/>
  <c r="AT59" i="3" s="1"/>
  <c r="Y60" i="3"/>
  <c r="AL60" i="3" s="1"/>
  <c r="AC60" i="3"/>
  <c r="AP60" i="3" s="1"/>
  <c r="AG60" i="3"/>
  <c r="AT60" i="3" s="1"/>
  <c r="Y61" i="3"/>
  <c r="AL61" i="3" s="1"/>
  <c r="AC61" i="3"/>
  <c r="AP61" i="3" s="1"/>
  <c r="AG61" i="3"/>
  <c r="AT61" i="3" s="1"/>
  <c r="Y62" i="3"/>
  <c r="AL62" i="3" s="1"/>
  <c r="AC62" i="3"/>
  <c r="AP62" i="3" s="1"/>
  <c r="AG62" i="3"/>
  <c r="AT62" i="3" s="1"/>
  <c r="Y63" i="3"/>
  <c r="AL63" i="3" s="1"/>
  <c r="AC63" i="3"/>
  <c r="AP63" i="3" s="1"/>
  <c r="AG63" i="3"/>
  <c r="AT63" i="3" s="1"/>
  <c r="Y64" i="3"/>
  <c r="AL64" i="3" s="1"/>
  <c r="AC64" i="3"/>
  <c r="AP64" i="3" s="1"/>
  <c r="AG64" i="3"/>
  <c r="AT64" i="3" s="1"/>
  <c r="Y65" i="3"/>
  <c r="AL65" i="3" s="1"/>
  <c r="AC65" i="3"/>
  <c r="AP65" i="3" s="1"/>
  <c r="AG65" i="3"/>
  <c r="AT65" i="3" s="1"/>
  <c r="Y66" i="3"/>
  <c r="AL66" i="3" s="1"/>
  <c r="AC66" i="3"/>
  <c r="AP66" i="3" s="1"/>
  <c r="AG66" i="3"/>
  <c r="AT66" i="3" s="1"/>
  <c r="Z19" i="3"/>
  <c r="AM19" i="3" s="1"/>
  <c r="AD19" i="3"/>
  <c r="AQ19" i="3" s="1"/>
  <c r="AH19" i="3"/>
  <c r="AU19" i="3" s="1"/>
  <c r="AI41" i="3"/>
  <c r="AV41" i="3" s="1"/>
  <c r="AD42" i="3"/>
  <c r="AQ42" i="3" s="1"/>
  <c r="AI42" i="3"/>
  <c r="AV42" i="3" s="1"/>
  <c r="AB43" i="3"/>
  <c r="AO43" i="3" s="1"/>
  <c r="AH43" i="3"/>
  <c r="AU43" i="3" s="1"/>
  <c r="AA44" i="3"/>
  <c r="AN44" i="3" s="1"/>
  <c r="AF44" i="3"/>
  <c r="AS44" i="3" s="1"/>
  <c r="Z45" i="3"/>
  <c r="AM45" i="3" s="1"/>
  <c r="AD45" i="3"/>
  <c r="AQ45" i="3" s="1"/>
  <c r="AH45" i="3"/>
  <c r="AU45" i="3" s="1"/>
  <c r="Z46" i="3"/>
  <c r="AM46" i="3" s="1"/>
  <c r="AD46" i="3"/>
  <c r="AQ46" i="3" s="1"/>
  <c r="AH46" i="3"/>
  <c r="AU46" i="3" s="1"/>
  <c r="Z47" i="3"/>
  <c r="AM47" i="3" s="1"/>
  <c r="AD47" i="3"/>
  <c r="AQ47" i="3" s="1"/>
  <c r="AH47" i="3"/>
  <c r="AU47" i="3" s="1"/>
  <c r="Z48" i="3"/>
  <c r="AM48" i="3" s="1"/>
  <c r="AD48" i="3"/>
  <c r="AQ48" i="3" s="1"/>
  <c r="AH48" i="3"/>
  <c r="AU48" i="3" s="1"/>
  <c r="Z49" i="3"/>
  <c r="AM49" i="3" s="1"/>
  <c r="AD49" i="3"/>
  <c r="AQ49" i="3" s="1"/>
  <c r="AH49" i="3"/>
  <c r="AU49" i="3" s="1"/>
  <c r="Z50" i="3"/>
  <c r="AM50" i="3" s="1"/>
  <c r="AD50" i="3"/>
  <c r="AQ50" i="3" s="1"/>
  <c r="AH50" i="3"/>
  <c r="AU50" i="3" s="1"/>
  <c r="Z51" i="3"/>
  <c r="AM51" i="3" s="1"/>
  <c r="AD51" i="3"/>
  <c r="AQ51" i="3" s="1"/>
  <c r="AH51" i="3"/>
  <c r="AU51" i="3" s="1"/>
  <c r="Z52" i="3"/>
  <c r="AM52" i="3" s="1"/>
  <c r="AD52" i="3"/>
  <c r="AQ52" i="3" s="1"/>
  <c r="AH52" i="3"/>
  <c r="AU52" i="3" s="1"/>
  <c r="Z53" i="3"/>
  <c r="AM53" i="3" s="1"/>
  <c r="AD53" i="3"/>
  <c r="AQ53" i="3" s="1"/>
  <c r="AH53" i="3"/>
  <c r="AU53" i="3" s="1"/>
  <c r="Z54" i="3"/>
  <c r="AM54" i="3" s="1"/>
  <c r="AD54" i="3"/>
  <c r="AQ54" i="3" s="1"/>
  <c r="AH54" i="3"/>
  <c r="AU54" i="3" s="1"/>
  <c r="Z55" i="3"/>
  <c r="AM55" i="3" s="1"/>
  <c r="AD55" i="3"/>
  <c r="AQ55" i="3" s="1"/>
  <c r="AH55" i="3"/>
  <c r="AU55" i="3" s="1"/>
  <c r="Z56" i="3"/>
  <c r="AM56" i="3" s="1"/>
  <c r="AD56" i="3"/>
  <c r="AQ56" i="3" s="1"/>
  <c r="AH56" i="3"/>
  <c r="AU56" i="3" s="1"/>
  <c r="Z57" i="3"/>
  <c r="AM57" i="3" s="1"/>
  <c r="AD57" i="3"/>
  <c r="AQ57" i="3" s="1"/>
  <c r="AH57" i="3"/>
  <c r="AU57" i="3" s="1"/>
  <c r="Z58" i="3"/>
  <c r="AM58" i="3" s="1"/>
  <c r="AD58" i="3"/>
  <c r="AQ58" i="3" s="1"/>
  <c r="AH58" i="3"/>
  <c r="AU58" i="3" s="1"/>
  <c r="Z59" i="3"/>
  <c r="AM59" i="3" s="1"/>
  <c r="AD59" i="3"/>
  <c r="AQ59" i="3" s="1"/>
  <c r="AH59" i="3"/>
  <c r="AU59" i="3" s="1"/>
  <c r="Z60" i="3"/>
  <c r="AM60" i="3" s="1"/>
  <c r="AD60" i="3"/>
  <c r="AQ60" i="3" s="1"/>
  <c r="AH60" i="3"/>
  <c r="AU60" i="3" s="1"/>
  <c r="Z61" i="3"/>
  <c r="AM61" i="3" s="1"/>
  <c r="AD61" i="3"/>
  <c r="AQ61" i="3" s="1"/>
  <c r="AH61" i="3"/>
  <c r="AU61" i="3" s="1"/>
  <c r="Z62" i="3"/>
  <c r="AM62" i="3" s="1"/>
  <c r="AD62" i="3"/>
  <c r="AQ62" i="3" s="1"/>
  <c r="AH62" i="3"/>
  <c r="AU62" i="3" s="1"/>
  <c r="Z63" i="3"/>
  <c r="AM63" i="3" s="1"/>
  <c r="AD63" i="3"/>
  <c r="AQ63" i="3" s="1"/>
  <c r="AH63" i="3"/>
  <c r="AU63" i="3" s="1"/>
  <c r="Z64" i="3"/>
  <c r="AM64" i="3" s="1"/>
  <c r="AD64" i="3"/>
  <c r="AQ64" i="3" s="1"/>
  <c r="AH64" i="3"/>
  <c r="AU64" i="3" s="1"/>
  <c r="Z65" i="3"/>
  <c r="AM65" i="3" s="1"/>
  <c r="AD65" i="3"/>
  <c r="AQ65" i="3" s="1"/>
  <c r="AH65" i="3"/>
  <c r="AU65" i="3" s="1"/>
  <c r="Z66" i="3"/>
  <c r="AM66" i="3" s="1"/>
  <c r="AD66" i="3"/>
  <c r="AQ66" i="3" s="1"/>
  <c r="AH66" i="3"/>
  <c r="AU66" i="3" s="1"/>
  <c r="AA19" i="3"/>
  <c r="AN19" i="3" s="1"/>
  <c r="AE19" i="3"/>
  <c r="AR19" i="3" s="1"/>
  <c r="AI19" i="3"/>
  <c r="AV19" i="3" s="1"/>
  <c r="AA19" i="1"/>
  <c r="AN19" i="1" s="1"/>
  <c r="AA41" i="3"/>
  <c r="AN41" i="3" s="1"/>
  <c r="AE43" i="3"/>
  <c r="AR43" i="3" s="1"/>
  <c r="AB45" i="3"/>
  <c r="AO45" i="3" s="1"/>
  <c r="AF46" i="3"/>
  <c r="AS46" i="3" s="1"/>
  <c r="X48" i="3"/>
  <c r="AK48" i="3" s="1"/>
  <c r="AB49" i="3"/>
  <c r="AO49" i="3" s="1"/>
  <c r="AF50" i="3"/>
  <c r="AS50" i="3" s="1"/>
  <c r="X52" i="3"/>
  <c r="AK52" i="3" s="1"/>
  <c r="AB53" i="3"/>
  <c r="AO53" i="3" s="1"/>
  <c r="AF54" i="3"/>
  <c r="AS54" i="3" s="1"/>
  <c r="X56" i="3"/>
  <c r="AK56" i="3" s="1"/>
  <c r="AB57" i="3"/>
  <c r="AO57" i="3" s="1"/>
  <c r="AF58" i="3"/>
  <c r="AS58" i="3" s="1"/>
  <c r="X60" i="3"/>
  <c r="AK60" i="3" s="1"/>
  <c r="AB61" i="3"/>
  <c r="AO61" i="3" s="1"/>
  <c r="AF62" i="3"/>
  <c r="AS62" i="3" s="1"/>
  <c r="X64" i="3"/>
  <c r="AK64" i="3" s="1"/>
  <c r="AB65" i="3"/>
  <c r="AO65" i="3" s="1"/>
  <c r="AF66" i="3"/>
  <c r="AS66" i="3" s="1"/>
  <c r="Z19" i="1"/>
  <c r="AM19" i="1" s="1"/>
  <c r="AG19" i="1"/>
  <c r="AT19" i="1" s="1"/>
  <c r="AA20" i="1"/>
  <c r="AN20" i="1" s="1"/>
  <c r="AF20" i="1"/>
  <c r="AS20" i="1" s="1"/>
  <c r="AA21" i="1"/>
  <c r="AN21" i="1" s="1"/>
  <c r="AE21" i="1"/>
  <c r="AR21" i="1" s="1"/>
  <c r="AI21" i="1"/>
  <c r="AV21" i="1" s="1"/>
  <c r="AB22" i="1"/>
  <c r="AO22" i="1" s="1"/>
  <c r="AF22" i="1"/>
  <c r="AS22" i="1" s="1"/>
  <c r="Y23" i="1"/>
  <c r="AL23" i="1" s="1"/>
  <c r="AC23" i="1"/>
  <c r="AP23" i="1" s="1"/>
  <c r="AG23" i="1"/>
  <c r="AT23" i="1" s="1"/>
  <c r="Z24" i="1"/>
  <c r="AM24" i="1" s="1"/>
  <c r="AD24" i="1"/>
  <c r="AQ24" i="1" s="1"/>
  <c r="AH24" i="1"/>
  <c r="AU24" i="1" s="1"/>
  <c r="AA25" i="1"/>
  <c r="AN25" i="1" s="1"/>
  <c r="AE25" i="1"/>
  <c r="AR25" i="1" s="1"/>
  <c r="AI25" i="1"/>
  <c r="AV25" i="1" s="1"/>
  <c r="AB26" i="1"/>
  <c r="AO26" i="1" s="1"/>
  <c r="AF26" i="1"/>
  <c r="AS26" i="1" s="1"/>
  <c r="Y27" i="1"/>
  <c r="AL27" i="1" s="1"/>
  <c r="AC27" i="1"/>
  <c r="AP27" i="1" s="1"/>
  <c r="AG27" i="1"/>
  <c r="AT27" i="1" s="1"/>
  <c r="Z28" i="1"/>
  <c r="AM28" i="1" s="1"/>
  <c r="AD28" i="1"/>
  <c r="AQ28" i="1" s="1"/>
  <c r="AH28" i="1"/>
  <c r="AU28" i="1" s="1"/>
  <c r="AA29" i="1"/>
  <c r="AN29" i="1" s="1"/>
  <c r="AE29" i="1"/>
  <c r="AR29" i="1" s="1"/>
  <c r="AI29" i="1"/>
  <c r="AV29" i="1" s="1"/>
  <c r="AB30" i="1"/>
  <c r="AO30" i="1" s="1"/>
  <c r="AF30" i="1"/>
  <c r="AS30" i="1" s="1"/>
  <c r="Y31" i="1"/>
  <c r="AL31" i="1" s="1"/>
  <c r="AC31" i="1"/>
  <c r="AP31" i="1" s="1"/>
  <c r="AG31" i="1"/>
  <c r="AT31" i="1" s="1"/>
  <c r="Z32" i="1"/>
  <c r="AM32" i="1" s="1"/>
  <c r="AD32" i="1"/>
  <c r="AQ32" i="1" s="1"/>
  <c r="AH32" i="1"/>
  <c r="AU32" i="1" s="1"/>
  <c r="AA33" i="1"/>
  <c r="AN33" i="1" s="1"/>
  <c r="AE33" i="1"/>
  <c r="AR33" i="1" s="1"/>
  <c r="AI33" i="1"/>
  <c r="AV33" i="1" s="1"/>
  <c r="AB34" i="1"/>
  <c r="AO34" i="1" s="1"/>
  <c r="AF34" i="1"/>
  <c r="AS34" i="1" s="1"/>
  <c r="Y35" i="1"/>
  <c r="AL35" i="1" s="1"/>
  <c r="AC35" i="1"/>
  <c r="AP35" i="1" s="1"/>
  <c r="AG35" i="1"/>
  <c r="AT35" i="1" s="1"/>
  <c r="Z36" i="1"/>
  <c r="AM36" i="1" s="1"/>
  <c r="AD36" i="1"/>
  <c r="AQ36" i="1" s="1"/>
  <c r="AH36" i="1"/>
  <c r="AU36" i="1" s="1"/>
  <c r="AA37" i="1"/>
  <c r="AN37" i="1" s="1"/>
  <c r="AE37" i="1"/>
  <c r="AR37" i="1" s="1"/>
  <c r="AI37" i="1"/>
  <c r="AV37" i="1" s="1"/>
  <c r="AB38" i="1"/>
  <c r="AO38" i="1" s="1"/>
  <c r="AF38" i="1"/>
  <c r="AS38" i="1" s="1"/>
  <c r="Y39" i="1"/>
  <c r="AL39" i="1" s="1"/>
  <c r="AC39" i="1"/>
  <c r="AP39" i="1" s="1"/>
  <c r="AG39" i="1"/>
  <c r="AT39" i="1" s="1"/>
  <c r="Z40" i="1"/>
  <c r="AM40" i="1" s="1"/>
  <c r="AD40" i="1"/>
  <c r="AQ40" i="1" s="1"/>
  <c r="AH40" i="1"/>
  <c r="AU40" i="1" s="1"/>
  <c r="AA41" i="1"/>
  <c r="AN41" i="1" s="1"/>
  <c r="AE41" i="1"/>
  <c r="AR41" i="1" s="1"/>
  <c r="AI41" i="1"/>
  <c r="AV41" i="1" s="1"/>
  <c r="AB42" i="1"/>
  <c r="AO42" i="1" s="1"/>
  <c r="AF42" i="1"/>
  <c r="AS42" i="1" s="1"/>
  <c r="X20" i="1"/>
  <c r="AK20" i="1" s="1"/>
  <c r="X24" i="1"/>
  <c r="AK24" i="1" s="1"/>
  <c r="X28" i="1"/>
  <c r="AK28" i="1" s="1"/>
  <c r="X32" i="1"/>
  <c r="AK32" i="1" s="1"/>
  <c r="X36" i="1"/>
  <c r="AK36" i="1" s="1"/>
  <c r="X40" i="1"/>
  <c r="AK40" i="1" s="1"/>
  <c r="AF45" i="3"/>
  <c r="AS45" i="3" s="1"/>
  <c r="X55" i="3"/>
  <c r="AK55" i="3" s="1"/>
  <c r="X59" i="3"/>
  <c r="AK59" i="3" s="1"/>
  <c r="AF61" i="3"/>
  <c r="AS61" i="3" s="1"/>
  <c r="AF65" i="3"/>
  <c r="AS65" i="3" s="1"/>
  <c r="AB20" i="1"/>
  <c r="AO20" i="1" s="1"/>
  <c r="AB21" i="1"/>
  <c r="AO21" i="1" s="1"/>
  <c r="AC22" i="1"/>
  <c r="AP22" i="1" s="1"/>
  <c r="Z23" i="1"/>
  <c r="AM23" i="1" s="1"/>
  <c r="AA24" i="1"/>
  <c r="AN24" i="1" s="1"/>
  <c r="AI24" i="1"/>
  <c r="AV24" i="1" s="1"/>
  <c r="Y26" i="1"/>
  <c r="AL26" i="1" s="1"/>
  <c r="Z27" i="1"/>
  <c r="AM27" i="1" s="1"/>
  <c r="AA28" i="1"/>
  <c r="AN28" i="1" s="1"/>
  <c r="AI28" i="1"/>
  <c r="AV28" i="1" s="1"/>
  <c r="Y30" i="1"/>
  <c r="AL30" i="1" s="1"/>
  <c r="Z31" i="1"/>
  <c r="AM31" i="1" s="1"/>
  <c r="AA32" i="1"/>
  <c r="AN32" i="1" s="1"/>
  <c r="AB33" i="1"/>
  <c r="AO33" i="1" s="1"/>
  <c r="AF42" i="3"/>
  <c r="AS42" i="3" s="1"/>
  <c r="AD44" i="3"/>
  <c r="AQ44" i="3" s="1"/>
  <c r="X46" i="3"/>
  <c r="AK46" i="3" s="1"/>
  <c r="AB47" i="3"/>
  <c r="AO47" i="3" s="1"/>
  <c r="AF48" i="3"/>
  <c r="AS48" i="3" s="1"/>
  <c r="X50" i="3"/>
  <c r="AK50" i="3" s="1"/>
  <c r="AB51" i="3"/>
  <c r="AO51" i="3" s="1"/>
  <c r="AF52" i="3"/>
  <c r="AS52" i="3" s="1"/>
  <c r="X54" i="3"/>
  <c r="AK54" i="3" s="1"/>
  <c r="AB55" i="3"/>
  <c r="AO55" i="3" s="1"/>
  <c r="AF56" i="3"/>
  <c r="AS56" i="3" s="1"/>
  <c r="X58" i="3"/>
  <c r="AK58" i="3" s="1"/>
  <c r="AB59" i="3"/>
  <c r="AO59" i="3" s="1"/>
  <c r="AF60" i="3"/>
  <c r="AS60" i="3" s="1"/>
  <c r="X62" i="3"/>
  <c r="AK62" i="3" s="1"/>
  <c r="AB63" i="3"/>
  <c r="AO63" i="3" s="1"/>
  <c r="AF64" i="3"/>
  <c r="AS64" i="3" s="1"/>
  <c r="X66" i="3"/>
  <c r="AK66" i="3" s="1"/>
  <c r="AC19" i="3"/>
  <c r="AP19" i="3" s="1"/>
  <c r="AD19" i="1"/>
  <c r="AQ19" i="1" s="1"/>
  <c r="AI19" i="1"/>
  <c r="AV19" i="1" s="1"/>
  <c r="AD20" i="1"/>
  <c r="AQ20" i="1" s="1"/>
  <c r="AI20" i="1"/>
  <c r="AV20" i="1" s="1"/>
  <c r="AC21" i="1"/>
  <c r="AP21" i="1" s="1"/>
  <c r="AG21" i="1"/>
  <c r="AT21" i="1" s="1"/>
  <c r="Z22" i="1"/>
  <c r="AM22" i="1" s="1"/>
  <c r="AD22" i="1"/>
  <c r="AQ22" i="1" s="1"/>
  <c r="AH22" i="1"/>
  <c r="AU22" i="1" s="1"/>
  <c r="AA23" i="1"/>
  <c r="AN23" i="1" s="1"/>
  <c r="AE23" i="1"/>
  <c r="AR23" i="1" s="1"/>
  <c r="AI23" i="1"/>
  <c r="AV23" i="1" s="1"/>
  <c r="AB24" i="1"/>
  <c r="AO24" i="1" s="1"/>
  <c r="AF24" i="1"/>
  <c r="AS24" i="1" s="1"/>
  <c r="Y25" i="1"/>
  <c r="AL25" i="1" s="1"/>
  <c r="AC25" i="1"/>
  <c r="AP25" i="1" s="1"/>
  <c r="AG25" i="1"/>
  <c r="AT25" i="1" s="1"/>
  <c r="Z26" i="1"/>
  <c r="AM26" i="1" s="1"/>
  <c r="AD26" i="1"/>
  <c r="AQ26" i="1" s="1"/>
  <c r="AH26" i="1"/>
  <c r="AU26" i="1" s="1"/>
  <c r="AA27" i="1"/>
  <c r="AN27" i="1" s="1"/>
  <c r="AE27" i="1"/>
  <c r="AR27" i="1" s="1"/>
  <c r="AI27" i="1"/>
  <c r="AV27" i="1" s="1"/>
  <c r="AB28" i="1"/>
  <c r="AO28" i="1" s="1"/>
  <c r="AF28" i="1"/>
  <c r="AS28" i="1" s="1"/>
  <c r="Y29" i="1"/>
  <c r="AL29" i="1" s="1"/>
  <c r="AC29" i="1"/>
  <c r="AP29" i="1" s="1"/>
  <c r="AG29" i="1"/>
  <c r="AT29" i="1" s="1"/>
  <c r="Z30" i="1"/>
  <c r="AM30" i="1" s="1"/>
  <c r="AD30" i="1"/>
  <c r="AQ30" i="1" s="1"/>
  <c r="AH30" i="1"/>
  <c r="AU30" i="1" s="1"/>
  <c r="AA31" i="1"/>
  <c r="AN31" i="1" s="1"/>
  <c r="AE31" i="1"/>
  <c r="AR31" i="1" s="1"/>
  <c r="AI31" i="1"/>
  <c r="AV31" i="1" s="1"/>
  <c r="AB32" i="1"/>
  <c r="AO32" i="1" s="1"/>
  <c r="AF32" i="1"/>
  <c r="AS32" i="1" s="1"/>
  <c r="Y33" i="1"/>
  <c r="AL33" i="1" s="1"/>
  <c r="AC33" i="1"/>
  <c r="AP33" i="1" s="1"/>
  <c r="AG33" i="1"/>
  <c r="AT33" i="1" s="1"/>
  <c r="Z34" i="1"/>
  <c r="AM34" i="1" s="1"/>
  <c r="AD34" i="1"/>
  <c r="AQ34" i="1" s="1"/>
  <c r="AH34" i="1"/>
  <c r="AU34" i="1" s="1"/>
  <c r="AA35" i="1"/>
  <c r="AN35" i="1" s="1"/>
  <c r="AE35" i="1"/>
  <c r="AR35" i="1" s="1"/>
  <c r="AI35" i="1"/>
  <c r="AV35" i="1" s="1"/>
  <c r="AB36" i="1"/>
  <c r="AO36" i="1" s="1"/>
  <c r="AF36" i="1"/>
  <c r="AS36" i="1" s="1"/>
  <c r="Y37" i="1"/>
  <c r="AL37" i="1" s="1"/>
  <c r="AC37" i="1"/>
  <c r="AP37" i="1" s="1"/>
  <c r="AG37" i="1"/>
  <c r="AT37" i="1" s="1"/>
  <c r="Z38" i="1"/>
  <c r="AM38" i="1" s="1"/>
  <c r="AD38" i="1"/>
  <c r="AQ38" i="1" s="1"/>
  <c r="AH38" i="1"/>
  <c r="AU38" i="1" s="1"/>
  <c r="AA39" i="1"/>
  <c r="AN39" i="1" s="1"/>
  <c r="AE39" i="1"/>
  <c r="AR39" i="1" s="1"/>
  <c r="AI39" i="1"/>
  <c r="AV39" i="1" s="1"/>
  <c r="AB40" i="1"/>
  <c r="AO40" i="1" s="1"/>
  <c r="AF40" i="1"/>
  <c r="AS40" i="1" s="1"/>
  <c r="Y41" i="1"/>
  <c r="AL41" i="1" s="1"/>
  <c r="AC41" i="1"/>
  <c r="AP41" i="1" s="1"/>
  <c r="AG41" i="1"/>
  <c r="AT41" i="1" s="1"/>
  <c r="Z42" i="1"/>
  <c r="AM42" i="1" s="1"/>
  <c r="AD42" i="1"/>
  <c r="AQ42" i="1" s="1"/>
  <c r="AH42" i="1"/>
  <c r="AU42" i="1" s="1"/>
  <c r="X22" i="1"/>
  <c r="AK22" i="1" s="1"/>
  <c r="X26" i="1"/>
  <c r="AK26" i="1" s="1"/>
  <c r="X30" i="1"/>
  <c r="AK30" i="1" s="1"/>
  <c r="X34" i="1"/>
  <c r="AK34" i="1" s="1"/>
  <c r="X38" i="1"/>
  <c r="AK38" i="1" s="1"/>
  <c r="X42" i="1"/>
  <c r="AK42" i="1" s="1"/>
  <c r="X44" i="3"/>
  <c r="AK44" i="3" s="1"/>
  <c r="AF57" i="3"/>
  <c r="AS57" i="3" s="1"/>
  <c r="X63" i="3"/>
  <c r="AK63" i="3" s="1"/>
  <c r="Y19" i="3"/>
  <c r="AL19" i="3" s="1"/>
  <c r="AH19" i="1"/>
  <c r="AU19" i="1" s="1"/>
  <c r="Y22" i="1"/>
  <c r="AL22" i="1" s="1"/>
  <c r="AD23" i="1"/>
  <c r="AQ23" i="1" s="1"/>
  <c r="AE24" i="1"/>
  <c r="AR24" i="1" s="1"/>
  <c r="AF25" i="1"/>
  <c r="AS25" i="1" s="1"/>
  <c r="AG26" i="1"/>
  <c r="AT26" i="1" s="1"/>
  <c r="AD27" i="1"/>
  <c r="AQ27" i="1" s="1"/>
  <c r="AE28" i="1"/>
  <c r="AR28" i="1" s="1"/>
  <c r="AF29" i="1"/>
  <c r="AS29" i="1" s="1"/>
  <c r="AG30" i="1"/>
  <c r="AT30" i="1" s="1"/>
  <c r="AH31" i="1"/>
  <c r="AU31" i="1" s="1"/>
  <c r="AI32" i="1"/>
  <c r="AV32" i="1" s="1"/>
  <c r="Z43" i="3"/>
  <c r="AM43" i="3" s="1"/>
  <c r="AI44" i="3"/>
  <c r="AV44" i="3" s="1"/>
  <c r="AB46" i="3"/>
  <c r="AO46" i="3" s="1"/>
  <c r="AF47" i="3"/>
  <c r="AS47" i="3" s="1"/>
  <c r="X49" i="3"/>
  <c r="AK49" i="3" s="1"/>
  <c r="AB50" i="3"/>
  <c r="AO50" i="3" s="1"/>
  <c r="AF51" i="3"/>
  <c r="AS51" i="3" s="1"/>
  <c r="X53" i="3"/>
  <c r="AK53" i="3" s="1"/>
  <c r="AB54" i="3"/>
  <c r="AO54" i="3" s="1"/>
  <c r="AF55" i="3"/>
  <c r="AS55" i="3" s="1"/>
  <c r="X57" i="3"/>
  <c r="AK57" i="3" s="1"/>
  <c r="AB58" i="3"/>
  <c r="AO58" i="3" s="1"/>
  <c r="AF59" i="3"/>
  <c r="AS59" i="3" s="1"/>
  <c r="X61" i="3"/>
  <c r="AK61" i="3" s="1"/>
  <c r="AB62" i="3"/>
  <c r="AO62" i="3" s="1"/>
  <c r="AF63" i="3"/>
  <c r="AS63" i="3" s="1"/>
  <c r="X65" i="3"/>
  <c r="AK65" i="3" s="1"/>
  <c r="AB66" i="3"/>
  <c r="AO66" i="3" s="1"/>
  <c r="AG19" i="3"/>
  <c r="AT19" i="3" s="1"/>
  <c r="Y19" i="1"/>
  <c r="AL19" i="1" s="1"/>
  <c r="AE19" i="1"/>
  <c r="AR19" i="1" s="1"/>
  <c r="Z20" i="1"/>
  <c r="AM20" i="1" s="1"/>
  <c r="AE20" i="1"/>
  <c r="AR20" i="1" s="1"/>
  <c r="Y21" i="1"/>
  <c r="AL21" i="1" s="1"/>
  <c r="AD21" i="1"/>
  <c r="AQ21" i="1" s="1"/>
  <c r="AH21" i="1"/>
  <c r="AU21" i="1" s="1"/>
  <c r="AA22" i="1"/>
  <c r="AN22" i="1" s="1"/>
  <c r="AE22" i="1"/>
  <c r="AR22" i="1" s="1"/>
  <c r="AI22" i="1"/>
  <c r="AV22" i="1" s="1"/>
  <c r="AB23" i="1"/>
  <c r="AO23" i="1" s="1"/>
  <c r="AF23" i="1"/>
  <c r="AS23" i="1" s="1"/>
  <c r="Y24" i="1"/>
  <c r="AL24" i="1" s="1"/>
  <c r="AC24" i="1"/>
  <c r="AP24" i="1" s="1"/>
  <c r="AG24" i="1"/>
  <c r="AT24" i="1" s="1"/>
  <c r="Z25" i="1"/>
  <c r="AM25" i="1" s="1"/>
  <c r="AD25" i="1"/>
  <c r="AQ25" i="1" s="1"/>
  <c r="AH25" i="1"/>
  <c r="AU25" i="1" s="1"/>
  <c r="AA26" i="1"/>
  <c r="AN26" i="1" s="1"/>
  <c r="AE26" i="1"/>
  <c r="AR26" i="1" s="1"/>
  <c r="AI26" i="1"/>
  <c r="AV26" i="1" s="1"/>
  <c r="AB27" i="1"/>
  <c r="AO27" i="1" s="1"/>
  <c r="AF27" i="1"/>
  <c r="AS27" i="1" s="1"/>
  <c r="Y28" i="1"/>
  <c r="AL28" i="1" s="1"/>
  <c r="AC28" i="1"/>
  <c r="AP28" i="1" s="1"/>
  <c r="AG28" i="1"/>
  <c r="AT28" i="1" s="1"/>
  <c r="Z29" i="1"/>
  <c r="AM29" i="1" s="1"/>
  <c r="AD29" i="1"/>
  <c r="AQ29" i="1" s="1"/>
  <c r="AH29" i="1"/>
  <c r="AU29" i="1" s="1"/>
  <c r="AA30" i="1"/>
  <c r="AN30" i="1" s="1"/>
  <c r="AE30" i="1"/>
  <c r="AR30" i="1" s="1"/>
  <c r="AI30" i="1"/>
  <c r="AV30" i="1" s="1"/>
  <c r="AB31" i="1"/>
  <c r="AO31" i="1" s="1"/>
  <c r="AF31" i="1"/>
  <c r="AS31" i="1" s="1"/>
  <c r="Y32" i="1"/>
  <c r="AL32" i="1" s="1"/>
  <c r="AC32" i="1"/>
  <c r="AP32" i="1" s="1"/>
  <c r="AG32" i="1"/>
  <c r="AT32" i="1" s="1"/>
  <c r="Z33" i="1"/>
  <c r="AM33" i="1" s="1"/>
  <c r="AD33" i="1"/>
  <c r="AQ33" i="1" s="1"/>
  <c r="AH33" i="1"/>
  <c r="AU33" i="1" s="1"/>
  <c r="AA34" i="1"/>
  <c r="AN34" i="1" s="1"/>
  <c r="AE34" i="1"/>
  <c r="AR34" i="1" s="1"/>
  <c r="AI34" i="1"/>
  <c r="AV34" i="1" s="1"/>
  <c r="AB35" i="1"/>
  <c r="AO35" i="1" s="1"/>
  <c r="AF35" i="1"/>
  <c r="AS35" i="1" s="1"/>
  <c r="Y36" i="1"/>
  <c r="AL36" i="1" s="1"/>
  <c r="AC36" i="1"/>
  <c r="AP36" i="1" s="1"/>
  <c r="AG36" i="1"/>
  <c r="AT36" i="1" s="1"/>
  <c r="Z37" i="1"/>
  <c r="AM37" i="1" s="1"/>
  <c r="AD37" i="1"/>
  <c r="AQ37" i="1" s="1"/>
  <c r="AH37" i="1"/>
  <c r="AU37" i="1" s="1"/>
  <c r="AA38" i="1"/>
  <c r="AN38" i="1" s="1"/>
  <c r="AE38" i="1"/>
  <c r="AR38" i="1" s="1"/>
  <c r="AI38" i="1"/>
  <c r="AV38" i="1" s="1"/>
  <c r="AB39" i="1"/>
  <c r="AO39" i="1" s="1"/>
  <c r="AF39" i="1"/>
  <c r="AS39" i="1" s="1"/>
  <c r="Y40" i="1"/>
  <c r="AL40" i="1" s="1"/>
  <c r="AC40" i="1"/>
  <c r="AP40" i="1" s="1"/>
  <c r="AG40" i="1"/>
  <c r="AT40" i="1" s="1"/>
  <c r="Z41" i="1"/>
  <c r="AM41" i="1" s="1"/>
  <c r="AD41" i="1"/>
  <c r="AQ41" i="1" s="1"/>
  <c r="AH41" i="1"/>
  <c r="AU41" i="1" s="1"/>
  <c r="AA42" i="1"/>
  <c r="AN42" i="1" s="1"/>
  <c r="AE42" i="1"/>
  <c r="AR42" i="1" s="1"/>
  <c r="AI42" i="1"/>
  <c r="AV42" i="1" s="1"/>
  <c r="X23" i="1"/>
  <c r="AK23" i="1" s="1"/>
  <c r="X27" i="1"/>
  <c r="AK27" i="1" s="1"/>
  <c r="X31" i="1"/>
  <c r="AK31" i="1" s="1"/>
  <c r="X35" i="1"/>
  <c r="AK35" i="1" s="1"/>
  <c r="X39" i="1"/>
  <c r="AK39" i="1" s="1"/>
  <c r="X19" i="1"/>
  <c r="AK19" i="1" s="1"/>
  <c r="AA42" i="3"/>
  <c r="AN42" i="3" s="1"/>
  <c r="X47" i="3"/>
  <c r="AK47" i="3" s="1"/>
  <c r="AB48" i="3"/>
  <c r="AO48" i="3" s="1"/>
  <c r="AF49" i="3"/>
  <c r="AS49" i="3" s="1"/>
  <c r="X51" i="3"/>
  <c r="AK51" i="3" s="1"/>
  <c r="AB52" i="3"/>
  <c r="AO52" i="3" s="1"/>
  <c r="AF53" i="3"/>
  <c r="AS53" i="3" s="1"/>
  <c r="AB56" i="3"/>
  <c r="AO56" i="3" s="1"/>
  <c r="AB60" i="3"/>
  <c r="AO60" i="3" s="1"/>
  <c r="AB64" i="3"/>
  <c r="AO64" i="3" s="1"/>
  <c r="AC19" i="1"/>
  <c r="AP19" i="1" s="1"/>
  <c r="AH20" i="1"/>
  <c r="AU20" i="1" s="1"/>
  <c r="AF21" i="1"/>
  <c r="AS21" i="1" s="1"/>
  <c r="AG22" i="1"/>
  <c r="AT22" i="1" s="1"/>
  <c r="AH23" i="1"/>
  <c r="AU23" i="1" s="1"/>
  <c r="AB25" i="1"/>
  <c r="AO25" i="1" s="1"/>
  <c r="AC26" i="1"/>
  <c r="AP26" i="1" s="1"/>
  <c r="AH27" i="1"/>
  <c r="AU27" i="1" s="1"/>
  <c r="AB29" i="1"/>
  <c r="AO29" i="1" s="1"/>
  <c r="AC30" i="1"/>
  <c r="AP30" i="1" s="1"/>
  <c r="AD31" i="1"/>
  <c r="AQ31" i="1" s="1"/>
  <c r="AE32" i="1"/>
  <c r="AR32" i="1" s="1"/>
  <c r="X37" i="1"/>
  <c r="AK37" i="1" s="1"/>
  <c r="X21" i="1"/>
  <c r="AK21" i="1" s="1"/>
  <c r="AF41" i="1"/>
  <c r="AS41" i="1" s="1"/>
  <c r="AA40" i="1"/>
  <c r="AN40" i="1" s="1"/>
  <c r="AG38" i="1"/>
  <c r="AT38" i="1" s="1"/>
  <c r="AB37" i="1"/>
  <c r="AO37" i="1" s="1"/>
  <c r="AH35" i="1"/>
  <c r="AU35" i="1" s="1"/>
  <c r="AC34" i="1"/>
  <c r="AP34" i="1" s="1"/>
  <c r="AG42" i="1"/>
  <c r="AT42" i="1" s="1"/>
  <c r="AH39" i="1"/>
  <c r="AU39" i="1" s="1"/>
  <c r="AI36" i="1"/>
  <c r="AV36" i="1" s="1"/>
  <c r="AD35" i="1"/>
  <c r="AQ35" i="1" s="1"/>
  <c r="X29" i="1"/>
  <c r="AK29" i="1" s="1"/>
  <c r="AC42" i="1"/>
  <c r="AP42" i="1" s="1"/>
  <c r="AI40" i="1"/>
  <c r="AV40" i="1" s="1"/>
  <c r="AD39" i="1"/>
  <c r="AQ39" i="1" s="1"/>
  <c r="Y38" i="1"/>
  <c r="AL38" i="1" s="1"/>
  <c r="AE36" i="1"/>
  <c r="AR36" i="1" s="1"/>
  <c r="Z35" i="1"/>
  <c r="AM35" i="1" s="1"/>
  <c r="AF33" i="1"/>
  <c r="AS33" i="1" s="1"/>
  <c r="AZ21" i="6" l="1"/>
  <c r="BB21" i="6" s="1"/>
  <c r="BC21" i="6" s="1"/>
  <c r="AZ27" i="6"/>
  <c r="BB27" i="6" s="1"/>
  <c r="BC27" i="6" s="1"/>
  <c r="AZ28" i="6"/>
  <c r="BB28" i="6" s="1"/>
  <c r="BC28" i="6" s="1"/>
  <c r="AZ32" i="6"/>
  <c r="BB32" i="6" s="1"/>
  <c r="BC32" i="6" s="1"/>
  <c r="AY22" i="6"/>
  <c r="AZ29" i="6"/>
  <c r="BB29" i="6" s="1"/>
  <c r="BC29" i="6" s="1"/>
  <c r="AY35" i="6"/>
  <c r="AY20" i="6"/>
  <c r="AZ19" i="6"/>
  <c r="BB19" i="6" s="1"/>
  <c r="BC19" i="6" s="1"/>
  <c r="AY24" i="6"/>
  <c r="AZ23" i="6"/>
  <c r="BB23" i="6" s="1"/>
  <c r="BC23" i="6" s="1"/>
  <c r="AZ25" i="6"/>
  <c r="BB25" i="6" s="1"/>
  <c r="BC25" i="6" s="1"/>
  <c r="AY34" i="6"/>
  <c r="AY37" i="6"/>
  <c r="AZ38" i="6"/>
  <c r="BB38" i="6" s="1"/>
  <c r="BC38" i="6" s="1"/>
  <c r="AZ26" i="6"/>
  <c r="BB26" i="6" s="1"/>
  <c r="BC26" i="6" s="1"/>
  <c r="AY33" i="6"/>
  <c r="AY19" i="6"/>
  <c r="AY29" i="6"/>
  <c r="AY27" i="6"/>
  <c r="AY31" i="6"/>
  <c r="AZ36" i="6"/>
  <c r="BB36" i="6" s="1"/>
  <c r="BC36" i="6" s="1"/>
  <c r="AZ24" i="6"/>
  <c r="BB24" i="6" s="1"/>
  <c r="BC24" i="6" s="1"/>
  <c r="AZ20" i="6"/>
  <c r="BB20" i="6" s="1"/>
  <c r="BC20" i="6" s="1"/>
  <c r="AY25" i="6"/>
  <c r="AY21" i="6"/>
  <c r="AY26" i="6"/>
  <c r="AY23" i="6"/>
  <c r="AY38" i="6"/>
  <c r="AZ31" i="6"/>
  <c r="BB31" i="6" s="1"/>
  <c r="BC31" i="6" s="1"/>
  <c r="AZ35" i="6"/>
  <c r="BB35" i="6" s="1"/>
  <c r="BC35" i="6" s="1"/>
  <c r="AZ30" i="6"/>
  <c r="BB30" i="6" s="1"/>
  <c r="BC30" i="6" s="1"/>
  <c r="AZ34" i="6"/>
  <c r="BB34" i="6" s="1"/>
  <c r="BC34" i="6" s="1"/>
  <c r="AZ37" i="6"/>
  <c r="BB37" i="6" s="1"/>
  <c r="BC37" i="6" s="1"/>
  <c r="AY28" i="6"/>
  <c r="AY32" i="6"/>
  <c r="AZ33" i="6"/>
  <c r="BB33" i="6" s="1"/>
  <c r="BC33" i="6" s="1"/>
  <c r="AY36" i="6"/>
  <c r="AY31" i="5"/>
  <c r="BA31" i="5" s="1"/>
  <c r="BB31" i="5" s="1"/>
  <c r="AX34" i="5"/>
  <c r="AY39" i="5"/>
  <c r="BA39" i="5" s="1"/>
  <c r="BB39" i="5" s="1"/>
  <c r="AY42" i="5"/>
  <c r="BA42" i="5" s="1"/>
  <c r="BB42" i="5" s="1"/>
  <c r="AY46" i="5"/>
  <c r="BA46" i="5" s="1"/>
  <c r="BB46" i="5" s="1"/>
  <c r="AY50" i="5"/>
  <c r="BA50" i="5" s="1"/>
  <c r="BB50" i="5" s="1"/>
  <c r="AY53" i="5"/>
  <c r="BA53" i="5" s="1"/>
  <c r="BB53" i="5" s="1"/>
  <c r="AY61" i="5"/>
  <c r="BA61" i="5" s="1"/>
  <c r="BB61" i="5" s="1"/>
  <c r="AX64" i="5"/>
  <c r="AY86" i="5"/>
  <c r="BA86" i="5" s="1"/>
  <c r="BB86" i="5" s="1"/>
  <c r="AY78" i="5"/>
  <c r="BA78" i="5" s="1"/>
  <c r="BB78" i="5" s="1"/>
  <c r="AX29" i="5"/>
  <c r="AY34" i="5"/>
  <c r="BA34" i="5" s="1"/>
  <c r="BB34" i="5" s="1"/>
  <c r="AX37" i="5"/>
  <c r="AY40" i="5"/>
  <c r="BA40" i="5" s="1"/>
  <c r="BB40" i="5" s="1"/>
  <c r="AX85" i="5"/>
  <c r="AX61" i="5"/>
  <c r="AY66" i="5"/>
  <c r="BA66" i="5" s="1"/>
  <c r="BB66" i="5" s="1"/>
  <c r="AX20" i="5"/>
  <c r="AY21" i="5"/>
  <c r="BA21" i="5" s="1"/>
  <c r="BB21" i="5" s="1"/>
  <c r="AX24" i="5"/>
  <c r="AY25" i="5"/>
  <c r="BA25" i="5" s="1"/>
  <c r="BB25" i="5" s="1"/>
  <c r="AX88" i="5"/>
  <c r="AY85" i="5"/>
  <c r="BA85" i="5" s="1"/>
  <c r="BB85" i="5" s="1"/>
  <c r="AX82" i="5"/>
  <c r="AY77" i="5"/>
  <c r="BA77" i="5" s="1"/>
  <c r="BB77" i="5" s="1"/>
  <c r="AX74" i="5"/>
  <c r="AX77" i="5"/>
  <c r="AY74" i="5"/>
  <c r="BA74" i="5" s="1"/>
  <c r="BB74" i="5" s="1"/>
  <c r="AX69" i="5"/>
  <c r="AX28" i="5"/>
  <c r="AY33" i="5"/>
  <c r="BA33" i="5" s="1"/>
  <c r="BB33" i="5" s="1"/>
  <c r="AX36" i="5"/>
  <c r="AY32" i="5"/>
  <c r="BA32" i="5" s="1"/>
  <c r="BB32" i="5" s="1"/>
  <c r="AX35" i="5"/>
  <c r="AX42" i="5"/>
  <c r="AY43" i="5"/>
  <c r="BA43" i="5" s="1"/>
  <c r="BB43" i="5" s="1"/>
  <c r="AX46" i="5"/>
  <c r="AY47" i="5"/>
  <c r="BA47" i="5" s="1"/>
  <c r="BB47" i="5" s="1"/>
  <c r="AX50" i="5"/>
  <c r="AY51" i="5"/>
  <c r="BA51" i="5" s="1"/>
  <c r="BB51" i="5" s="1"/>
  <c r="AY63" i="5"/>
  <c r="BA63" i="5" s="1"/>
  <c r="BB63" i="5" s="1"/>
  <c r="AX66" i="5"/>
  <c r="AY54" i="5"/>
  <c r="BA54" i="5" s="1"/>
  <c r="BB54" i="5" s="1"/>
  <c r="AX87" i="5"/>
  <c r="AY84" i="5"/>
  <c r="BA84" i="5" s="1"/>
  <c r="BB84" i="5" s="1"/>
  <c r="AX79" i="5"/>
  <c r="AY55" i="5"/>
  <c r="BA55" i="5" s="1"/>
  <c r="BB55" i="5" s="1"/>
  <c r="AX59" i="5"/>
  <c r="AY64" i="5"/>
  <c r="BA64" i="5" s="1"/>
  <c r="BB64" i="5" s="1"/>
  <c r="AX67" i="5"/>
  <c r="AY20" i="5"/>
  <c r="BA20" i="5" s="1"/>
  <c r="BB20" i="5" s="1"/>
  <c r="AX23" i="5"/>
  <c r="AY24" i="5"/>
  <c r="BA24" i="5" s="1"/>
  <c r="BB24" i="5" s="1"/>
  <c r="AX27" i="5"/>
  <c r="AY52" i="5"/>
  <c r="BA52" i="5" s="1"/>
  <c r="BB52" i="5" s="1"/>
  <c r="AY87" i="5"/>
  <c r="BA87" i="5" s="1"/>
  <c r="BB87" i="5" s="1"/>
  <c r="AX75" i="5"/>
  <c r="AY71" i="5"/>
  <c r="BA71" i="5" s="1"/>
  <c r="BB71" i="5" s="1"/>
  <c r="AY76" i="5"/>
  <c r="BA76" i="5" s="1"/>
  <c r="BB76" i="5" s="1"/>
  <c r="AX71" i="5"/>
  <c r="AY68" i="5"/>
  <c r="BA68" i="5" s="1"/>
  <c r="BB68" i="5" s="1"/>
  <c r="AX72" i="5"/>
  <c r="AY30" i="5"/>
  <c r="BA30" i="5" s="1"/>
  <c r="BB30" i="5" s="1"/>
  <c r="AX33" i="5"/>
  <c r="AY38" i="5"/>
  <c r="BA38" i="5" s="1"/>
  <c r="BB38" i="5" s="1"/>
  <c r="AY19" i="5"/>
  <c r="BA19" i="5" s="1"/>
  <c r="BB19" i="5" s="1"/>
  <c r="AX41" i="5"/>
  <c r="AX45" i="5"/>
  <c r="AX49" i="5"/>
  <c r="AX53" i="5"/>
  <c r="AY58" i="5"/>
  <c r="BA58" i="5" s="1"/>
  <c r="BB58" i="5" s="1"/>
  <c r="AX89" i="5"/>
  <c r="AX81" i="5"/>
  <c r="AX54" i="5"/>
  <c r="AY62" i="5"/>
  <c r="BA62" i="5" s="1"/>
  <c r="BB62" i="5" s="1"/>
  <c r="AX65" i="5"/>
  <c r="AX22" i="5"/>
  <c r="AY23" i="5"/>
  <c r="BA23" i="5" s="1"/>
  <c r="BB23" i="5" s="1"/>
  <c r="AX26" i="5"/>
  <c r="AY27" i="5"/>
  <c r="BA27" i="5" s="1"/>
  <c r="BB27" i="5" s="1"/>
  <c r="AY56" i="5"/>
  <c r="BA56" i="5" s="1"/>
  <c r="BB56" i="5" s="1"/>
  <c r="AY81" i="5"/>
  <c r="BA81" i="5" s="1"/>
  <c r="BB81" i="5" s="1"/>
  <c r="AY73" i="5"/>
  <c r="BA73" i="5" s="1"/>
  <c r="BB73" i="5" s="1"/>
  <c r="AX68" i="5"/>
  <c r="AX73" i="5"/>
  <c r="AY70" i="5"/>
  <c r="BA70" i="5" s="1"/>
  <c r="BB70" i="5" s="1"/>
  <c r="AY29" i="5"/>
  <c r="BA29" i="5" s="1"/>
  <c r="BB29" i="5" s="1"/>
  <c r="AX32" i="5"/>
  <c r="AY37" i="5"/>
  <c r="BA37" i="5" s="1"/>
  <c r="BB37" i="5" s="1"/>
  <c r="AY28" i="5"/>
  <c r="BA28" i="5" s="1"/>
  <c r="BB28" i="5" s="1"/>
  <c r="AX31" i="5"/>
  <c r="AY36" i="5"/>
  <c r="BA36" i="5" s="1"/>
  <c r="BB36" i="5" s="1"/>
  <c r="AX39" i="5"/>
  <c r="AX40" i="5"/>
  <c r="AY41" i="5"/>
  <c r="BA41" i="5" s="1"/>
  <c r="BB41" i="5" s="1"/>
  <c r="AX44" i="5"/>
  <c r="AY45" i="5"/>
  <c r="BA45" i="5" s="1"/>
  <c r="BB45" i="5" s="1"/>
  <c r="AX48" i="5"/>
  <c r="AY49" i="5"/>
  <c r="BA49" i="5" s="1"/>
  <c r="BB49" i="5" s="1"/>
  <c r="AX52" i="5"/>
  <c r="AY57" i="5"/>
  <c r="BA57" i="5" s="1"/>
  <c r="BB57" i="5" s="1"/>
  <c r="AY59" i="5"/>
  <c r="BA59" i="5" s="1"/>
  <c r="BB59" i="5" s="1"/>
  <c r="AX62" i="5"/>
  <c r="AY67" i="5"/>
  <c r="BA67" i="5" s="1"/>
  <c r="BB67" i="5" s="1"/>
  <c r="AY79" i="5"/>
  <c r="BA79" i="5" s="1"/>
  <c r="BB79" i="5" s="1"/>
  <c r="AX19" i="5"/>
  <c r="AX57" i="5"/>
  <c r="AY88" i="5"/>
  <c r="BA88" i="5" s="1"/>
  <c r="BB88" i="5" s="1"/>
  <c r="AX83" i="5"/>
  <c r="AY80" i="5"/>
  <c r="BA80" i="5" s="1"/>
  <c r="BB80" i="5" s="1"/>
  <c r="AX58" i="5"/>
  <c r="AY60" i="5"/>
  <c r="BA60" i="5" s="1"/>
  <c r="BB60" i="5" s="1"/>
  <c r="AX63" i="5"/>
  <c r="AX21" i="5"/>
  <c r="AY22" i="5"/>
  <c r="BA22" i="5" s="1"/>
  <c r="BB22" i="5" s="1"/>
  <c r="AX25" i="5"/>
  <c r="AY26" i="5"/>
  <c r="BA26" i="5" s="1"/>
  <c r="BB26" i="5" s="1"/>
  <c r="AX55" i="5"/>
  <c r="AX86" i="5"/>
  <c r="AY83" i="5"/>
  <c r="BA83" i="5" s="1"/>
  <c r="BB83" i="5" s="1"/>
  <c r="AX78" i="5"/>
  <c r="AX80" i="5"/>
  <c r="AY75" i="5"/>
  <c r="BA75" i="5" s="1"/>
  <c r="BB75" i="5" s="1"/>
  <c r="AX70" i="5"/>
  <c r="AY72" i="5"/>
  <c r="BA72" i="5" s="1"/>
  <c r="BB72" i="5" s="1"/>
  <c r="AY55" i="4"/>
  <c r="BA55" i="4" s="1"/>
  <c r="BB55" i="4" s="1"/>
  <c r="AX33" i="1"/>
  <c r="AX67" i="4"/>
  <c r="AY64" i="4"/>
  <c r="BA64" i="4" s="1"/>
  <c r="BB64" i="4" s="1"/>
  <c r="AX63" i="4"/>
  <c r="AY59" i="4"/>
  <c r="BA59" i="4" s="1"/>
  <c r="BB59" i="4" s="1"/>
  <c r="AX58" i="4"/>
  <c r="AX54" i="4"/>
  <c r="AY51" i="4"/>
  <c r="BA51" i="4" s="1"/>
  <c r="BB51" i="4" s="1"/>
  <c r="AX50" i="4"/>
  <c r="AY47" i="4"/>
  <c r="BA47" i="4" s="1"/>
  <c r="BB47" i="4" s="1"/>
  <c r="AX46" i="4"/>
  <c r="AY43" i="4"/>
  <c r="BA43" i="4" s="1"/>
  <c r="BB43" i="4" s="1"/>
  <c r="AX42" i="4"/>
  <c r="AY39" i="4"/>
  <c r="BA39" i="4" s="1"/>
  <c r="BB39" i="4" s="1"/>
  <c r="AX38" i="4"/>
  <c r="AY35" i="4"/>
  <c r="BA35" i="4" s="1"/>
  <c r="BB35" i="4" s="1"/>
  <c r="AX34" i="4"/>
  <c r="AY31" i="4"/>
  <c r="BA31" i="4" s="1"/>
  <c r="BB31" i="4" s="1"/>
  <c r="AX30" i="4"/>
  <c r="AY27" i="4"/>
  <c r="BA27" i="4" s="1"/>
  <c r="BB27" i="4" s="1"/>
  <c r="AX26" i="4"/>
  <c r="AY23" i="4"/>
  <c r="BA23" i="4" s="1"/>
  <c r="BB23" i="4" s="1"/>
  <c r="AX22" i="4"/>
  <c r="AX19" i="4"/>
  <c r="AY65" i="4"/>
  <c r="BA65" i="4" s="1"/>
  <c r="BB65" i="4" s="1"/>
  <c r="AX64" i="4"/>
  <c r="AY60" i="4"/>
  <c r="BA60" i="4" s="1"/>
  <c r="BB60" i="4" s="1"/>
  <c r="AX59" i="4"/>
  <c r="AY56" i="4"/>
  <c r="BA56" i="4" s="1"/>
  <c r="BB56" i="4" s="1"/>
  <c r="AX55" i="4"/>
  <c r="AY52" i="4"/>
  <c r="BA52" i="4" s="1"/>
  <c r="BB52" i="4" s="1"/>
  <c r="AX51" i="4"/>
  <c r="AY48" i="4"/>
  <c r="BA48" i="4" s="1"/>
  <c r="BB48" i="4" s="1"/>
  <c r="AX47" i="4"/>
  <c r="AY44" i="4"/>
  <c r="BA44" i="4" s="1"/>
  <c r="BB44" i="4" s="1"/>
  <c r="AX43" i="4"/>
  <c r="AY40" i="4"/>
  <c r="BA40" i="4" s="1"/>
  <c r="BB40" i="4" s="1"/>
  <c r="AX39" i="4"/>
  <c r="AY36" i="4"/>
  <c r="BA36" i="4" s="1"/>
  <c r="BB36" i="4" s="1"/>
  <c r="AX35" i="4"/>
  <c r="AY32" i="4"/>
  <c r="BA32" i="4" s="1"/>
  <c r="BB32" i="4" s="1"/>
  <c r="AX31" i="4"/>
  <c r="AY28" i="4"/>
  <c r="BA28" i="4" s="1"/>
  <c r="BB28" i="4" s="1"/>
  <c r="AX27" i="4"/>
  <c r="AY24" i="4"/>
  <c r="BA24" i="4" s="1"/>
  <c r="BB24" i="4" s="1"/>
  <c r="AX23" i="4"/>
  <c r="AY20" i="4"/>
  <c r="BA20" i="4" s="1"/>
  <c r="BB20" i="4" s="1"/>
  <c r="AY39" i="3"/>
  <c r="BA39" i="3" s="1"/>
  <c r="BB39" i="3" s="1"/>
  <c r="AY66" i="4"/>
  <c r="BA66" i="4" s="1"/>
  <c r="BB66" i="4" s="1"/>
  <c r="AX65" i="4"/>
  <c r="AY62" i="4"/>
  <c r="BA62" i="4" s="1"/>
  <c r="BB62" i="4" s="1"/>
  <c r="AY61" i="4"/>
  <c r="BA61" i="4" s="1"/>
  <c r="BB61" i="4" s="1"/>
  <c r="AX60" i="4"/>
  <c r="AY57" i="4"/>
  <c r="BA57" i="4" s="1"/>
  <c r="BB57" i="4" s="1"/>
  <c r="AX56" i="4"/>
  <c r="AY53" i="4"/>
  <c r="BA53" i="4" s="1"/>
  <c r="BB53" i="4" s="1"/>
  <c r="AX52" i="4"/>
  <c r="AY49" i="4"/>
  <c r="BA49" i="4" s="1"/>
  <c r="BB49" i="4" s="1"/>
  <c r="AX48" i="4"/>
  <c r="AY45" i="4"/>
  <c r="BA45" i="4" s="1"/>
  <c r="BB45" i="4" s="1"/>
  <c r="AX44" i="4"/>
  <c r="AY41" i="4"/>
  <c r="BA41" i="4" s="1"/>
  <c r="BB41" i="4" s="1"/>
  <c r="AX40" i="4"/>
  <c r="AY37" i="4"/>
  <c r="BA37" i="4" s="1"/>
  <c r="BB37" i="4" s="1"/>
  <c r="AX36" i="4"/>
  <c r="AY33" i="4"/>
  <c r="BA33" i="4" s="1"/>
  <c r="BB33" i="4" s="1"/>
  <c r="AX32" i="4"/>
  <c r="AY29" i="4"/>
  <c r="BA29" i="4" s="1"/>
  <c r="BB29" i="4" s="1"/>
  <c r="AX28" i="4"/>
  <c r="AY25" i="4"/>
  <c r="BA25" i="4" s="1"/>
  <c r="BB25" i="4" s="1"/>
  <c r="AX24" i="4"/>
  <c r="AY21" i="4"/>
  <c r="BA21" i="4" s="1"/>
  <c r="BB21" i="4" s="1"/>
  <c r="AX20" i="4"/>
  <c r="AY19" i="4"/>
  <c r="BA19" i="4" s="1"/>
  <c r="BB19" i="4" s="1"/>
  <c r="AY67" i="4"/>
  <c r="BA67" i="4" s="1"/>
  <c r="BB67" i="4" s="1"/>
  <c r="AX66" i="4"/>
  <c r="AY63" i="4"/>
  <c r="BA63" i="4" s="1"/>
  <c r="BB63" i="4" s="1"/>
  <c r="AX62" i="4"/>
  <c r="AX61" i="4"/>
  <c r="AY58" i="4"/>
  <c r="BA58" i="4" s="1"/>
  <c r="BB58" i="4" s="1"/>
  <c r="AX57" i="4"/>
  <c r="AY54" i="4"/>
  <c r="BA54" i="4" s="1"/>
  <c r="BB54" i="4" s="1"/>
  <c r="AX53" i="4"/>
  <c r="AY50" i="4"/>
  <c r="BA50" i="4" s="1"/>
  <c r="BB50" i="4" s="1"/>
  <c r="AX49" i="4"/>
  <c r="AY46" i="4"/>
  <c r="BA46" i="4" s="1"/>
  <c r="BB46" i="4" s="1"/>
  <c r="AX45" i="4"/>
  <c r="AY42" i="4"/>
  <c r="BA42" i="4" s="1"/>
  <c r="BB42" i="4" s="1"/>
  <c r="AX41" i="4"/>
  <c r="AY38" i="4"/>
  <c r="BA38" i="4" s="1"/>
  <c r="BB38" i="4" s="1"/>
  <c r="AX37" i="4"/>
  <c r="AY34" i="4"/>
  <c r="BA34" i="4" s="1"/>
  <c r="BB34" i="4" s="1"/>
  <c r="AX33" i="4"/>
  <c r="AY30" i="4"/>
  <c r="BA30" i="4" s="1"/>
  <c r="BB30" i="4" s="1"/>
  <c r="AX29" i="4"/>
  <c r="AY26" i="4"/>
  <c r="BA26" i="4" s="1"/>
  <c r="BB26" i="4" s="1"/>
  <c r="AX25" i="4"/>
  <c r="AY22" i="4"/>
  <c r="BA22" i="4" s="1"/>
  <c r="BB22" i="4" s="1"/>
  <c r="AX21" i="4"/>
  <c r="AY34" i="1"/>
  <c r="BA34" i="1" s="1"/>
  <c r="BB34" i="1" s="1"/>
  <c r="AX39" i="1"/>
  <c r="AY37" i="1"/>
  <c r="BA37" i="1" s="1"/>
  <c r="BB37" i="1" s="1"/>
  <c r="AX28" i="1"/>
  <c r="AX42" i="1"/>
  <c r="AY23" i="1"/>
  <c r="BA23" i="1" s="1"/>
  <c r="BB23" i="1" s="1"/>
  <c r="AX19" i="1"/>
  <c r="AY23" i="3"/>
  <c r="BA23" i="3" s="1"/>
  <c r="BB23" i="3" s="1"/>
  <c r="AY39" i="1"/>
  <c r="BA39" i="1" s="1"/>
  <c r="BB39" i="1" s="1"/>
  <c r="AX35" i="1"/>
  <c r="AY26" i="1"/>
  <c r="BA26" i="1" s="1"/>
  <c r="BB26" i="1" s="1"/>
  <c r="AY60" i="3"/>
  <c r="BA60" i="3" s="1"/>
  <c r="BB60" i="3" s="1"/>
  <c r="AX51" i="3"/>
  <c r="AX31" i="1"/>
  <c r="AY42" i="1"/>
  <c r="BA42" i="1" s="1"/>
  <c r="BB42" i="1" s="1"/>
  <c r="AX41" i="1"/>
  <c r="AY36" i="1"/>
  <c r="BA36" i="1" s="1"/>
  <c r="BB36" i="1" s="1"/>
  <c r="AY32" i="1"/>
  <c r="BA32" i="1" s="1"/>
  <c r="BB32" i="1" s="1"/>
  <c r="AY29" i="1"/>
  <c r="BA29" i="1" s="1"/>
  <c r="BB29" i="1" s="1"/>
  <c r="AY20" i="1"/>
  <c r="BA20" i="1" s="1"/>
  <c r="BB20" i="1" s="1"/>
  <c r="AY62" i="3"/>
  <c r="BA62" i="3" s="1"/>
  <c r="BB62" i="3" s="1"/>
  <c r="AX57" i="3"/>
  <c r="AY46" i="3"/>
  <c r="BA46" i="3" s="1"/>
  <c r="BB46" i="3" s="1"/>
  <c r="AY27" i="1"/>
  <c r="BA27" i="1" s="1"/>
  <c r="BB27" i="1" s="1"/>
  <c r="AX23" i="1"/>
  <c r="AX63" i="3"/>
  <c r="AX38" i="1"/>
  <c r="AX22" i="1"/>
  <c r="AX30" i="1"/>
  <c r="AY63" i="3"/>
  <c r="BA63" i="3" s="1"/>
  <c r="BB63" i="3" s="1"/>
  <c r="AX58" i="3"/>
  <c r="AY47" i="3"/>
  <c r="BA47" i="3" s="1"/>
  <c r="BB47" i="3" s="1"/>
  <c r="AY21" i="1"/>
  <c r="BA21" i="1" s="1"/>
  <c r="BB21" i="1" s="1"/>
  <c r="AX59" i="3"/>
  <c r="AX36" i="1"/>
  <c r="AX20" i="1"/>
  <c r="AX37" i="1"/>
  <c r="AX34" i="1"/>
  <c r="AY31" i="1"/>
  <c r="BA31" i="1" s="1"/>
  <c r="BB31" i="1" s="1"/>
  <c r="AY28" i="1"/>
  <c r="BA28" i="1" s="1"/>
  <c r="BB28" i="1" s="1"/>
  <c r="AX27" i="1"/>
  <c r="AX21" i="1"/>
  <c r="AY57" i="3"/>
  <c r="BA57" i="3" s="1"/>
  <c r="BB57" i="3" s="1"/>
  <c r="AY36" i="3"/>
  <c r="BA36" i="3" s="1"/>
  <c r="BB36" i="3" s="1"/>
  <c r="AX35" i="3"/>
  <c r="AX32" i="3"/>
  <c r="AY20" i="3"/>
  <c r="BA20" i="3" s="1"/>
  <c r="BB20" i="3" s="1"/>
  <c r="AX30" i="3"/>
  <c r="AY26" i="3"/>
  <c r="BA26" i="3" s="1"/>
  <c r="BB26" i="3" s="1"/>
  <c r="AY35" i="3"/>
  <c r="BA35" i="3" s="1"/>
  <c r="BB35" i="3" s="1"/>
  <c r="AY31" i="3"/>
  <c r="BA31" i="3" s="1"/>
  <c r="BB31" i="3" s="1"/>
  <c r="AY27" i="3"/>
  <c r="BA27" i="3" s="1"/>
  <c r="BB27" i="3" s="1"/>
  <c r="AX25" i="1"/>
  <c r="AX19" i="3"/>
  <c r="AX43" i="3"/>
  <c r="AX23" i="3"/>
  <c r="AY19" i="1"/>
  <c r="BA19" i="1" s="1"/>
  <c r="BB19" i="1" s="1"/>
  <c r="AY48" i="3"/>
  <c r="BA48" i="3" s="1"/>
  <c r="BB48" i="3" s="1"/>
  <c r="AY40" i="1"/>
  <c r="BA40" i="1" s="1"/>
  <c r="BB40" i="1" s="1"/>
  <c r="AX65" i="3"/>
  <c r="AY54" i="3"/>
  <c r="BA54" i="3" s="1"/>
  <c r="BB54" i="3" s="1"/>
  <c r="AX49" i="3"/>
  <c r="AX44" i="3"/>
  <c r="AX66" i="3"/>
  <c r="AY55" i="3"/>
  <c r="BA55" i="3" s="1"/>
  <c r="BB55" i="3" s="1"/>
  <c r="AX50" i="3"/>
  <c r="AY65" i="3"/>
  <c r="BA65" i="3" s="1"/>
  <c r="BB65" i="3" s="1"/>
  <c r="AX60" i="3"/>
  <c r="AY49" i="3"/>
  <c r="BA49" i="3" s="1"/>
  <c r="BB49" i="3" s="1"/>
  <c r="AX31" i="3"/>
  <c r="AY30" i="3"/>
  <c r="BA30" i="3" s="1"/>
  <c r="BB30" i="3" s="1"/>
  <c r="AY40" i="3"/>
  <c r="BA40" i="3" s="1"/>
  <c r="BB40" i="3" s="1"/>
  <c r="AX28" i="3"/>
  <c r="AY24" i="3"/>
  <c r="BA24" i="3" s="1"/>
  <c r="BB24" i="3" s="1"/>
  <c r="AX41" i="3"/>
  <c r="AX38" i="3"/>
  <c r="AX37" i="3"/>
  <c r="AY34" i="3"/>
  <c r="BA34" i="3" s="1"/>
  <c r="BB34" i="3" s="1"/>
  <c r="AX33" i="3"/>
  <c r="AX29" i="3"/>
  <c r="AX25" i="3"/>
  <c r="AX22" i="3"/>
  <c r="AX21" i="3"/>
  <c r="AX52" i="3"/>
  <c r="AX29" i="1"/>
  <c r="AX26" i="1"/>
  <c r="AY19" i="3"/>
  <c r="BA19" i="3" s="1"/>
  <c r="BB19" i="3" s="1"/>
  <c r="AY64" i="3"/>
  <c r="BA64" i="3" s="1"/>
  <c r="BB64" i="3" s="1"/>
  <c r="AY52" i="3"/>
  <c r="BA52" i="3" s="1"/>
  <c r="BB52" i="3" s="1"/>
  <c r="AX47" i="3"/>
  <c r="AX40" i="1"/>
  <c r="AX24" i="1"/>
  <c r="AY58" i="3"/>
  <c r="BA58" i="3" s="1"/>
  <c r="BB58" i="3" s="1"/>
  <c r="AX53" i="3"/>
  <c r="AY24" i="1"/>
  <c r="BA24" i="1" s="1"/>
  <c r="BB24" i="1" s="1"/>
  <c r="AY33" i="1"/>
  <c r="BA33" i="1" s="1"/>
  <c r="BB33" i="1" s="1"/>
  <c r="AY59" i="3"/>
  <c r="BA59" i="3" s="1"/>
  <c r="BB59" i="3" s="1"/>
  <c r="AX54" i="3"/>
  <c r="AX42" i="3"/>
  <c r="AY22" i="1"/>
  <c r="BA22" i="1" s="1"/>
  <c r="BB22" i="1" s="1"/>
  <c r="AX64" i="3"/>
  <c r="AY53" i="3"/>
  <c r="BA53" i="3" s="1"/>
  <c r="BB53" i="3" s="1"/>
  <c r="AX48" i="3"/>
  <c r="AX34" i="3"/>
  <c r="AY38" i="1"/>
  <c r="BA38" i="1" s="1"/>
  <c r="BB38" i="1" s="1"/>
  <c r="AX27" i="3"/>
  <c r="AX39" i="3"/>
  <c r="AY30" i="1"/>
  <c r="BA30" i="1" s="1"/>
  <c r="BB30" i="1" s="1"/>
  <c r="AY56" i="3"/>
  <c r="BA56" i="3" s="1"/>
  <c r="BB56" i="3" s="1"/>
  <c r="AX32" i="1"/>
  <c r="AY66" i="3"/>
  <c r="BA66" i="3" s="1"/>
  <c r="BB66" i="3" s="1"/>
  <c r="AX61" i="3"/>
  <c r="AY50" i="3"/>
  <c r="BA50" i="3" s="1"/>
  <c r="BB50" i="3" s="1"/>
  <c r="AY41" i="1"/>
  <c r="BA41" i="1" s="1"/>
  <c r="BB41" i="1" s="1"/>
  <c r="AY25" i="1"/>
  <c r="BA25" i="1" s="1"/>
  <c r="BB25" i="1" s="1"/>
  <c r="AX62" i="3"/>
  <c r="AY51" i="3"/>
  <c r="BA51" i="3" s="1"/>
  <c r="BB51" i="3" s="1"/>
  <c r="AX46" i="3"/>
  <c r="AX55" i="3"/>
  <c r="AY35" i="1"/>
  <c r="BA35" i="1" s="1"/>
  <c r="BB35" i="1" s="1"/>
  <c r="AY61" i="3"/>
  <c r="BA61" i="3" s="1"/>
  <c r="BB61" i="3" s="1"/>
  <c r="AX56" i="3"/>
  <c r="AY45" i="3"/>
  <c r="BA45" i="3" s="1"/>
  <c r="BB45" i="3" s="1"/>
  <c r="AY43" i="3"/>
  <c r="BA43" i="3" s="1"/>
  <c r="BB43" i="3" s="1"/>
  <c r="AX45" i="3"/>
  <c r="AY44" i="3"/>
  <c r="BA44" i="3" s="1"/>
  <c r="BB44" i="3" s="1"/>
  <c r="AY42" i="3"/>
  <c r="BA42" i="3" s="1"/>
  <c r="BB42" i="3" s="1"/>
  <c r="AY41" i="3"/>
  <c r="BA41" i="3" s="1"/>
  <c r="BB41" i="3" s="1"/>
  <c r="AX40" i="3"/>
  <c r="AY38" i="3"/>
  <c r="BA38" i="3" s="1"/>
  <c r="BB38" i="3" s="1"/>
  <c r="AY37" i="3"/>
  <c r="BA37" i="3" s="1"/>
  <c r="BB37" i="3" s="1"/>
  <c r="AY33" i="3"/>
  <c r="BA33" i="3" s="1"/>
  <c r="BB33" i="3" s="1"/>
  <c r="AY29" i="3"/>
  <c r="BA29" i="3" s="1"/>
  <c r="BB29" i="3" s="1"/>
  <c r="AX26" i="3"/>
  <c r="AY25" i="3"/>
  <c r="BA25" i="3" s="1"/>
  <c r="BB25" i="3" s="1"/>
  <c r="AX24" i="3"/>
  <c r="AY22" i="3"/>
  <c r="BA22" i="3" s="1"/>
  <c r="BB22" i="3" s="1"/>
  <c r="AY21" i="3"/>
  <c r="BA21" i="3" s="1"/>
  <c r="BB21" i="3" s="1"/>
  <c r="AX36" i="3"/>
  <c r="AY32" i="3"/>
  <c r="BA32" i="3" s="1"/>
  <c r="BB32" i="3" s="1"/>
  <c r="AY28" i="3"/>
  <c r="BA28" i="3" s="1"/>
  <c r="BB28" i="3" s="1"/>
  <c r="AX20" i="3"/>
  <c r="BE17" i="6" l="1"/>
  <c r="BH15" i="5"/>
  <c r="BD17" i="4"/>
</calcChain>
</file>

<file path=xl/sharedStrings.xml><?xml version="1.0" encoding="utf-8"?>
<sst xmlns="http://schemas.openxmlformats.org/spreadsheetml/2006/main" count="118" uniqueCount="46">
  <si>
    <t>503TDR.9</t>
  </si>
  <si>
    <t>cnt</t>
  </si>
  <si>
    <t>August 2010 Cross-Calibration</t>
  </si>
  <si>
    <t>Serial no.:</t>
  </si>
  <si>
    <t>Depth (cm)</t>
  </si>
  <si>
    <t>intercept</t>
  </si>
  <si>
    <t>slope</t>
  </si>
  <si>
    <r>
      <t>r</t>
    </r>
    <r>
      <rPr>
        <vertAlign val="superscript"/>
        <sz val="10"/>
        <rFont val="Arial"/>
        <family val="2"/>
      </rPr>
      <t>2</t>
    </r>
  </si>
  <si>
    <t>SEE</t>
  </si>
  <si>
    <t>30-110</t>
  </si>
  <si>
    <t>130-230</t>
  </si>
  <si>
    <t>MSTD Cnt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</si>
  <si>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</si>
  <si>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</si>
  <si>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</si>
  <si>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</si>
  <si>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</si>
  <si>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</si>
  <si>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</si>
  <si>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</si>
  <si>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</si>
  <si>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</si>
  <si>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</si>
  <si>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</si>
  <si>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Count ratios:</t>
  </si>
  <si>
    <r>
      <t>Water contents (m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indexed="8"/>
        <rFont val="Calibri"/>
        <family val="2"/>
      </rPr>
      <t>-3</t>
    </r>
    <r>
      <rPr>
        <sz val="11"/>
        <color theme="1"/>
        <rFont val="Calibri"/>
        <family val="2"/>
        <scheme val="minor"/>
      </rPr>
      <t>)</t>
    </r>
  </si>
  <si>
    <t>Water Profile</t>
  </si>
  <si>
    <t>2.3 m</t>
  </si>
  <si>
    <t>1.5 m</t>
  </si>
  <si>
    <r>
      <t>Profile water content to 160 cm at wilting point (WP) of 0.18 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indexed="8"/>
        <rFont val="Calibri"/>
        <family val="2"/>
      </rPr>
      <t>-3</t>
    </r>
    <r>
      <rPr>
        <sz val="11"/>
        <color theme="1"/>
        <rFont val="Calibri"/>
        <family val="2"/>
        <scheme val="minor"/>
      </rPr>
      <t xml:space="preserve"> =</t>
    </r>
  </si>
  <si>
    <r>
      <t>Profile water content to 160 cm at field capacity (FC) of 0.33 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indexed="8"/>
        <rFont val="Calibri"/>
        <family val="2"/>
      </rPr>
      <t>-3</t>
    </r>
    <r>
      <rPr>
        <sz val="11"/>
        <color theme="1"/>
        <rFont val="Calibri"/>
        <family val="2"/>
        <scheme val="minor"/>
      </rPr>
      <t xml:space="preserve"> =</t>
    </r>
  </si>
  <si>
    <t>Avg MSTD</t>
  </si>
  <si>
    <t>Plots</t>
  </si>
  <si>
    <t>mm less than FC</t>
  </si>
  <si>
    <t>inches less than FC</t>
  </si>
  <si>
    <t>Water contents (m3 m-3)</t>
  </si>
  <si>
    <t>Profile water content to 160 cm at wilting point (WP) of 0.18 m3 m-3 =</t>
  </si>
  <si>
    <t>Profile water content to 160 cm at field capacity (FC) of 0.33 m3 m-3 =</t>
  </si>
  <si>
    <t>Avg I100%</t>
  </si>
  <si>
    <t>inches for</t>
  </si>
  <si>
    <t>Chi: .99</t>
  </si>
  <si>
    <t>Tube  No.</t>
  </si>
  <si>
    <t>DOY</t>
  </si>
  <si>
    <t>Irrg Level</t>
  </si>
  <si>
    <t>Irrg level</t>
  </si>
  <si>
    <t>Plot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</si>
</sst>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Tahoma"/>
      <family val="2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0"/>
      <color rgb="FF00610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rgb="FF3F3F76"/>
      <name val="Tahoma"/>
      <family val="2"/>
    </font>
    <font>
      <b/>
      <sz val="10"/>
      <color rgb="FF3F3F3F"/>
      <name val="Tahoma"/>
      <family val="2"/>
    </font>
    <font>
      <b/>
      <sz val="10"/>
      <color rgb="FFFA7D00"/>
      <name val="Tahoma"/>
      <family val="2"/>
    </font>
    <font>
      <sz val="10"/>
      <color rgb="FFFA7D00"/>
      <name val="Tahoma"/>
      <family val="2"/>
    </font>
    <font>
      <b/>
      <sz val="10"/>
      <color theme="0"/>
      <name val="Tahoma"/>
      <family val="2"/>
    </font>
    <font>
      <sz val="10"/>
      <color rgb="FFFF0000"/>
      <name val="Tahoma"/>
      <family val="2"/>
    </font>
    <font>
      <i/>
      <sz val="10"/>
      <color rgb="FF7F7F7F"/>
      <name val="Tahoma"/>
      <family val="2"/>
    </font>
    <font>
      <b/>
      <sz val="10"/>
      <color theme="1"/>
      <name val="Tahoma"/>
      <family val="2"/>
    </font>
    <font>
      <sz val="10"/>
      <color theme="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0" fontId="24" fillId="10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11" borderId="0" applyNumberFormat="0" applyBorder="0" applyAlignment="0" applyProtection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39" fillId="12" borderId="0" applyNumberFormat="0" applyBorder="0" applyAlignment="0" applyProtection="0"/>
    <xf numFmtId="0" fontId="39" fillId="16" borderId="0" applyNumberFormat="0" applyBorder="0" applyAlignment="0" applyProtection="0"/>
    <xf numFmtId="0" fontId="39" fillId="20" borderId="0" applyNumberFormat="0" applyBorder="0" applyAlignment="0" applyProtection="0"/>
    <xf numFmtId="0" fontId="39" fillId="24" borderId="0" applyNumberFormat="0" applyBorder="0" applyAlignment="0" applyProtection="0"/>
    <xf numFmtId="0" fontId="39" fillId="28" borderId="0" applyNumberFormat="0" applyBorder="0" applyAlignment="0" applyProtection="0"/>
    <xf numFmtId="0" fontId="39" fillId="32" borderId="0" applyNumberFormat="0" applyBorder="0" applyAlignment="0" applyProtection="0"/>
    <xf numFmtId="0" fontId="39" fillId="9" borderId="0" applyNumberFormat="0" applyBorder="0" applyAlignment="0" applyProtection="0"/>
    <xf numFmtId="0" fontId="39" fillId="13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5" borderId="0" applyNumberFormat="0" applyBorder="0" applyAlignment="0" applyProtection="0"/>
    <xf numFmtId="0" fontId="39" fillId="29" borderId="0" applyNumberFormat="0" applyBorder="0" applyAlignment="0" applyProtection="0"/>
    <xf numFmtId="0" fontId="29" fillId="3" borderId="0" applyNumberFormat="0" applyBorder="0" applyAlignment="0" applyProtection="0"/>
    <xf numFmtId="0" fontId="33" fillId="6" borderId="4" applyNumberFormat="0" applyAlignment="0" applyProtection="0"/>
    <xf numFmtId="0" fontId="35" fillId="7" borderId="7" applyNumberFormat="0" applyAlignment="0" applyProtection="0"/>
    <xf numFmtId="0" fontId="3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1" fillId="5" borderId="4" applyNumberFormat="0" applyAlignment="0" applyProtection="0"/>
    <xf numFmtId="0" fontId="34" fillId="0" borderId="6" applyNumberFormat="0" applyFill="0" applyAlignment="0" applyProtection="0"/>
    <xf numFmtId="0" fontId="30" fillId="4" borderId="0" applyNumberFormat="0" applyBorder="0" applyAlignment="0" applyProtection="0"/>
    <xf numFmtId="0" fontId="24" fillId="8" borderId="8" applyNumberFormat="0" applyFont="0" applyAlignment="0" applyProtection="0"/>
    <xf numFmtId="0" fontId="32" fillId="6" borderId="5" applyNumberFormat="0" applyAlignment="0" applyProtection="0"/>
    <xf numFmtId="0" fontId="38" fillId="0" borderId="9" applyNumberFormat="0" applyFill="0" applyAlignment="0" applyProtection="0"/>
    <xf numFmtId="0" fontId="36" fillId="0" borderId="0" applyNumberForma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0" xfId="0"/>
    <xf numFmtId="0" fontId="18" fillId="0" borderId="0" xfId="0" applyFont="1" applyBorder="1"/>
    <xf numFmtId="0" fontId="0" fillId="0" borderId="0" xfId="0" applyBorder="1"/>
    <xf numFmtId="0" fontId="18" fillId="0" borderId="10" xfId="0" applyFont="1" applyBorder="1"/>
    <xf numFmtId="0" fontId="19" fillId="0" borderId="0" xfId="0" applyFont="1"/>
    <xf numFmtId="0" fontId="0" fillId="0" borderId="0" xfId="0" applyFill="1" applyBorder="1" applyAlignment="1"/>
    <xf numFmtId="0" fontId="19" fillId="0" borderId="0" xfId="0" applyFont="1" applyBorder="1"/>
    <xf numFmtId="164" fontId="0" fillId="0" borderId="0" xfId="0" applyNumberFormat="1" applyBorder="1"/>
    <xf numFmtId="164" fontId="0" fillId="0" borderId="0" xfId="0" applyNumberFormat="1" applyFill="1" applyBorder="1" applyAlignment="1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8" fillId="33" borderId="10" xfId="0" applyFont="1" applyFill="1" applyBorder="1"/>
    <xf numFmtId="0" fontId="0" fillId="33" borderId="0" xfId="0" applyFill="1" applyBorder="1"/>
    <xf numFmtId="0" fontId="19" fillId="33" borderId="0" xfId="0" applyFont="1" applyFill="1" applyBorder="1"/>
    <xf numFmtId="0" fontId="0" fillId="33" borderId="0" xfId="0" applyFill="1" applyBorder="1" applyAlignment="1"/>
    <xf numFmtId="164" fontId="0" fillId="33" borderId="0" xfId="0" applyNumberFormat="1" applyFill="1" applyBorder="1" applyAlignmen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/>
    <xf numFmtId="0" fontId="0" fillId="34" borderId="0" xfId="0" applyFill="1"/>
    <xf numFmtId="0" fontId="23" fillId="0" borderId="11" xfId="0" applyFont="1" applyBorder="1"/>
    <xf numFmtId="0" fontId="16" fillId="0" borderId="0" xfId="0" applyFont="1"/>
    <xf numFmtId="0" fontId="16" fillId="0" borderId="11" xfId="0" applyFont="1" applyBorder="1"/>
    <xf numFmtId="0" fontId="0" fillId="0" borderId="0" xfId="0"/>
    <xf numFmtId="14" fontId="0" fillId="0" borderId="0" xfId="0" applyNumberFormat="1"/>
    <xf numFmtId="0" fontId="0" fillId="34" borderId="11" xfId="0" applyFill="1" applyBorder="1"/>
    <xf numFmtId="0" fontId="24" fillId="0" borderId="0" xfId="42"/>
    <xf numFmtId="14" fontId="24" fillId="0" borderId="0" xfId="42" applyNumberFormat="1"/>
    <xf numFmtId="0" fontId="0" fillId="37" borderId="0" xfId="0" applyFill="1"/>
    <xf numFmtId="0" fontId="0" fillId="36" borderId="11" xfId="0" applyFill="1" applyBorder="1"/>
    <xf numFmtId="2" fontId="0" fillId="37" borderId="0" xfId="0" applyNumberFormat="1" applyFill="1"/>
    <xf numFmtId="0" fontId="0" fillId="0" borderId="11" xfId="0" applyBorder="1"/>
    <xf numFmtId="0" fontId="0" fillId="35" borderId="0" xfId="0" applyFill="1"/>
    <xf numFmtId="2" fontId="16" fillId="0" borderId="0" xfId="0" applyNumberFormat="1" applyFont="1"/>
    <xf numFmtId="0" fontId="0" fillId="35" borderId="11" xfId="0" applyFill="1" applyBorder="1"/>
    <xf numFmtId="0" fontId="24" fillId="37" borderId="0" xfId="42" applyFill="1"/>
    <xf numFmtId="0" fontId="24" fillId="0" borderId="0" xfId="42"/>
    <xf numFmtId="14" fontId="24" fillId="0" borderId="0" xfId="42" applyNumberFormat="1"/>
    <xf numFmtId="0" fontId="0" fillId="38" borderId="0" xfId="0" applyFill="1"/>
    <xf numFmtId="9" fontId="0" fillId="0" borderId="0" xfId="0" applyNumberFormat="1"/>
  </cellXfs>
  <cellStyles count="83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2" xfId="42"/>
    <cellStyle name="Note" xfId="15" builtinId="10" customBuiltin="1"/>
    <cellStyle name="Note 2" xfId="79"/>
    <cellStyle name="Output" xfId="10" builtinId="21" customBuiltin="1"/>
    <cellStyle name="Output 2" xfId="80"/>
    <cellStyle name="Title" xfId="1" builtinId="15" customBuiltin="1"/>
    <cellStyle name="Total" xfId="17" builtinId="25" customBuiltin="1"/>
    <cellStyle name="Total 2" xfId="81"/>
    <cellStyle name="Warning Text" xfId="14" builtinId="11" customBuiltin="1"/>
    <cellStyle name="Warning Text 2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'Graph-Tubes Angela'!$C$2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Angela'!$D$2:$O$2</c:f>
              <c:numCache>
                <c:formatCode>General</c:formatCode>
                <c:ptCount val="12"/>
                <c:pt idx="0">
                  <c:v>0.27097687791237457</c:v>
                </c:pt>
                <c:pt idx="1">
                  <c:v>0.27550481447300573</c:v>
                </c:pt>
                <c:pt idx="2">
                  <c:v>0.27079331291667336</c:v>
                </c:pt>
                <c:pt idx="3">
                  <c:v>0.26632656468794258</c:v>
                </c:pt>
                <c:pt idx="4">
                  <c:v>0.28177661849279889</c:v>
                </c:pt>
                <c:pt idx="5">
                  <c:v>0.29220922908182062</c:v>
                </c:pt>
                <c:pt idx="6">
                  <c:v>0.31286226010290824</c:v>
                </c:pt>
                <c:pt idx="7">
                  <c:v>0.32405058426192818</c:v>
                </c:pt>
                <c:pt idx="8">
                  <c:v>0.35384844422753337</c:v>
                </c:pt>
                <c:pt idx="9">
                  <c:v>0.36627991551533323</c:v>
                </c:pt>
                <c:pt idx="10">
                  <c:v>0.35904705949334054</c:v>
                </c:pt>
                <c:pt idx="11">
                  <c:v>0.27517081015301725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Angela'!$C$3</c:f>
              <c:strCache>
                <c:ptCount val="1"/>
                <c:pt idx="0">
                  <c:v>78</c:v>
                </c:pt>
              </c:strCache>
            </c:strRef>
          </c:tx>
          <c:xVal>
            <c:numRef>
              <c:f>'Graph-Tubes Angela'!$D$3:$O$3</c:f>
              <c:numCache>
                <c:formatCode>General</c:formatCode>
                <c:ptCount val="12"/>
                <c:pt idx="0">
                  <c:v>0.24231014441702736</c:v>
                </c:pt>
                <c:pt idx="1">
                  <c:v>0.23658903538433801</c:v>
                </c:pt>
                <c:pt idx="2">
                  <c:v>0.26461329139473078</c:v>
                </c:pt>
                <c:pt idx="3">
                  <c:v>0.28777307501904009</c:v>
                </c:pt>
                <c:pt idx="4">
                  <c:v>0.29300467739652614</c:v>
                </c:pt>
                <c:pt idx="5">
                  <c:v>0.3061295745891664</c:v>
                </c:pt>
                <c:pt idx="6">
                  <c:v>0.32819440802452809</c:v>
                </c:pt>
                <c:pt idx="7">
                  <c:v>0.35098543871882787</c:v>
                </c:pt>
                <c:pt idx="8">
                  <c:v>0.37193058428251496</c:v>
                </c:pt>
                <c:pt idx="9">
                  <c:v>0.37712919954832219</c:v>
                </c:pt>
                <c:pt idx="10">
                  <c:v>0.37294770466060773</c:v>
                </c:pt>
                <c:pt idx="11">
                  <c:v>0.24238525347492584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2592"/>
        <c:axId val="37901056"/>
      </c:scatterChart>
      <c:valAx>
        <c:axId val="379025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Water Content m</a:t>
                </a:r>
                <a:r>
                  <a:rPr lang="en-US" baseline="30000"/>
                  <a:t>3</a:t>
                </a:r>
                <a:r>
                  <a:rPr lang="en-US"/>
                  <a:t> m</a:t>
                </a:r>
                <a:r>
                  <a:rPr lang="en-US" baseline="30000"/>
                  <a:t>-3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01056"/>
        <c:crosses val="autoZero"/>
        <c:crossBetween val="midCat"/>
      </c:valAx>
      <c:valAx>
        <c:axId val="3790105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0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'Graph-Tubes Angela'!$C$9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Angela'!$D$9:$O$9</c:f>
              <c:numCache>
                <c:formatCode>General</c:formatCode>
                <c:ptCount val="12"/>
                <c:pt idx="0">
                  <c:v>0.25411949247380861</c:v>
                </c:pt>
                <c:pt idx="1">
                  <c:v>0.24778650012211506</c:v>
                </c:pt>
                <c:pt idx="2">
                  <c:v>0.25225324835084578</c:v>
                </c:pt>
                <c:pt idx="3">
                  <c:v>0.26623478219009195</c:v>
                </c:pt>
                <c:pt idx="4">
                  <c:v>0.27443401866474837</c:v>
                </c:pt>
                <c:pt idx="5">
                  <c:v>0.26703023050479746</c:v>
                </c:pt>
                <c:pt idx="6">
                  <c:v>0.27424935686049956</c:v>
                </c:pt>
                <c:pt idx="7">
                  <c:v>0.28690685489898671</c:v>
                </c:pt>
                <c:pt idx="8">
                  <c:v>0.29259519479128299</c:v>
                </c:pt>
                <c:pt idx="9">
                  <c:v>0.30118421131739931</c:v>
                </c:pt>
                <c:pt idx="10">
                  <c:v>0.29873558818495388</c:v>
                </c:pt>
                <c:pt idx="11">
                  <c:v>0.18945024008842415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Angela'!$C$10</c:f>
              <c:strCache>
                <c:ptCount val="1"/>
                <c:pt idx="0">
                  <c:v>78</c:v>
                </c:pt>
              </c:strCache>
            </c:strRef>
          </c:tx>
          <c:xVal>
            <c:numRef>
              <c:f>'Graph-Tubes Angela'!$D$10:$O$10</c:f>
              <c:numCache>
                <c:formatCode>General</c:formatCode>
                <c:ptCount val="12"/>
                <c:pt idx="0">
                  <c:v>0.27213945621848257</c:v>
                </c:pt>
                <c:pt idx="1">
                  <c:v>0.31136117696665239</c:v>
                </c:pt>
                <c:pt idx="2">
                  <c:v>0.30050024805432768</c:v>
                </c:pt>
                <c:pt idx="3">
                  <c:v>0.29110783910761306</c:v>
                </c:pt>
                <c:pt idx="4">
                  <c:v>0.29955182890987114</c:v>
                </c:pt>
                <c:pt idx="5">
                  <c:v>0.30723096456337395</c:v>
                </c:pt>
                <c:pt idx="6">
                  <c:v>0.3259341405176554</c:v>
                </c:pt>
                <c:pt idx="7">
                  <c:v>0.33452315704377172</c:v>
                </c:pt>
                <c:pt idx="8">
                  <c:v>0.34898886908775706</c:v>
                </c:pt>
                <c:pt idx="9">
                  <c:v>0.35222858584760786</c:v>
                </c:pt>
                <c:pt idx="10">
                  <c:v>0.34944092258913156</c:v>
                </c:pt>
                <c:pt idx="11">
                  <c:v>0.24504907995502079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6704"/>
        <c:axId val="36429184"/>
      </c:scatterChart>
      <c:valAx>
        <c:axId val="3701670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Water Content m</a:t>
                </a:r>
                <a:r>
                  <a:rPr lang="en-US" baseline="30000"/>
                  <a:t>3</a:t>
                </a:r>
                <a:r>
                  <a:rPr lang="en-US"/>
                  <a:t> m</a:t>
                </a:r>
                <a:r>
                  <a:rPr lang="en-US" baseline="30000"/>
                  <a:t>-3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29184"/>
        <c:crosses val="autoZero"/>
        <c:crossBetween val="midCat"/>
      </c:valAx>
      <c:valAx>
        <c:axId val="3642918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1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P3</a:t>
            </a:r>
          </a:p>
        </c:rich>
      </c:tx>
      <c:layout>
        <c:manualLayout>
          <c:xMode val="edge"/>
          <c:yMode val="edge"/>
          <c:x val="0.46420217110323447"/>
          <c:y val="2.615717811392964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8014711907235162"/>
          <c:y val="0.36429774636379408"/>
          <c:w val="0.55713881686239375"/>
          <c:h val="0.592329690132017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'Graph-Tubes Angela'!$C$14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Angela'!$D$14:$O$14</c:f>
              <c:numCache>
                <c:formatCode>General</c:formatCode>
                <c:ptCount val="12"/>
                <c:pt idx="0">
                  <c:v>0.2659594346965401</c:v>
                </c:pt>
                <c:pt idx="1">
                  <c:v>0.27290431036723783</c:v>
                </c:pt>
                <c:pt idx="2">
                  <c:v>0.29780796145070915</c:v>
                </c:pt>
                <c:pt idx="3">
                  <c:v>0.29624765898724842</c:v>
                </c:pt>
                <c:pt idx="4">
                  <c:v>0.29389190820908223</c:v>
                </c:pt>
                <c:pt idx="5">
                  <c:v>0.2966147889786509</c:v>
                </c:pt>
                <c:pt idx="6">
                  <c:v>0.30246502957129384</c:v>
                </c:pt>
                <c:pt idx="7">
                  <c:v>0.3101122679695465</c:v>
                </c:pt>
                <c:pt idx="8">
                  <c:v>0.30909514759145373</c:v>
                </c:pt>
                <c:pt idx="9">
                  <c:v>0.3529066660996697</c:v>
                </c:pt>
                <c:pt idx="10">
                  <c:v>0.34058820818721347</c:v>
                </c:pt>
                <c:pt idx="11">
                  <c:v>0.18402013226361527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Angela'!$C$15</c:f>
              <c:strCache>
                <c:ptCount val="1"/>
                <c:pt idx="0">
                  <c:v>78</c:v>
                </c:pt>
              </c:strCache>
            </c:strRef>
          </c:tx>
          <c:marker>
            <c:symbol val="square"/>
            <c:size val="5"/>
          </c:marker>
          <c:xVal>
            <c:numRef>
              <c:f>'Graph-Tubes Angela'!$D$15:$O$15</c:f>
              <c:numCache>
                <c:formatCode>General</c:formatCode>
                <c:ptCount val="12"/>
                <c:pt idx="0">
                  <c:v>0.28661049671293209</c:v>
                </c:pt>
                <c:pt idx="1">
                  <c:v>0.28459128176021825</c:v>
                </c:pt>
                <c:pt idx="2">
                  <c:v>0.27795234774902255</c:v>
                </c:pt>
                <c:pt idx="3">
                  <c:v>0.24919383175582471</c:v>
                </c:pt>
                <c:pt idx="4">
                  <c:v>0.28951694247820209</c:v>
                </c:pt>
                <c:pt idx="5">
                  <c:v>0.2943814148642856</c:v>
                </c:pt>
                <c:pt idx="6">
                  <c:v>0.31719443949108095</c:v>
                </c:pt>
                <c:pt idx="7">
                  <c:v>0.3298142664044536</c:v>
                </c:pt>
                <c:pt idx="8">
                  <c:v>0.3517388612211188</c:v>
                </c:pt>
                <c:pt idx="9">
                  <c:v>0.3573141877380715</c:v>
                </c:pt>
                <c:pt idx="10">
                  <c:v>0.35328337735081516</c:v>
                </c:pt>
                <c:pt idx="11">
                  <c:v>0.23217391863456199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5600"/>
        <c:axId val="44615168"/>
      </c:scatterChart>
      <c:valAx>
        <c:axId val="1043456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Water Content m3 m-3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15168"/>
        <c:crosses val="autoZero"/>
        <c:crossBetween val="midCat"/>
      </c:valAx>
      <c:valAx>
        <c:axId val="446151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4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'Graph-Tubes Angela'!$C$22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Angela'!$D$22:$O$22</c:f>
              <c:numCache>
                <c:formatCode>General</c:formatCode>
                <c:ptCount val="12"/>
                <c:pt idx="0">
                  <c:v>0.26329774225887176</c:v>
                </c:pt>
                <c:pt idx="1">
                  <c:v>0.27581075613250783</c:v>
                </c:pt>
                <c:pt idx="2">
                  <c:v>0.27865601356587744</c:v>
                </c:pt>
                <c:pt idx="3">
                  <c:v>0.31206484278350721</c:v>
                </c:pt>
                <c:pt idx="4">
                  <c:v>0.29022060829505697</c:v>
                </c:pt>
                <c:pt idx="5">
                  <c:v>0.28734475669573717</c:v>
                </c:pt>
                <c:pt idx="6">
                  <c:v>0.31689307049016463</c:v>
                </c:pt>
                <c:pt idx="7">
                  <c:v>0.30815336946359012</c:v>
                </c:pt>
                <c:pt idx="8">
                  <c:v>0.3024273584461793</c:v>
                </c:pt>
                <c:pt idx="9">
                  <c:v>0.31323897135405371</c:v>
                </c:pt>
                <c:pt idx="10">
                  <c:v>0.32913618615239176</c:v>
                </c:pt>
                <c:pt idx="11">
                  <c:v>0.16824208311228381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Angela'!$C$23</c:f>
              <c:strCache>
                <c:ptCount val="1"/>
                <c:pt idx="0">
                  <c:v>78</c:v>
                </c:pt>
              </c:strCache>
            </c:strRef>
          </c:tx>
          <c:xVal>
            <c:numRef>
              <c:f>'Graph-Tubes Angela'!$D$23:$O$23</c:f>
              <c:numCache>
                <c:formatCode>General</c:formatCode>
                <c:ptCount val="12"/>
                <c:pt idx="0">
                  <c:v>0.27584135029845802</c:v>
                </c:pt>
                <c:pt idx="1">
                  <c:v>0.27180292039303028</c:v>
                </c:pt>
                <c:pt idx="2">
                  <c:v>0.28352048595196089</c:v>
                </c:pt>
                <c:pt idx="3">
                  <c:v>0.31484891188497638</c:v>
                </c:pt>
                <c:pt idx="4">
                  <c:v>0.28905802998894897</c:v>
                </c:pt>
                <c:pt idx="5">
                  <c:v>0.27094628374642438</c:v>
                </c:pt>
                <c:pt idx="6">
                  <c:v>0.31207116647550281</c:v>
                </c:pt>
                <c:pt idx="7">
                  <c:v>0.31361568260519918</c:v>
                </c:pt>
                <c:pt idx="8">
                  <c:v>0.32736564327200818</c:v>
                </c:pt>
                <c:pt idx="9">
                  <c:v>0.3561463828595206</c:v>
                </c:pt>
                <c:pt idx="10">
                  <c:v>0.35497857798096971</c:v>
                </c:pt>
                <c:pt idx="11">
                  <c:v>0.23295940592997461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9744"/>
        <c:axId val="90718208"/>
      </c:scatterChart>
      <c:valAx>
        <c:axId val="90719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90718208"/>
        <c:crosses val="autoZero"/>
        <c:crossBetween val="midCat"/>
      </c:valAx>
      <c:valAx>
        <c:axId val="9071820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1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'Graph-Tubes Angela'!$C$18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Angela'!$D$18:$O$18</c:f>
              <c:numCache>
                <c:formatCode>General</c:formatCode>
                <c:ptCount val="12"/>
                <c:pt idx="0">
                  <c:v>0.26950835794676448</c:v>
                </c:pt>
                <c:pt idx="1">
                  <c:v>0.28070582268454153</c:v>
                </c:pt>
                <c:pt idx="2">
                  <c:v>0.27088509541452394</c:v>
                </c:pt>
                <c:pt idx="3">
                  <c:v>0.29903172808871759</c:v>
                </c:pt>
                <c:pt idx="4">
                  <c:v>0.29789974394855978</c:v>
                </c:pt>
                <c:pt idx="5">
                  <c:v>0.29520745734494125</c:v>
                </c:pt>
                <c:pt idx="6">
                  <c:v>0.30472529707816653</c:v>
                </c:pt>
                <c:pt idx="7">
                  <c:v>0.29165341666341937</c:v>
                </c:pt>
                <c:pt idx="8">
                  <c:v>0.2891671224058594</c:v>
                </c:pt>
                <c:pt idx="9">
                  <c:v>0.29805750793289204</c:v>
                </c:pt>
                <c:pt idx="10">
                  <c:v>0.30118421131739931</c:v>
                </c:pt>
                <c:pt idx="11">
                  <c:v>0.1857277133405992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Angela'!$C$19</c:f>
              <c:strCache>
                <c:ptCount val="1"/>
                <c:pt idx="0">
                  <c:v>78</c:v>
                </c:pt>
              </c:strCache>
            </c:strRef>
          </c:tx>
          <c:xVal>
            <c:numRef>
              <c:f>'Graph-Tubes Angela'!$D$19:$O$19</c:f>
              <c:numCache>
                <c:formatCode>General</c:formatCode>
                <c:ptCount val="12"/>
                <c:pt idx="0">
                  <c:v>0.29734904896145598</c:v>
                </c:pt>
                <c:pt idx="1">
                  <c:v>0.28664109087888234</c:v>
                </c:pt>
                <c:pt idx="2">
                  <c:v>0.3032537229898466</c:v>
                </c:pt>
                <c:pt idx="3">
                  <c:v>0.28263325513940479</c:v>
                </c:pt>
                <c:pt idx="4">
                  <c:v>0.278013536080923</c:v>
                </c:pt>
                <c:pt idx="5">
                  <c:v>0.30943374451178912</c:v>
                </c:pt>
                <c:pt idx="6">
                  <c:v>0.32167730337971184</c:v>
                </c:pt>
                <c:pt idx="7">
                  <c:v>0.32898550165193358</c:v>
                </c:pt>
                <c:pt idx="8">
                  <c:v>0.33829026955522623</c:v>
                </c:pt>
                <c:pt idx="9">
                  <c:v>0.35411214210333514</c:v>
                </c:pt>
                <c:pt idx="10">
                  <c:v>0.3484991444612679</c:v>
                </c:pt>
                <c:pt idx="11">
                  <c:v>0.18927948198072578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3952"/>
        <c:axId val="37936512"/>
      </c:scatterChart>
      <c:valAx>
        <c:axId val="380139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7936512"/>
        <c:crosses val="autoZero"/>
        <c:crossBetween val="midCat"/>
      </c:valAx>
      <c:valAx>
        <c:axId val="3793651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'Graph-Tubes Angela'!$C$27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Angela'!$D$27:$O$27</c:f>
              <c:numCache>
                <c:formatCode>General</c:formatCode>
                <c:ptCount val="12"/>
                <c:pt idx="0">
                  <c:v>0.26981429960626657</c:v>
                </c:pt>
                <c:pt idx="1">
                  <c:v>0.26072783231905405</c:v>
                </c:pt>
                <c:pt idx="2">
                  <c:v>0.273944512009545</c:v>
                </c:pt>
                <c:pt idx="3">
                  <c:v>0.29637003565104925</c:v>
                </c:pt>
                <c:pt idx="4">
                  <c:v>0.3038044179769504</c:v>
                </c:pt>
                <c:pt idx="5">
                  <c:v>0.29015941996315653</c:v>
                </c:pt>
                <c:pt idx="6">
                  <c:v>0.3172321106161955</c:v>
                </c:pt>
                <c:pt idx="7">
                  <c:v>0.29037259840952484</c:v>
                </c:pt>
                <c:pt idx="8">
                  <c:v>0.3012595535676284</c:v>
                </c:pt>
                <c:pt idx="9">
                  <c:v>0.30321845207358472</c:v>
                </c:pt>
                <c:pt idx="10">
                  <c:v>0.28735890840036121</c:v>
                </c:pt>
                <c:pt idx="11">
                  <c:v>0.20031045573804193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Angela'!$C$28</c:f>
              <c:strCache>
                <c:ptCount val="1"/>
                <c:pt idx="0">
                  <c:v>78</c:v>
                </c:pt>
              </c:strCache>
            </c:strRef>
          </c:tx>
          <c:xVal>
            <c:numRef>
              <c:f>'Graph-Tubes Angela'!$D$28:$O$28</c:f>
              <c:numCache>
                <c:formatCode>General</c:formatCode>
                <c:ptCount val="12"/>
                <c:pt idx="0">
                  <c:v>0.28841555250399453</c:v>
                </c:pt>
                <c:pt idx="1">
                  <c:v>0.27807472441282338</c:v>
                </c:pt>
                <c:pt idx="2">
                  <c:v>0.26632656468794258</c:v>
                </c:pt>
                <c:pt idx="3">
                  <c:v>0.286885844206484</c:v>
                </c:pt>
                <c:pt idx="4">
                  <c:v>0.24417638853999024</c:v>
                </c:pt>
                <c:pt idx="5">
                  <c:v>0.24937739675152604</c:v>
                </c:pt>
                <c:pt idx="6">
                  <c:v>0.28701986827433035</c:v>
                </c:pt>
                <c:pt idx="7">
                  <c:v>0.29914997056121384</c:v>
                </c:pt>
                <c:pt idx="8">
                  <c:v>0.31775950636779909</c:v>
                </c:pt>
                <c:pt idx="9">
                  <c:v>0.34736901070783155</c:v>
                </c:pt>
                <c:pt idx="10">
                  <c:v>0.33712246467667534</c:v>
                </c:pt>
                <c:pt idx="11">
                  <c:v>0.21837666353253185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0960"/>
        <c:axId val="100616448"/>
      </c:scatterChart>
      <c:valAx>
        <c:axId val="10132096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Water Content m</a:t>
                </a:r>
                <a:r>
                  <a:rPr lang="en-US" baseline="30000"/>
                  <a:t>3</a:t>
                </a:r>
                <a:r>
                  <a:rPr lang="en-US"/>
                  <a:t> m</a:t>
                </a:r>
                <a:r>
                  <a:rPr lang="en-US" baseline="30000"/>
                  <a:t>-3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16448"/>
        <c:crosses val="autoZero"/>
        <c:crossBetween val="midCat"/>
      </c:valAx>
      <c:valAx>
        <c:axId val="1006164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2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'Graph-Tubes Angela'!$C$31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Angela'!$D$31:$O$31</c:f>
              <c:numCache>
                <c:formatCode>General</c:formatCode>
                <c:ptCount val="12"/>
                <c:pt idx="0">
                  <c:v>0.40375555813628794</c:v>
                </c:pt>
                <c:pt idx="1">
                  <c:v>0.7093912759788904</c:v>
                </c:pt>
                <c:pt idx="2">
                  <c:v>0.69345171551883067</c:v>
                </c:pt>
                <c:pt idx="3">
                  <c:v>0.31264613193656121</c:v>
                </c:pt>
                <c:pt idx="4">
                  <c:v>0.29484032735353877</c:v>
                </c:pt>
                <c:pt idx="5">
                  <c:v>0.2550067232863647</c:v>
                </c:pt>
                <c:pt idx="6">
                  <c:v>0.30743761808641379</c:v>
                </c:pt>
                <c:pt idx="7">
                  <c:v>0.29056095403509757</c:v>
                </c:pt>
                <c:pt idx="8">
                  <c:v>0.29937599731190112</c:v>
                </c:pt>
                <c:pt idx="9">
                  <c:v>0.31734512399153914</c:v>
                </c:pt>
                <c:pt idx="10">
                  <c:v>0.30724926246084105</c:v>
                </c:pt>
                <c:pt idx="11">
                  <c:v>0.19443637683321721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Angela'!$C$32</c:f>
              <c:strCache>
                <c:ptCount val="1"/>
                <c:pt idx="0">
                  <c:v>78</c:v>
                </c:pt>
              </c:strCache>
            </c:strRef>
          </c:tx>
          <c:xVal>
            <c:numRef>
              <c:f>'Graph-Tubes Angela'!$D$32:$O$32</c:f>
              <c:numCache>
                <c:formatCode>General</c:formatCode>
                <c:ptCount val="12"/>
                <c:pt idx="0">
                  <c:v>0.27666739277911373</c:v>
                </c:pt>
                <c:pt idx="1">
                  <c:v>0.27688155194076519</c:v>
                </c:pt>
                <c:pt idx="2">
                  <c:v>0.26568408720298814</c:v>
                </c:pt>
                <c:pt idx="3">
                  <c:v>0.28618217838962917</c:v>
                </c:pt>
                <c:pt idx="4">
                  <c:v>0.2573012857326305</c:v>
                </c:pt>
                <c:pt idx="5">
                  <c:v>0.22912405889248671</c:v>
                </c:pt>
                <c:pt idx="6">
                  <c:v>0.25126997054062705</c:v>
                </c:pt>
                <c:pt idx="7">
                  <c:v>0.28110550163134673</c:v>
                </c:pt>
                <c:pt idx="8">
                  <c:v>0.31478348748375007</c:v>
                </c:pt>
                <c:pt idx="9">
                  <c:v>0.34661558820554067</c:v>
                </c:pt>
                <c:pt idx="10">
                  <c:v>0.31546156773581191</c:v>
                </c:pt>
                <c:pt idx="11">
                  <c:v>0.11684389269506763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088"/>
        <c:axId val="38519552"/>
      </c:scatterChart>
      <c:valAx>
        <c:axId val="385210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Water Content m</a:t>
                </a:r>
                <a:r>
                  <a:rPr lang="en-US" baseline="30000"/>
                  <a:t>3</a:t>
                </a:r>
                <a:r>
                  <a:rPr lang="en-US"/>
                  <a:t> m</a:t>
                </a:r>
                <a:r>
                  <a:rPr lang="en-US" baseline="30000"/>
                  <a:t>-3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19552"/>
        <c:crosses val="autoZero"/>
        <c:crossBetween val="midCat"/>
      </c:valAx>
      <c:valAx>
        <c:axId val="385195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2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'Graph-Tubes Angela'!$C$41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Angela'!$D$41:$O$41</c:f>
              <c:numCache>
                <c:formatCode>General</c:formatCode>
                <c:ptCount val="12"/>
                <c:pt idx="0">
                  <c:v>0.24022974113241308</c:v>
                </c:pt>
                <c:pt idx="1">
                  <c:v>0.26302239476531986</c:v>
                </c:pt>
                <c:pt idx="2">
                  <c:v>0.26516398638183458</c:v>
                </c:pt>
                <c:pt idx="3">
                  <c:v>0.29275992406892443</c:v>
                </c:pt>
                <c:pt idx="4">
                  <c:v>0.27804413024687319</c:v>
                </c:pt>
                <c:pt idx="5">
                  <c:v>0.27721808776621748</c:v>
                </c:pt>
                <c:pt idx="6">
                  <c:v>0.27138635135179412</c:v>
                </c:pt>
                <c:pt idx="7">
                  <c:v>0.22648237021525636</c:v>
                </c:pt>
                <c:pt idx="8">
                  <c:v>0.2397049351304617</c:v>
                </c:pt>
                <c:pt idx="9">
                  <c:v>0.30351982107450109</c:v>
                </c:pt>
                <c:pt idx="10">
                  <c:v>0.35411214210333514</c:v>
                </c:pt>
                <c:pt idx="11">
                  <c:v>0.25618250857695596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Angela'!$C$42</c:f>
              <c:strCache>
                <c:ptCount val="1"/>
                <c:pt idx="0">
                  <c:v>78</c:v>
                </c:pt>
              </c:strCache>
            </c:strRef>
          </c:tx>
          <c:xVal>
            <c:numRef>
              <c:f>'Graph-Tubes Angela'!$D$42:$O$42</c:f>
              <c:numCache>
                <c:formatCode>General</c:formatCode>
                <c:ptCount val="12"/>
                <c:pt idx="0">
                  <c:v>0.25482315829066343</c:v>
                </c:pt>
                <c:pt idx="1">
                  <c:v>0.25552682410751831</c:v>
                </c:pt>
                <c:pt idx="2">
                  <c:v>0.25154958253399096</c:v>
                </c:pt>
                <c:pt idx="3">
                  <c:v>0.25017284506623144</c:v>
                </c:pt>
                <c:pt idx="4">
                  <c:v>0.24674629847980789</c:v>
                </c:pt>
                <c:pt idx="5">
                  <c:v>0.24818422427946779</c:v>
                </c:pt>
                <c:pt idx="6">
                  <c:v>0.26479390445674872</c:v>
                </c:pt>
                <c:pt idx="7">
                  <c:v>0.2682973190924014</c:v>
                </c:pt>
                <c:pt idx="8">
                  <c:v>0.30205064719503383</c:v>
                </c:pt>
                <c:pt idx="9">
                  <c:v>0.35603336948417696</c:v>
                </c:pt>
                <c:pt idx="10">
                  <c:v>0.34465668969958435</c:v>
                </c:pt>
                <c:pt idx="11">
                  <c:v>0.20188143032886713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7664"/>
        <c:axId val="38495744"/>
      </c:scatterChart>
      <c:valAx>
        <c:axId val="3849766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Water Content m</a:t>
                </a:r>
                <a:r>
                  <a:rPr lang="en-US" baseline="30000"/>
                  <a:t>3</a:t>
                </a:r>
                <a:r>
                  <a:rPr lang="en-US"/>
                  <a:t> m</a:t>
                </a:r>
                <a:r>
                  <a:rPr lang="en-US" baseline="30000"/>
                  <a:t>-3</a:t>
                </a:r>
              </a:p>
            </c:rich>
          </c:tx>
          <c:layout>
            <c:manualLayout>
              <c:xMode val="edge"/>
              <c:yMode val="edge"/>
              <c:x val="0.28358835176562686"/>
              <c:y val="0.18925887105020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495744"/>
        <c:crosses val="autoZero"/>
        <c:crossBetween val="midCat"/>
      </c:valAx>
      <c:valAx>
        <c:axId val="384957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9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9586543892335"/>
          <c:y val="0.29250238164673859"/>
          <c:w val="0.67976830306143576"/>
          <c:h val="0.652670360649363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'Graph-Tubes Angela'!$C$41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'Graph-Tubes Angela'!$D$41:$O$41</c:f>
              <c:numCache>
                <c:formatCode>General</c:formatCode>
                <c:ptCount val="12"/>
                <c:pt idx="0">
                  <c:v>0.24022974113241308</c:v>
                </c:pt>
                <c:pt idx="1">
                  <c:v>0.26302239476531986</c:v>
                </c:pt>
                <c:pt idx="2">
                  <c:v>0.26516398638183458</c:v>
                </c:pt>
                <c:pt idx="3">
                  <c:v>0.29275992406892443</c:v>
                </c:pt>
                <c:pt idx="4">
                  <c:v>0.27804413024687319</c:v>
                </c:pt>
                <c:pt idx="5">
                  <c:v>0.27721808776621748</c:v>
                </c:pt>
                <c:pt idx="6">
                  <c:v>0.27138635135179412</c:v>
                </c:pt>
                <c:pt idx="7">
                  <c:v>0.22648237021525636</c:v>
                </c:pt>
                <c:pt idx="8">
                  <c:v>0.2397049351304617</c:v>
                </c:pt>
                <c:pt idx="9">
                  <c:v>0.30351982107450109</c:v>
                </c:pt>
                <c:pt idx="10">
                  <c:v>0.35411214210333514</c:v>
                </c:pt>
                <c:pt idx="11">
                  <c:v>0.25618250857695596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'Graph-Tubes Angela'!$C$42</c:f>
              <c:strCache>
                <c:ptCount val="1"/>
                <c:pt idx="0">
                  <c:v>78</c:v>
                </c:pt>
              </c:strCache>
            </c:strRef>
          </c:tx>
          <c:xVal>
            <c:numRef>
              <c:f>'Graph-Tubes Angela'!$D$42:$O$42</c:f>
              <c:numCache>
                <c:formatCode>General</c:formatCode>
                <c:ptCount val="12"/>
                <c:pt idx="0">
                  <c:v>0.25482315829066343</c:v>
                </c:pt>
                <c:pt idx="1">
                  <c:v>0.25552682410751831</c:v>
                </c:pt>
                <c:pt idx="2">
                  <c:v>0.25154958253399096</c:v>
                </c:pt>
                <c:pt idx="3">
                  <c:v>0.25017284506623144</c:v>
                </c:pt>
                <c:pt idx="4">
                  <c:v>0.24674629847980789</c:v>
                </c:pt>
                <c:pt idx="5">
                  <c:v>0.24818422427946779</c:v>
                </c:pt>
                <c:pt idx="6">
                  <c:v>0.26479390445674872</c:v>
                </c:pt>
                <c:pt idx="7">
                  <c:v>0.2682973190924014</c:v>
                </c:pt>
                <c:pt idx="8">
                  <c:v>0.30205064719503383</c:v>
                </c:pt>
                <c:pt idx="9">
                  <c:v>0.35603336948417696</c:v>
                </c:pt>
                <c:pt idx="10">
                  <c:v>0.34465668969958435</c:v>
                </c:pt>
                <c:pt idx="11">
                  <c:v>0.20188143032886713</c:v>
                </c:pt>
              </c:numCache>
            </c:numRef>
          </c:xVal>
          <c:yVal>
            <c:numRef>
              <c:f>'Graph-Tubes Angela'!$D$1:$O$1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90</c:v>
                </c:pt>
                <c:pt idx="8">
                  <c:v>70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1792"/>
        <c:axId val="100639488"/>
      </c:scatterChart>
      <c:valAx>
        <c:axId val="1006417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Water Content m</a:t>
                </a:r>
                <a:r>
                  <a:rPr lang="en-US" baseline="30000"/>
                  <a:t>3</a:t>
                </a:r>
                <a:r>
                  <a:rPr lang="en-US"/>
                  <a:t> m</a:t>
                </a:r>
                <a:r>
                  <a:rPr lang="en-US" baseline="30000"/>
                  <a:t>-3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39488"/>
        <c:crosses val="autoZero"/>
        <c:crossBetween val="midCat"/>
      </c:valAx>
      <c:valAx>
        <c:axId val="1006394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4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312420</xdr:colOff>
      <xdr:row>1</xdr:row>
      <xdr:rowOff>144780</xdr:rowOff>
    </xdr:from>
    <xdr:to>
      <xdr:col>22</xdr:col>
      <xdr:colOff>15240</xdr:colOff>
      <xdr:row>14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259080</xdr:colOff>
      <xdr:row>7</xdr:row>
      <xdr:rowOff>76200</xdr:rowOff>
    </xdr:from>
    <xdr:to>
      <xdr:col>30</xdr:col>
      <xdr:colOff>220980</xdr:colOff>
      <xdr:row>21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579120</xdr:colOff>
      <xdr:row>22</xdr:row>
      <xdr:rowOff>99060</xdr:rowOff>
    </xdr:from>
    <xdr:to>
      <xdr:col>29</xdr:col>
      <xdr:colOff>403860</xdr:colOff>
      <xdr:row>35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373380</xdr:colOff>
      <xdr:row>31</xdr:row>
      <xdr:rowOff>160020</xdr:rowOff>
    </xdr:from>
    <xdr:to>
      <xdr:col>22</xdr:col>
      <xdr:colOff>541020</xdr:colOff>
      <xdr:row>46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17</xdr:row>
      <xdr:rowOff>0</xdr:rowOff>
    </xdr:from>
    <xdr:to>
      <xdr:col>22</xdr:col>
      <xdr:colOff>137160</xdr:colOff>
      <xdr:row>30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388620</xdr:colOff>
      <xdr:row>48</xdr:row>
      <xdr:rowOff>7620</xdr:rowOff>
    </xdr:from>
    <xdr:to>
      <xdr:col>22</xdr:col>
      <xdr:colOff>358140</xdr:colOff>
      <xdr:row>61</xdr:row>
      <xdr:rowOff>160020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464820</xdr:colOff>
      <xdr:row>63</xdr:row>
      <xdr:rowOff>121920</xdr:rowOff>
    </xdr:from>
    <xdr:to>
      <xdr:col>22</xdr:col>
      <xdr:colOff>461010</xdr:colOff>
      <xdr:row>79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430530</xdr:colOff>
      <xdr:row>80</xdr:row>
      <xdr:rowOff>91440</xdr:rowOff>
    </xdr:from>
    <xdr:to>
      <xdr:col>22</xdr:col>
      <xdr:colOff>533400</xdr:colOff>
      <xdr:row>95</xdr:row>
      <xdr:rowOff>68580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377190</xdr:colOff>
      <xdr:row>97</xdr:row>
      <xdr:rowOff>53340</xdr:rowOff>
    </xdr:from>
    <xdr:to>
      <xdr:col>23</xdr:col>
      <xdr:colOff>22860</xdr:colOff>
      <xdr:row>111</xdr:row>
      <xdr:rowOff>64770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topLeftCell="G28" workbookViewId="0">
      <selection activeCell="J66" sqref="J66"/>
    </sheetView>
  </sheetViews>
  <sheetFormatPr defaultRowHeight="14.4" x14ac:dyDescent="0.3"/>
  <cols>
    <col min="53" max="53" width="12.77734375" customWidth="1"/>
    <col min="54" max="54" width="12.88671875" customWidth="1"/>
    <col min="58" max="58" width="59.44140625" bestFit="1" customWidth="1"/>
  </cols>
  <sheetData>
    <row r="1" spans="1:59" x14ac:dyDescent="0.3">
      <c r="A1" s="32">
        <v>41234</v>
      </c>
      <c r="B1" s="31"/>
      <c r="C1" s="31"/>
      <c r="D1" s="31"/>
      <c r="E1" s="31"/>
      <c r="F1" s="31"/>
    </row>
    <row r="2" spans="1:59" x14ac:dyDescent="0.3">
      <c r="A2" s="31" t="s">
        <v>0</v>
      </c>
      <c r="B2" s="31">
        <v>8678</v>
      </c>
      <c r="C2" s="31" t="s">
        <v>1</v>
      </c>
      <c r="D2" s="31">
        <v>6407</v>
      </c>
      <c r="E2" s="31">
        <v>2</v>
      </c>
      <c r="F2" s="31">
        <v>12</v>
      </c>
    </row>
    <row r="3" spans="1:59" x14ac:dyDescent="0.3">
      <c r="A3" s="31">
        <v>0</v>
      </c>
      <c r="B3" s="31">
        <v>95</v>
      </c>
      <c r="C3" s="31">
        <v>36280</v>
      </c>
      <c r="D3" s="31">
        <v>72</v>
      </c>
      <c r="E3" s="31">
        <v>0</v>
      </c>
      <c r="F3" s="31">
        <v>0</v>
      </c>
    </row>
    <row r="4" spans="1:59" x14ac:dyDescent="0.3">
      <c r="A4" s="31">
        <v>1</v>
      </c>
      <c r="B4" s="31">
        <v>7</v>
      </c>
      <c r="C4" s="31">
        <v>4</v>
      </c>
      <c r="D4" s="31">
        <v>9</v>
      </c>
      <c r="E4" s="31">
        <v>0.14199999999999999</v>
      </c>
      <c r="F4" s="31">
        <v>-8.0000000000000002E-3</v>
      </c>
    </row>
    <row r="5" spans="1:59" x14ac:dyDescent="0.3">
      <c r="A5" s="31">
        <v>2</v>
      </c>
      <c r="B5" s="31">
        <v>95</v>
      </c>
      <c r="C5" s="31">
        <v>36280</v>
      </c>
      <c r="D5" s="31">
        <v>72</v>
      </c>
      <c r="E5" s="31">
        <v>0</v>
      </c>
      <c r="F5" s="31">
        <v>0</v>
      </c>
    </row>
    <row r="6" spans="1:59" x14ac:dyDescent="0.3">
      <c r="A6" s="31">
        <v>3</v>
      </c>
      <c r="B6" s="31">
        <v>95</v>
      </c>
      <c r="C6" s="31">
        <v>36280</v>
      </c>
      <c r="D6" s="31">
        <v>72</v>
      </c>
      <c r="E6" s="31">
        <v>0</v>
      </c>
      <c r="F6" s="31">
        <v>0</v>
      </c>
    </row>
    <row r="7" spans="1:59" x14ac:dyDescent="0.3">
      <c r="A7" s="31">
        <v>4</v>
      </c>
      <c r="B7" s="31">
        <v>95</v>
      </c>
      <c r="C7" s="31">
        <v>36280</v>
      </c>
      <c r="D7" s="31">
        <v>72</v>
      </c>
      <c r="E7" s="31">
        <v>0</v>
      </c>
      <c r="F7" s="31">
        <v>0</v>
      </c>
    </row>
    <row r="8" spans="1:59" x14ac:dyDescent="0.3">
      <c r="A8" s="31">
        <v>5</v>
      </c>
      <c r="B8" s="31">
        <v>95</v>
      </c>
      <c r="C8" s="31">
        <v>36280</v>
      </c>
      <c r="D8" s="31">
        <v>72</v>
      </c>
      <c r="E8" s="31">
        <v>0</v>
      </c>
      <c r="F8" s="31">
        <v>0</v>
      </c>
    </row>
    <row r="9" spans="1:59" x14ac:dyDescent="0.3">
      <c r="A9" s="31">
        <v>6</v>
      </c>
      <c r="B9" s="31">
        <v>95</v>
      </c>
      <c r="C9" s="31">
        <v>36280</v>
      </c>
      <c r="D9" s="31">
        <v>72</v>
      </c>
      <c r="E9" s="31">
        <v>0</v>
      </c>
      <c r="F9" s="31">
        <v>0</v>
      </c>
    </row>
    <row r="10" spans="1:59" x14ac:dyDescent="0.3">
      <c r="A10" s="31">
        <v>7</v>
      </c>
      <c r="B10" s="31">
        <v>95</v>
      </c>
      <c r="C10" s="31">
        <v>36280</v>
      </c>
      <c r="D10" s="31">
        <v>72</v>
      </c>
      <c r="E10" s="31">
        <v>0</v>
      </c>
      <c r="F10" s="31">
        <v>0</v>
      </c>
    </row>
    <row r="11" spans="1:59" x14ac:dyDescent="0.3">
      <c r="A11" s="31">
        <v>8</v>
      </c>
      <c r="B11" s="31">
        <v>95</v>
      </c>
      <c r="C11" s="31">
        <v>36280</v>
      </c>
      <c r="D11" s="31">
        <v>72</v>
      </c>
      <c r="E11" s="31">
        <v>0</v>
      </c>
      <c r="F11" s="31">
        <v>0</v>
      </c>
    </row>
    <row r="12" spans="1:59" x14ac:dyDescent="0.3">
      <c r="A12" s="31">
        <v>9</v>
      </c>
      <c r="B12" s="31">
        <v>95</v>
      </c>
      <c r="C12" s="31">
        <v>36280</v>
      </c>
      <c r="D12" s="31">
        <v>72</v>
      </c>
      <c r="E12" s="31">
        <v>0</v>
      </c>
      <c r="F12" s="31">
        <v>0</v>
      </c>
    </row>
    <row r="13" spans="1:59" x14ac:dyDescent="0.3">
      <c r="A13" s="31">
        <v>10</v>
      </c>
      <c r="B13" s="31">
        <v>95</v>
      </c>
      <c r="C13" s="31">
        <v>36280</v>
      </c>
      <c r="D13" s="31">
        <v>72</v>
      </c>
      <c r="E13" s="31">
        <v>0</v>
      </c>
      <c r="F13" s="31">
        <v>0</v>
      </c>
    </row>
    <row r="14" spans="1:59" x14ac:dyDescent="0.3">
      <c r="A14" s="31">
        <v>11</v>
      </c>
      <c r="B14" s="31">
        <v>95</v>
      </c>
      <c r="C14" s="31">
        <v>36280</v>
      </c>
      <c r="D14" s="31">
        <v>72</v>
      </c>
      <c r="E14" s="31">
        <v>0</v>
      </c>
      <c r="F14" s="31">
        <v>0</v>
      </c>
      <c r="BF14" t="s">
        <v>36</v>
      </c>
      <c r="BG14">
        <v>288</v>
      </c>
    </row>
    <row r="15" spans="1:59" x14ac:dyDescent="0.3">
      <c r="A15" s="31">
        <v>12</v>
      </c>
      <c r="B15" s="31">
        <v>95</v>
      </c>
      <c r="C15" s="31">
        <v>36280</v>
      </c>
      <c r="D15" s="31">
        <v>72</v>
      </c>
      <c r="E15" s="31">
        <v>0</v>
      </c>
      <c r="F15" s="31">
        <v>0</v>
      </c>
      <c r="BF15" t="s">
        <v>37</v>
      </c>
      <c r="BG15">
        <v>528</v>
      </c>
    </row>
    <row r="16" spans="1:59" x14ac:dyDescent="0.3">
      <c r="A16" s="31">
        <v>13</v>
      </c>
      <c r="B16" s="31">
        <v>95</v>
      </c>
      <c r="C16" s="31">
        <v>36280</v>
      </c>
      <c r="D16" s="31">
        <v>72</v>
      </c>
      <c r="E16" s="31">
        <v>0</v>
      </c>
      <c r="F16" s="31">
        <v>0</v>
      </c>
      <c r="K16" s="21">
        <v>230</v>
      </c>
      <c r="L16" s="21">
        <v>210</v>
      </c>
      <c r="M16" s="21">
        <v>190</v>
      </c>
      <c r="N16" s="21">
        <v>170</v>
      </c>
      <c r="O16" s="21">
        <v>150</v>
      </c>
      <c r="P16" s="21">
        <v>130</v>
      </c>
      <c r="Q16" s="21">
        <v>110</v>
      </c>
      <c r="R16" s="21">
        <v>90</v>
      </c>
      <c r="S16" s="21">
        <v>70</v>
      </c>
      <c r="T16" s="21">
        <v>50</v>
      </c>
      <c r="U16" s="21">
        <v>30</v>
      </c>
      <c r="V16" s="21">
        <v>10</v>
      </c>
      <c r="X16">
        <v>230</v>
      </c>
      <c r="Y16">
        <v>210</v>
      </c>
      <c r="Z16">
        <v>190</v>
      </c>
      <c r="AA16">
        <v>170</v>
      </c>
      <c r="AB16">
        <v>150</v>
      </c>
      <c r="AC16">
        <v>130</v>
      </c>
      <c r="AD16">
        <v>110</v>
      </c>
      <c r="AE16">
        <v>90</v>
      </c>
      <c r="AF16">
        <v>70</v>
      </c>
      <c r="AG16">
        <v>50</v>
      </c>
      <c r="AH16">
        <v>30</v>
      </c>
      <c r="AI16">
        <v>10</v>
      </c>
      <c r="AX16" t="s">
        <v>26</v>
      </c>
    </row>
    <row r="17" spans="1:55" x14ac:dyDescent="0.3">
      <c r="A17" s="31">
        <v>14</v>
      </c>
      <c r="B17" s="31">
        <v>95</v>
      </c>
      <c r="C17" s="31">
        <v>36280</v>
      </c>
      <c r="D17" s="31">
        <v>72</v>
      </c>
      <c r="E17" s="31">
        <v>0</v>
      </c>
      <c r="F17" s="31">
        <v>0</v>
      </c>
      <c r="G17" s="31"/>
      <c r="H17" s="31"/>
      <c r="I17" s="31"/>
      <c r="J17" s="31"/>
      <c r="K17" s="21" t="s">
        <v>12</v>
      </c>
      <c r="L17" s="21" t="s">
        <v>13</v>
      </c>
      <c r="M17" s="21" t="s">
        <v>14</v>
      </c>
      <c r="N17" s="21" t="s">
        <v>15</v>
      </c>
      <c r="O17" s="21" t="s">
        <v>16</v>
      </c>
      <c r="P17" s="21" t="s">
        <v>17</v>
      </c>
      <c r="Q17" s="21" t="s">
        <v>18</v>
      </c>
      <c r="R17" s="21" t="s">
        <v>19</v>
      </c>
      <c r="S17" s="21" t="s">
        <v>20</v>
      </c>
      <c r="T17" s="21" t="s">
        <v>21</v>
      </c>
      <c r="U17" s="21" t="s">
        <v>22</v>
      </c>
      <c r="V17" s="21" t="s">
        <v>23</v>
      </c>
      <c r="X17" t="s">
        <v>24</v>
      </c>
      <c r="AK17" t="s">
        <v>35</v>
      </c>
    </row>
    <row r="18" spans="1:55" x14ac:dyDescent="0.3">
      <c r="A18" s="31">
        <v>15</v>
      </c>
      <c r="B18" s="31">
        <v>95</v>
      </c>
      <c r="C18" s="31">
        <v>36280</v>
      </c>
      <c r="D18" s="31">
        <v>72</v>
      </c>
      <c r="E18" s="31">
        <v>0</v>
      </c>
      <c r="F18" s="31">
        <v>0</v>
      </c>
      <c r="G18" s="31"/>
      <c r="H18" s="31"/>
      <c r="I18" s="31"/>
      <c r="J18" s="25" t="s">
        <v>32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AK18" s="30">
        <v>230</v>
      </c>
      <c r="AL18" s="30">
        <v>210</v>
      </c>
      <c r="AM18" s="30">
        <v>190</v>
      </c>
      <c r="AN18" s="30">
        <v>170</v>
      </c>
      <c r="AO18" s="30">
        <v>150</v>
      </c>
      <c r="AP18" s="30">
        <v>130</v>
      </c>
      <c r="AQ18" s="30">
        <v>110</v>
      </c>
      <c r="AR18" s="30">
        <v>90</v>
      </c>
      <c r="AS18" s="30">
        <v>70</v>
      </c>
      <c r="AT18" s="30">
        <v>50</v>
      </c>
      <c r="AU18" s="30">
        <v>30</v>
      </c>
      <c r="AV18" s="30">
        <v>10</v>
      </c>
      <c r="AW18" s="30"/>
      <c r="AX18" s="30" t="s">
        <v>27</v>
      </c>
      <c r="AY18" s="30" t="s">
        <v>28</v>
      </c>
      <c r="BA18" s="28" t="s">
        <v>33</v>
      </c>
      <c r="BB18" s="28" t="s">
        <v>34</v>
      </c>
      <c r="BC18" s="26"/>
    </row>
    <row r="19" spans="1:55" x14ac:dyDescent="0.3">
      <c r="A19" s="31">
        <v>372</v>
      </c>
      <c r="B19" s="31">
        <v>372</v>
      </c>
      <c r="C19" s="31">
        <v>0</v>
      </c>
      <c r="D19" s="31">
        <v>12</v>
      </c>
      <c r="E19" s="31">
        <v>11</v>
      </c>
      <c r="F19" s="31">
        <v>21</v>
      </c>
      <c r="G19" s="31">
        <v>10</v>
      </c>
      <c r="H19" s="31">
        <v>40</v>
      </c>
      <c r="I19" s="31">
        <v>1121</v>
      </c>
      <c r="J19" s="31">
        <v>25</v>
      </c>
      <c r="K19" s="31">
        <v>10118</v>
      </c>
      <c r="L19" s="31">
        <v>10004</v>
      </c>
      <c r="M19" s="31">
        <v>10145</v>
      </c>
      <c r="N19" s="31">
        <v>10461</v>
      </c>
      <c r="O19" s="31">
        <v>10080</v>
      </c>
      <c r="P19" s="31">
        <v>9550</v>
      </c>
      <c r="Q19" s="31">
        <v>10046</v>
      </c>
      <c r="R19" s="31">
        <v>9427</v>
      </c>
      <c r="S19" s="31">
        <v>9776</v>
      </c>
      <c r="T19" s="31">
        <v>10506</v>
      </c>
      <c r="U19" s="31">
        <v>9843</v>
      </c>
      <c r="V19" s="31">
        <v>5290</v>
      </c>
      <c r="X19">
        <f>K19/Calibration!$B$10</f>
        <v>1.5764544576360975</v>
      </c>
      <c r="Y19" s="31">
        <f>L19/Calibration!$B$10</f>
        <v>1.558692468293291</v>
      </c>
      <c r="Z19" s="31">
        <f>M19/Calibration!$B$10</f>
        <v>1.5806612445857093</v>
      </c>
      <c r="AA19" s="31">
        <f>N19/Calibration!$B$10</f>
        <v>1.6298962325885762</v>
      </c>
      <c r="AB19" s="31">
        <f>O19/Calibration!$B$10</f>
        <v>1.5705337945218285</v>
      </c>
      <c r="AC19" s="31">
        <f>P19/Calibration!$B$10</f>
        <v>1.4879561247701849</v>
      </c>
      <c r="AD19" s="31">
        <f>Q19/Calibration!$B$10</f>
        <v>1.5652363591037985</v>
      </c>
      <c r="AE19" s="31">
        <f>R19/Calibration!$B$10</f>
        <v>1.4687918731108411</v>
      </c>
      <c r="AF19" s="31">
        <f>S19/Calibration!$B$10</f>
        <v>1.5231684896076783</v>
      </c>
      <c r="AG19" s="31">
        <f>T19/Calibration!$B$10</f>
        <v>1.6369075441712631</v>
      </c>
      <c r="AH19" s="31">
        <f>U19/Calibration!$B$10</f>
        <v>1.5336075535196785</v>
      </c>
      <c r="AI19" s="31">
        <f>V19/Calibration!$B$10</f>
        <v>0.82421862827584058</v>
      </c>
      <c r="AK19">
        <f>Calibration!$K$16+Calibration!$K$17*X19</f>
        <v>0.26198219312301274</v>
      </c>
      <c r="AL19" s="31">
        <f>Calibration!$K$16+Calibration!$K$17*Y19</f>
        <v>0.25849445820468869</v>
      </c>
      <c r="AM19" s="31">
        <f>Calibration!$K$16+Calibration!$K$17*Z19</f>
        <v>0.26280823560366839</v>
      </c>
      <c r="AN19" s="31">
        <f>Calibration!$K$16+Calibration!$K$17*AA19</f>
        <v>0.27247599204393486</v>
      </c>
      <c r="AO19" s="31">
        <f>Calibration!$K$16+Calibration!$K$17*AB19</f>
        <v>0.26081961481690469</v>
      </c>
      <c r="AP19" s="31">
        <f>Calibration!$K$16+Calibration!$K$17*AC19</f>
        <v>0.24460470686329316</v>
      </c>
      <c r="AQ19">
        <f>Calibration!$K$10+Calibration!$K$11*AD19</f>
        <v>0.2638897974539996</v>
      </c>
      <c r="AR19" s="31">
        <f>Calibration!$K$10+Calibration!$K$11*AE19</f>
        <v>0.24057137100809622</v>
      </c>
      <c r="AS19" s="31">
        <f>Calibration!$K$10+Calibration!$K$11*AF19</f>
        <v>0.25371859367307248</v>
      </c>
      <c r="AT19" s="31">
        <f>Calibration!$K$10+Calibration!$K$11*AG19</f>
        <v>0.28121851500669037</v>
      </c>
      <c r="AU19" s="31">
        <f>Calibration!$K$10+Calibration!$K$11*AH19</f>
        <v>0.256242559055747</v>
      </c>
      <c r="AV19">
        <f>Calibration!$K$4+Calibration!$K$5*'11-21-12jpss25-72'!AI19</f>
        <v>0.17391125228787044</v>
      </c>
      <c r="AX19" s="23">
        <f>200*(SUM(AL19:AV19)+AK19/2)</f>
        <v>579.94923851589442</v>
      </c>
      <c r="AY19" s="23">
        <f>200*(SUM(AP19:AV19)+AO19/2)</f>
        <v>368.91332055144437</v>
      </c>
      <c r="BA19" s="22">
        <f>$BG$15-AY19</f>
        <v>159.08667944855563</v>
      </c>
      <c r="BB19" s="22">
        <f>BA19/25.4</f>
        <v>6.2632550963998286</v>
      </c>
    </row>
    <row r="20" spans="1:55" x14ac:dyDescent="0.3">
      <c r="A20" s="31">
        <v>371</v>
      </c>
      <c r="B20" s="31">
        <v>371</v>
      </c>
      <c r="C20" s="31">
        <v>0</v>
      </c>
      <c r="D20" s="31">
        <v>12</v>
      </c>
      <c r="E20" s="31">
        <v>11</v>
      </c>
      <c r="F20" s="31">
        <v>21</v>
      </c>
      <c r="G20" s="31">
        <v>10</v>
      </c>
      <c r="H20" s="31">
        <v>40</v>
      </c>
      <c r="I20" s="31">
        <v>0</v>
      </c>
      <c r="J20" s="31">
        <v>26</v>
      </c>
      <c r="K20" s="31">
        <v>10440</v>
      </c>
      <c r="L20" s="31">
        <v>10600</v>
      </c>
      <c r="M20" s="31">
        <v>10839</v>
      </c>
      <c r="N20" s="31">
        <v>10126</v>
      </c>
      <c r="O20" s="31">
        <v>10437</v>
      </c>
      <c r="P20" s="31">
        <v>11242</v>
      </c>
      <c r="Q20" s="31">
        <v>11934</v>
      </c>
      <c r="R20" s="31">
        <v>11262</v>
      </c>
      <c r="S20" s="31">
        <v>11049</v>
      </c>
      <c r="T20" s="31">
        <v>10920</v>
      </c>
      <c r="U20" s="31">
        <v>11382</v>
      </c>
      <c r="V20" s="31">
        <v>6296</v>
      </c>
      <c r="X20" s="31">
        <f>K20/Calibration!$B$10</f>
        <v>1.6266242871833225</v>
      </c>
      <c r="Y20" s="31">
        <f>L20/Calibration!$B$10</f>
        <v>1.6515533950328753</v>
      </c>
      <c r="Z20" s="31">
        <f>M20/Calibration!$B$10</f>
        <v>1.6887912498831448</v>
      </c>
      <c r="AA20" s="31">
        <f>N20/Calibration!$B$10</f>
        <v>1.5777009130285751</v>
      </c>
      <c r="AB20" s="31">
        <f>O20/Calibration!$B$10</f>
        <v>1.6261568664111434</v>
      </c>
      <c r="AC20" s="31">
        <f>P20/Calibration!$B$10</f>
        <v>1.751581440279206</v>
      </c>
      <c r="AD20" s="31">
        <f>Q20/Calibration!$B$10</f>
        <v>1.8593998317285221</v>
      </c>
      <c r="AE20" s="31">
        <f>R20/Calibration!$B$10</f>
        <v>1.7546975787604002</v>
      </c>
      <c r="AF20" s="31">
        <f>S20/Calibration!$B$10</f>
        <v>1.721510703935683</v>
      </c>
      <c r="AG20" s="31">
        <f>T20/Calibration!$B$10</f>
        <v>1.701411610731981</v>
      </c>
      <c r="AH20" s="31">
        <f>U20/Calibration!$B$10</f>
        <v>1.7733944096475649</v>
      </c>
      <c r="AI20" s="31">
        <f>V20/Calibration!$B$10</f>
        <v>0.98096039387990408</v>
      </c>
      <c r="AK20" s="31">
        <f>Calibration!$K$16+Calibration!$K$17*X20</f>
        <v>0.27183351455898047</v>
      </c>
      <c r="AL20" s="31">
        <f>Calibration!$K$16+Calibration!$K$17*Y20</f>
        <v>0.27672858111101417</v>
      </c>
      <c r="AM20" s="31">
        <f>Calibration!$K$16+Calibration!$K$17*Z20</f>
        <v>0.28404058677311445</v>
      </c>
      <c r="AN20" s="31">
        <f>Calibration!$K$16+Calibration!$K$17*AA20</f>
        <v>0.2622269464506144</v>
      </c>
      <c r="AO20" s="31">
        <f>Calibration!$K$16+Calibration!$K$17*AB20</f>
        <v>0.27174173206112984</v>
      </c>
      <c r="AP20" s="31">
        <f>Calibration!$K$16+Calibration!$K$17*AC20</f>
        <v>0.29637003565104925</v>
      </c>
      <c r="AQ20" s="31">
        <f>Calibration!$K$10+Calibration!$K$11*AD20</f>
        <v>0.33501288167026078</v>
      </c>
      <c r="AR20" s="31">
        <f>Calibration!$K$10+Calibration!$K$11*AE20</f>
        <v>0.30969788559328648</v>
      </c>
      <c r="AS20" s="31">
        <f>Calibration!$K$10+Calibration!$K$11*AF20</f>
        <v>0.30167393594388836</v>
      </c>
      <c r="AT20" s="31">
        <f>Calibration!$K$10+Calibration!$K$11*AG20</f>
        <v>0.29681436080411205</v>
      </c>
      <c r="AU20" s="31">
        <f>Calibration!$K$10+Calibration!$K$11*AH20</f>
        <v>0.31421842060703192</v>
      </c>
      <c r="AV20" s="31">
        <f>Calibration!$K$4+Calibration!$K$5*'11-21-12jpss25-72'!AI20</f>
        <v>0.20826778355678702</v>
      </c>
      <c r="AX20" s="23">
        <f t="shared" ref="AX20:AX42" si="0">200*(SUM(AL20:AV20)+AK20/2)</f>
        <v>658.54198150035575</v>
      </c>
      <c r="AY20" s="23">
        <f t="shared" ref="AY20:AY42" si="1">200*(SUM(AP20:AV20)+AO20/2)</f>
        <v>439.58523397139618</v>
      </c>
      <c r="BA20" s="22">
        <f t="shared" ref="BA20:BA42" si="2">$BG$15-AY20</f>
        <v>88.414766028603822</v>
      </c>
      <c r="BB20" s="22">
        <f t="shared" ref="BB20:BB66" si="3">BA20/25.4</f>
        <v>3.4808963003387334</v>
      </c>
    </row>
    <row r="21" spans="1:55" x14ac:dyDescent="0.3">
      <c r="A21" s="31">
        <v>370</v>
      </c>
      <c r="B21" s="31">
        <v>370</v>
      </c>
      <c r="C21" s="31">
        <v>0</v>
      </c>
      <c r="D21" s="31">
        <v>12</v>
      </c>
      <c r="E21" s="31">
        <v>11</v>
      </c>
      <c r="F21" s="31">
        <v>21</v>
      </c>
      <c r="G21" s="31">
        <v>10</v>
      </c>
      <c r="H21" s="31">
        <v>54</v>
      </c>
      <c r="I21" s="31">
        <v>0</v>
      </c>
      <c r="J21" s="31">
        <v>27</v>
      </c>
      <c r="K21" s="31">
        <v>11059</v>
      </c>
      <c r="L21" s="31">
        <v>10916</v>
      </c>
      <c r="M21" s="31">
        <v>10811</v>
      </c>
      <c r="N21" s="31">
        <v>11832</v>
      </c>
      <c r="O21" s="31">
        <v>10965</v>
      </c>
      <c r="P21" s="31">
        <v>10419</v>
      </c>
      <c r="Q21" s="31">
        <v>11050</v>
      </c>
      <c r="R21" s="31">
        <v>9420</v>
      </c>
      <c r="S21" s="31">
        <v>9252</v>
      </c>
      <c r="T21" s="31">
        <v>9799</v>
      </c>
      <c r="U21" s="31">
        <v>9707</v>
      </c>
      <c r="V21" s="31">
        <v>4642</v>
      </c>
      <c r="X21" s="31">
        <f>K21/Calibration!$B$10</f>
        <v>1.7230687731762799</v>
      </c>
      <c r="Y21" s="31">
        <f>L21/Calibration!$B$10</f>
        <v>1.7007883830357422</v>
      </c>
      <c r="Z21" s="31">
        <f>M21/Calibration!$B$10</f>
        <v>1.684428656009473</v>
      </c>
      <c r="AA21" s="31">
        <f>N21/Calibration!$B$10</f>
        <v>1.8435075254744322</v>
      </c>
      <c r="AB21" s="31">
        <f>O21/Calibration!$B$10</f>
        <v>1.7084229223146676</v>
      </c>
      <c r="AC21" s="31">
        <f>P21/Calibration!$B$10</f>
        <v>1.6233523417780686</v>
      </c>
      <c r="AD21" s="31">
        <f>Q21/Calibration!$B$10</f>
        <v>1.7216665108597426</v>
      </c>
      <c r="AE21" s="31">
        <f>R21/Calibration!$B$10</f>
        <v>1.4677012246424233</v>
      </c>
      <c r="AF21" s="31">
        <f>S21/Calibration!$B$10</f>
        <v>1.4415256614003926</v>
      </c>
      <c r="AG21" s="31">
        <f>T21/Calibration!$B$10</f>
        <v>1.5267520488610515</v>
      </c>
      <c r="AH21" s="31">
        <f>U21/Calibration!$B$10</f>
        <v>1.5124178118475586</v>
      </c>
      <c r="AI21" s="31">
        <f>V21/Calibration!$B$10</f>
        <v>0.72325574148515159</v>
      </c>
      <c r="AK21" s="31">
        <f>Calibration!$K$16+Calibration!$K$17*X21</f>
        <v>0.29077130328216072</v>
      </c>
      <c r="AL21" s="31">
        <f>Calibration!$K$16+Calibration!$K$17*Y21</f>
        <v>0.28639633755128063</v>
      </c>
      <c r="AM21" s="31">
        <f>Calibration!$K$16+Calibration!$K$17*Z21</f>
        <v>0.28318395012650854</v>
      </c>
      <c r="AN21" s="31">
        <f>Calibration!$K$16+Calibration!$K$17*AA21</f>
        <v>0.31442059356167346</v>
      </c>
      <c r="AO21" s="31">
        <f>Calibration!$K$16+Calibration!$K$17*AB21</f>
        <v>0.28789545168284092</v>
      </c>
      <c r="AP21" s="31">
        <f>Calibration!$K$16+Calibration!$K$17*AC21</f>
        <v>0.27119103707402603</v>
      </c>
      <c r="AQ21" s="31">
        <f>Calibration!$K$10+Calibration!$K$11*AD21</f>
        <v>0.30171160706900291</v>
      </c>
      <c r="AR21" s="31">
        <f>Calibration!$K$10+Calibration!$K$11*AE21</f>
        <v>0.24030767313229445</v>
      </c>
      <c r="AS21" s="31">
        <f>Calibration!$K$10+Calibration!$K$11*AF21</f>
        <v>0.23397892411305082</v>
      </c>
      <c r="AT21" s="31">
        <f>Calibration!$K$10+Calibration!$K$11*AG21</f>
        <v>0.254585029550707</v>
      </c>
      <c r="AU21" s="31">
        <f>Calibration!$K$10+Calibration!$K$11*AH21</f>
        <v>0.25111928604016887</v>
      </c>
      <c r="AV21" s="31">
        <f>Calibration!$K$4+Calibration!$K$5*'11-21-12jpss25-72'!AI21</f>
        <v>0.15178100153015875</v>
      </c>
      <c r="AX21" s="23">
        <f t="shared" si="0"/>
        <v>604.39130861455851</v>
      </c>
      <c r="AY21" s="23">
        <f t="shared" si="1"/>
        <v>369.72445687016585</v>
      </c>
      <c r="BA21" s="22">
        <f t="shared" si="2"/>
        <v>158.27554312983415</v>
      </c>
      <c r="BB21" s="22">
        <f t="shared" si="3"/>
        <v>6.231320595662762</v>
      </c>
    </row>
    <row r="22" spans="1:55" x14ac:dyDescent="0.3">
      <c r="A22" s="31">
        <v>369</v>
      </c>
      <c r="B22" s="31">
        <v>369</v>
      </c>
      <c r="C22" s="31">
        <v>0</v>
      </c>
      <c r="D22" s="31">
        <v>12</v>
      </c>
      <c r="E22" s="31">
        <v>11</v>
      </c>
      <c r="F22" s="31">
        <v>21</v>
      </c>
      <c r="G22" s="31">
        <v>11</v>
      </c>
      <c r="H22" s="31">
        <v>0</v>
      </c>
      <c r="I22" s="31">
        <v>0</v>
      </c>
      <c r="J22" s="31">
        <v>28</v>
      </c>
      <c r="K22" s="31">
        <v>11212</v>
      </c>
      <c r="L22" s="31">
        <v>10644</v>
      </c>
      <c r="M22" s="31">
        <v>10825</v>
      </c>
      <c r="N22" s="31">
        <v>12166</v>
      </c>
      <c r="O22" s="31">
        <v>11474</v>
      </c>
      <c r="P22" s="31">
        <v>10289</v>
      </c>
      <c r="Q22" s="31">
        <v>9913</v>
      </c>
      <c r="R22" s="31">
        <v>9017</v>
      </c>
      <c r="S22" s="31">
        <v>8924</v>
      </c>
      <c r="T22" s="31">
        <v>9334</v>
      </c>
      <c r="U22" s="31">
        <v>8528</v>
      </c>
      <c r="V22" s="31">
        <v>3833</v>
      </c>
      <c r="X22" s="31">
        <f>K22/Calibration!$B$10</f>
        <v>1.7469072325574149</v>
      </c>
      <c r="Y22" s="31">
        <f>L22/Calibration!$B$10</f>
        <v>1.6584088996915023</v>
      </c>
      <c r="Z22" s="31">
        <f>M22/Calibration!$B$10</f>
        <v>1.686609952946309</v>
      </c>
      <c r="AA22" s="31">
        <f>N22/Calibration!$B$10</f>
        <v>1.8955470381103736</v>
      </c>
      <c r="AB22" s="31">
        <f>O22/Calibration!$B$10</f>
        <v>1.7877286466610576</v>
      </c>
      <c r="AC22" s="31">
        <f>P22/Calibration!$B$10</f>
        <v>1.603097441650307</v>
      </c>
      <c r="AD22" s="31">
        <f>Q22/Calibration!$B$10</f>
        <v>1.5445140382038578</v>
      </c>
      <c r="AE22" s="31">
        <f>R22/Calibration!$B$10</f>
        <v>1.404911034246362</v>
      </c>
      <c r="AF22" s="31">
        <f>S22/Calibration!$B$10</f>
        <v>1.3904209903088094</v>
      </c>
      <c r="AG22" s="31">
        <f>T22/Calibration!$B$10</f>
        <v>1.4543018291732885</v>
      </c>
      <c r="AH22" s="31">
        <f>U22/Calibration!$B$10</f>
        <v>1.328721448381166</v>
      </c>
      <c r="AI22" s="31">
        <f>V22/Calibration!$B$10</f>
        <v>0.59720793992085008</v>
      </c>
      <c r="AK22" s="31">
        <f>Calibration!$K$16+Calibration!$K$17*X22</f>
        <v>0.29545221067254296</v>
      </c>
      <c r="AL22" s="31">
        <f>Calibration!$K$16+Calibration!$K$17*Y22</f>
        <v>0.27807472441282338</v>
      </c>
      <c r="AM22" s="31">
        <f>Calibration!$K$16+Calibration!$K$17*Z22</f>
        <v>0.28361226844981152</v>
      </c>
      <c r="AN22" s="31">
        <f>Calibration!$K$16+Calibration!$K$17*AA22</f>
        <v>0.32463904498904372</v>
      </c>
      <c r="AO22" s="31">
        <f>Calibration!$K$16+Calibration!$K$17*AB22</f>
        <v>0.30346788215149806</v>
      </c>
      <c r="AP22" s="31">
        <f>Calibration!$K$16+Calibration!$K$17*AC22</f>
        <v>0.26721379550049867</v>
      </c>
      <c r="AQ22" s="31">
        <f>Calibration!$K$10+Calibration!$K$11*AD22</f>
        <v>0.2588795378137651</v>
      </c>
      <c r="AR22" s="31">
        <f>Calibration!$K$10+Calibration!$K$11*AE22</f>
        <v>0.22512620971113273</v>
      </c>
      <c r="AS22" s="31">
        <f>Calibration!$K$10+Calibration!$K$11*AF22</f>
        <v>0.22162279507548005</v>
      </c>
      <c r="AT22" s="31">
        <f>Calibration!$K$10+Calibration!$K$11*AG22</f>
        <v>0.23706795637244354</v>
      </c>
      <c r="AU22" s="31">
        <f>Calibration!$K$10+Calibration!$K$11*AH22</f>
        <v>0.20670502953012015</v>
      </c>
      <c r="AV22" s="31">
        <f>Calibration!$K$4+Calibration!$K$5*'11-21-12jpss25-72'!AI22</f>
        <v>0.12415233970455883</v>
      </c>
      <c r="AX22" s="23">
        <f t="shared" si="0"/>
        <v>575.65753780948944</v>
      </c>
      <c r="AY22" s="23">
        <f t="shared" si="1"/>
        <v>338.50032095674959</v>
      </c>
      <c r="BA22" s="22">
        <f t="shared" si="2"/>
        <v>189.49967904325041</v>
      </c>
      <c r="BB22" s="22">
        <f t="shared" si="3"/>
        <v>7.4606172851673396</v>
      </c>
    </row>
    <row r="23" spans="1:55" x14ac:dyDescent="0.3">
      <c r="A23" s="31">
        <v>368</v>
      </c>
      <c r="B23" s="31">
        <v>368</v>
      </c>
      <c r="C23" s="31">
        <v>0</v>
      </c>
      <c r="D23" s="31">
        <v>12</v>
      </c>
      <c r="E23" s="31">
        <v>11</v>
      </c>
      <c r="F23" s="31">
        <v>21</v>
      </c>
      <c r="G23" s="31">
        <v>11</v>
      </c>
      <c r="H23" s="31">
        <v>7</v>
      </c>
      <c r="I23" s="31">
        <v>0</v>
      </c>
      <c r="J23" s="31">
        <v>29</v>
      </c>
      <c r="K23" s="31">
        <v>10884</v>
      </c>
      <c r="L23" s="31">
        <v>10652</v>
      </c>
      <c r="M23" s="31">
        <v>10993</v>
      </c>
      <c r="N23" s="31">
        <v>11526</v>
      </c>
      <c r="O23" s="31">
        <v>10992</v>
      </c>
      <c r="P23" s="31">
        <v>10006</v>
      </c>
      <c r="Q23" s="31">
        <v>9668</v>
      </c>
      <c r="R23" s="31">
        <v>9406</v>
      </c>
      <c r="S23" s="31">
        <v>9926</v>
      </c>
      <c r="T23" s="31">
        <v>10101</v>
      </c>
      <c r="U23" s="31">
        <v>9250</v>
      </c>
      <c r="V23" s="31">
        <v>4635</v>
      </c>
      <c r="X23" s="31">
        <f>K23/Calibration!$B$10</f>
        <v>1.6958025614658316</v>
      </c>
      <c r="Y23" s="31">
        <f>L23/Calibration!$B$10</f>
        <v>1.6596553550839799</v>
      </c>
      <c r="Z23" s="31">
        <f>M23/Calibration!$B$10</f>
        <v>1.7127855161883394</v>
      </c>
      <c r="AA23" s="31">
        <f>N23/Calibration!$B$10</f>
        <v>1.7958306067121623</v>
      </c>
      <c r="AB23" s="31">
        <f>O23/Calibration!$B$10</f>
        <v>1.7126297092642797</v>
      </c>
      <c r="AC23" s="31">
        <f>P23/Calibration!$B$10</f>
        <v>1.5590040821414104</v>
      </c>
      <c r="AD23" s="31">
        <f>Q23/Calibration!$B$10</f>
        <v>1.50634134180923</v>
      </c>
      <c r="AE23" s="31">
        <f>R23/Calibration!$B$10</f>
        <v>1.4655199277055873</v>
      </c>
      <c r="AF23" s="31">
        <f>S23/Calibration!$B$10</f>
        <v>1.5465395282166341</v>
      </c>
      <c r="AG23" s="31">
        <f>T23/Calibration!$B$10</f>
        <v>1.5738057399270824</v>
      </c>
      <c r="AH23" s="31">
        <f>U23/Calibration!$B$10</f>
        <v>1.4412140475522732</v>
      </c>
      <c r="AI23" s="31">
        <f>V23/Calibration!$B$10</f>
        <v>0.72216509301673371</v>
      </c>
      <c r="AK23" s="31">
        <f>Calibration!$K$16+Calibration!$K$17*X23</f>
        <v>0.2854173242408739</v>
      </c>
      <c r="AL23" s="31">
        <f>Calibration!$K$16+Calibration!$K$17*Y23</f>
        <v>0.27831947774042509</v>
      </c>
      <c r="AM23" s="31">
        <f>Calibration!$K$16+Calibration!$K$17*Z23</f>
        <v>0.28875208832944682</v>
      </c>
      <c r="AN23" s="31">
        <f>Calibration!$K$16+Calibration!$K$17*AA23</f>
        <v>0.30505877878090903</v>
      </c>
      <c r="AO23" s="31">
        <f>Calibration!$K$16+Calibration!$K$17*AB23</f>
        <v>0.28872149416349663</v>
      </c>
      <c r="AP23" s="31">
        <f>Calibration!$K$16+Calibration!$K$17*AC23</f>
        <v>0.25855564653658913</v>
      </c>
      <c r="AQ23" s="31">
        <f>Calibration!$K$10+Calibration!$K$11*AD23</f>
        <v>0.24965011216070154</v>
      </c>
      <c r="AR23" s="31">
        <f>Calibration!$K$10+Calibration!$K$11*AE23</f>
        <v>0.23978027738069074</v>
      </c>
      <c r="AS23" s="31">
        <f>Calibration!$K$10+Calibration!$K$11*AF23</f>
        <v>0.25936926244025427</v>
      </c>
      <c r="AT23" s="31">
        <f>Calibration!$K$10+Calibration!$K$11*AG23</f>
        <v>0.26596170933529961</v>
      </c>
      <c r="AU23" s="31">
        <f>Calibration!$K$10+Calibration!$K$11*AH23</f>
        <v>0.23390358186282173</v>
      </c>
      <c r="AV23" s="31">
        <f>Calibration!$K$4+Calibration!$K$5*'11-21-12jpss25-72'!AI23</f>
        <v>0.151541940179381</v>
      </c>
      <c r="AX23" s="23">
        <f t="shared" si="0"/>
        <v>592.46460620609048</v>
      </c>
      <c r="AY23" s="23">
        <f t="shared" si="1"/>
        <v>360.6246553954972</v>
      </c>
      <c r="BA23" s="22">
        <f t="shared" si="2"/>
        <v>167.3753446045028</v>
      </c>
      <c r="BB23" s="22">
        <f t="shared" si="3"/>
        <v>6.5895804962402682</v>
      </c>
    </row>
    <row r="24" spans="1:55" x14ac:dyDescent="0.3">
      <c r="A24" s="31">
        <v>367</v>
      </c>
      <c r="B24" s="31">
        <v>367</v>
      </c>
      <c r="C24" s="31">
        <v>0</v>
      </c>
      <c r="D24" s="31">
        <v>12</v>
      </c>
      <c r="E24" s="31">
        <v>11</v>
      </c>
      <c r="F24" s="31">
        <v>21</v>
      </c>
      <c r="G24" s="31">
        <v>11</v>
      </c>
      <c r="H24" s="31">
        <v>13</v>
      </c>
      <c r="I24" s="31">
        <v>0</v>
      </c>
      <c r="J24" s="31">
        <v>30</v>
      </c>
      <c r="K24" s="31">
        <v>10690</v>
      </c>
      <c r="L24" s="31">
        <v>10976</v>
      </c>
      <c r="M24" s="31">
        <v>10964</v>
      </c>
      <c r="N24" s="31">
        <v>11750</v>
      </c>
      <c r="O24" s="31">
        <v>12113</v>
      </c>
      <c r="P24" s="31">
        <v>10524</v>
      </c>
      <c r="Q24" s="31">
        <v>10617</v>
      </c>
      <c r="R24" s="31">
        <v>9478</v>
      </c>
      <c r="S24" s="31">
        <v>9292</v>
      </c>
      <c r="T24" s="31">
        <v>9746</v>
      </c>
      <c r="U24" s="31">
        <v>9494</v>
      </c>
      <c r="V24" s="31">
        <v>4607</v>
      </c>
      <c r="X24" s="31">
        <f>K24/Calibration!$B$10</f>
        <v>1.6655760181982489</v>
      </c>
      <c r="Y24" s="31">
        <f>L24/Calibration!$B$10</f>
        <v>1.7101367984793245</v>
      </c>
      <c r="Z24" s="31">
        <f>M24/Calibration!$B$10</f>
        <v>1.7082671153906079</v>
      </c>
      <c r="AA24" s="31">
        <f>N24/Calibration!$B$10</f>
        <v>1.8307313577015363</v>
      </c>
      <c r="AB24" s="31">
        <f>O24/Calibration!$B$10</f>
        <v>1.8872892711352094</v>
      </c>
      <c r="AC24" s="31">
        <f>P24/Calibration!$B$10</f>
        <v>1.6397120688043376</v>
      </c>
      <c r="AD24" s="31">
        <f>Q24/Calibration!$B$10</f>
        <v>1.6542021127418902</v>
      </c>
      <c r="AE24" s="31">
        <f>R24/Calibration!$B$10</f>
        <v>1.476738026237886</v>
      </c>
      <c r="AF24" s="31">
        <f>S24/Calibration!$B$10</f>
        <v>1.447757938362781</v>
      </c>
      <c r="AG24" s="31">
        <f>T24/Calibration!$B$10</f>
        <v>1.5184942818858871</v>
      </c>
      <c r="AH24" s="31">
        <f>U24/Calibration!$B$10</f>
        <v>1.4792309370228414</v>
      </c>
      <c r="AI24" s="31">
        <f>V24/Calibration!$B$10</f>
        <v>0.71780249914306193</v>
      </c>
      <c r="AK24" s="31">
        <f>Calibration!$K$16+Calibration!$K$17*X24</f>
        <v>0.27948205604653309</v>
      </c>
      <c r="AL24" s="31">
        <f>Calibration!$K$16+Calibration!$K$17*Y24</f>
        <v>0.28823198750829326</v>
      </c>
      <c r="AM24" s="31">
        <f>Calibration!$K$16+Calibration!$K$17*Z24</f>
        <v>0.28786485751689073</v>
      </c>
      <c r="AN24" s="31">
        <f>Calibration!$K$16+Calibration!$K$17*AA24</f>
        <v>0.31191187195375614</v>
      </c>
      <c r="AO24" s="31">
        <f>Calibration!$K$16+Calibration!$K$17*AB24</f>
        <v>0.32301755419368255</v>
      </c>
      <c r="AP24" s="31">
        <f>Calibration!$K$16+Calibration!$K$17*AC24</f>
        <v>0.27440342449879812</v>
      </c>
      <c r="AQ24" s="31">
        <f>Calibration!$K$10+Calibration!$K$11*AD24</f>
        <v>0.28540000989440489</v>
      </c>
      <c r="AR24" s="31">
        <f>Calibration!$K$10+Calibration!$K$11*AE24</f>
        <v>0.242492598388938</v>
      </c>
      <c r="AS24" s="31">
        <f>Calibration!$K$10+Calibration!$K$11*AF24</f>
        <v>0.23548576911763264</v>
      </c>
      <c r="AT24" s="31">
        <f>Calibration!$K$10+Calibration!$K$11*AG24</f>
        <v>0.25258845991963613</v>
      </c>
      <c r="AU24" s="31">
        <f>Calibration!$K$10+Calibration!$K$11*AH24</f>
        <v>0.24309533639077074</v>
      </c>
      <c r="AV24" s="31">
        <f>Calibration!$K$4+Calibration!$K$5*'11-21-12jpss25-72'!AI24</f>
        <v>0.15058569477627001</v>
      </c>
      <c r="AX24" s="23">
        <f t="shared" si="0"/>
        <v>606.96371843646796</v>
      </c>
      <c r="AY24" s="23">
        <f t="shared" si="1"/>
        <v>369.11201401665841</v>
      </c>
      <c r="BA24" s="22">
        <f t="shared" si="2"/>
        <v>158.88798598334159</v>
      </c>
      <c r="BB24" s="22">
        <f t="shared" si="3"/>
        <v>6.2554325190291973</v>
      </c>
    </row>
    <row r="25" spans="1:55" x14ac:dyDescent="0.3">
      <c r="A25" s="31">
        <v>366</v>
      </c>
      <c r="B25" s="31">
        <v>366</v>
      </c>
      <c r="C25" s="31">
        <v>0</v>
      </c>
      <c r="D25" s="31">
        <v>12</v>
      </c>
      <c r="E25" s="31">
        <v>11</v>
      </c>
      <c r="F25" s="31">
        <v>21</v>
      </c>
      <c r="G25" s="31">
        <v>11</v>
      </c>
      <c r="H25" s="31">
        <v>11</v>
      </c>
      <c r="I25" s="31">
        <v>0</v>
      </c>
      <c r="J25" s="31">
        <v>31</v>
      </c>
      <c r="K25" s="31">
        <v>10694</v>
      </c>
      <c r="L25" s="31">
        <v>10284</v>
      </c>
      <c r="M25" s="31">
        <v>10152</v>
      </c>
      <c r="N25" s="31">
        <v>9812</v>
      </c>
      <c r="O25" s="31">
        <v>10247</v>
      </c>
      <c r="P25" s="31">
        <v>10877</v>
      </c>
      <c r="Q25" s="31">
        <v>10306</v>
      </c>
      <c r="R25" s="31">
        <v>9384</v>
      </c>
      <c r="S25" s="31">
        <v>9262</v>
      </c>
      <c r="T25" s="31">
        <v>9613</v>
      </c>
      <c r="U25" s="31">
        <v>8704</v>
      </c>
      <c r="V25" s="31">
        <v>4130</v>
      </c>
      <c r="X25" s="31">
        <f>K25/Calibration!$B$10</f>
        <v>1.6661992458944876</v>
      </c>
      <c r="Y25" s="31">
        <f>L25/Calibration!$B$10</f>
        <v>1.6023184070300085</v>
      </c>
      <c r="Z25" s="31">
        <f>M25/Calibration!$B$10</f>
        <v>1.5817518930541274</v>
      </c>
      <c r="AA25" s="31">
        <f>N25/Calibration!$B$10</f>
        <v>1.5287775388738276</v>
      </c>
      <c r="AB25" s="31">
        <f>O25/Calibration!$B$10</f>
        <v>1.5965535508397994</v>
      </c>
      <c r="AC25" s="31">
        <f>P25/Calibration!$B$10</f>
        <v>1.6947119129974137</v>
      </c>
      <c r="AD25" s="31">
        <f>Q25/Calibration!$B$10</f>
        <v>1.6057461593593221</v>
      </c>
      <c r="AE25" s="31">
        <f>R25/Calibration!$B$10</f>
        <v>1.4620921753762737</v>
      </c>
      <c r="AF25" s="31">
        <f>S25/Calibration!$B$10</f>
        <v>1.4430837306409898</v>
      </c>
      <c r="AG25" s="31">
        <f>T25/Calibration!$B$10</f>
        <v>1.4977719609859463</v>
      </c>
      <c r="AH25" s="31">
        <f>U25/Calibration!$B$10</f>
        <v>1.3561434670156742</v>
      </c>
      <c r="AI25" s="31">
        <f>V25/Calibration!$B$10</f>
        <v>0.64348259636658256</v>
      </c>
      <c r="AK25" s="31">
        <f>Calibration!$K$16+Calibration!$K$17*X25</f>
        <v>0.27960443271033392</v>
      </c>
      <c r="AL25" s="31">
        <f>Calibration!$K$16+Calibration!$K$17*Y25</f>
        <v>0.26706082467074765</v>
      </c>
      <c r="AM25" s="31">
        <f>Calibration!$K$16+Calibration!$K$17*Z25</f>
        <v>0.26302239476531986</v>
      </c>
      <c r="AN25" s="31">
        <f>Calibration!$K$16+Calibration!$K$17*AA25</f>
        <v>0.25262037834224832</v>
      </c>
      <c r="AO25" s="31">
        <f>Calibration!$K$16+Calibration!$K$17*AB25</f>
        <v>0.26592884053058985</v>
      </c>
      <c r="AP25" s="31">
        <f>Calibration!$K$16+Calibration!$K$17*AC25</f>
        <v>0.28520316507922244</v>
      </c>
      <c r="AQ25" s="31">
        <f>Calibration!$K$10+Calibration!$K$11*AD25</f>
        <v>0.27368428998378136</v>
      </c>
      <c r="AR25" s="31">
        <f>Calibration!$K$10+Calibration!$K$11*AE25</f>
        <v>0.23895151262817077</v>
      </c>
      <c r="AS25" s="31">
        <f>Calibration!$K$10+Calibration!$K$11*AF25</f>
        <v>0.23435563536419629</v>
      </c>
      <c r="AT25" s="31">
        <f>Calibration!$K$10+Calibration!$K$11*AG25</f>
        <v>0.24757820027940164</v>
      </c>
      <c r="AU25" s="31">
        <f>Calibration!$K$10+Calibration!$K$11*AH25</f>
        <v>0.2133351475502801</v>
      </c>
      <c r="AV25" s="31">
        <f>Calibration!$K$4+Calibration!$K$5*'11-21-12jpss25-72'!AI25</f>
        <v>0.13429537130184335</v>
      </c>
      <c r="AX25" s="23">
        <f t="shared" si="0"/>
        <v>563.16759537019379</v>
      </c>
      <c r="AY25" s="23">
        <f t="shared" si="1"/>
        <v>352.0735484904381</v>
      </c>
      <c r="BA25" s="22">
        <f t="shared" si="2"/>
        <v>175.9264515095619</v>
      </c>
      <c r="BB25" s="22">
        <f t="shared" si="3"/>
        <v>6.926238248407949</v>
      </c>
    </row>
    <row r="26" spans="1:55" x14ac:dyDescent="0.3">
      <c r="A26" s="31">
        <v>365</v>
      </c>
      <c r="B26" s="31">
        <v>365</v>
      </c>
      <c r="C26" s="31">
        <v>0</v>
      </c>
      <c r="D26" s="31">
        <v>12</v>
      </c>
      <c r="E26" s="31">
        <v>11</v>
      </c>
      <c r="F26" s="31">
        <v>21</v>
      </c>
      <c r="G26" s="31">
        <v>11</v>
      </c>
      <c r="H26" s="31">
        <v>25</v>
      </c>
      <c r="I26" s="31">
        <v>0</v>
      </c>
      <c r="J26" s="31">
        <v>32</v>
      </c>
      <c r="K26" s="31">
        <v>9328</v>
      </c>
      <c r="L26" s="31">
        <v>9464</v>
      </c>
      <c r="M26" s="31">
        <v>9848</v>
      </c>
      <c r="N26" s="31">
        <v>10183</v>
      </c>
      <c r="O26" s="31">
        <v>10757</v>
      </c>
      <c r="P26" s="31">
        <v>10925</v>
      </c>
      <c r="Q26" s="31">
        <v>9977</v>
      </c>
      <c r="R26" s="31">
        <v>9267</v>
      </c>
      <c r="S26" s="31">
        <v>9202</v>
      </c>
      <c r="T26" s="31">
        <v>10018</v>
      </c>
      <c r="U26" s="31">
        <v>9460</v>
      </c>
      <c r="V26" s="31">
        <v>4198</v>
      </c>
      <c r="X26" s="31">
        <f>K26/Calibration!$B$10</f>
        <v>1.4533669876289304</v>
      </c>
      <c r="Y26" s="31">
        <f>L26/Calibration!$B$10</f>
        <v>1.4745567293010502</v>
      </c>
      <c r="Z26" s="31">
        <f>M26/Calibration!$B$10</f>
        <v>1.534386588139977</v>
      </c>
      <c r="AA26" s="31">
        <f>N26/Calibration!$B$10</f>
        <v>1.5865819076999783</v>
      </c>
      <c r="AB26" s="31">
        <f>O26/Calibration!$B$10</f>
        <v>1.6760150821102491</v>
      </c>
      <c r="AC26" s="31">
        <f>P26/Calibration!$B$10</f>
        <v>1.7021906453522795</v>
      </c>
      <c r="AD26" s="31">
        <f>Q26/Calibration!$B$10</f>
        <v>1.5544856813436789</v>
      </c>
      <c r="AE26" s="31">
        <f>R26/Calibration!$B$10</f>
        <v>1.4438627652612883</v>
      </c>
      <c r="AF26" s="31">
        <f>S26/Calibration!$B$10</f>
        <v>1.4337353151974075</v>
      </c>
      <c r="AG26" s="31">
        <f>T26/Calibration!$B$10</f>
        <v>1.5608737652301268</v>
      </c>
      <c r="AH26" s="31">
        <f>U26/Calibration!$B$10</f>
        <v>1.4739335016048114</v>
      </c>
      <c r="AI26" s="31">
        <f>V26/Calibration!$B$10</f>
        <v>0.65407746720264248</v>
      </c>
      <c r="AK26" s="31">
        <f>Calibration!$K$16+Calibration!$K$17*X26</f>
        <v>0.23781280202234645</v>
      </c>
      <c r="AL26" s="31">
        <f>Calibration!$K$16+Calibration!$K$17*Y26</f>
        <v>0.24197360859157507</v>
      </c>
      <c r="AM26" s="31">
        <f>Calibration!$K$16+Calibration!$K$17*Z26</f>
        <v>0.25372176831645588</v>
      </c>
      <c r="AN26" s="31">
        <f>Calibration!$K$16+Calibration!$K$17*AA26</f>
        <v>0.26397081390977639</v>
      </c>
      <c r="AO26" s="31">
        <f>Calibration!$K$16+Calibration!$K$17*AB26</f>
        <v>0.28153186516519718</v>
      </c>
      <c r="AP26" s="31">
        <f>Calibration!$K$16+Calibration!$K$17*AC26</f>
        <v>0.28667168504483254</v>
      </c>
      <c r="AQ26" s="31">
        <f>Calibration!$K$10+Calibration!$K$11*AD26</f>
        <v>0.26129048982109604</v>
      </c>
      <c r="AR26" s="31">
        <f>Calibration!$K$10+Calibration!$K$11*AE26</f>
        <v>0.23454399098976902</v>
      </c>
      <c r="AS26" s="31">
        <f>Calibration!$K$10+Calibration!$K$11*AF26</f>
        <v>0.2320953678573236</v>
      </c>
      <c r="AT26" s="31">
        <f>Calibration!$K$10+Calibration!$K$11*AG26</f>
        <v>0.26283500595079234</v>
      </c>
      <c r="AU26" s="31">
        <f>Calibration!$K$10+Calibration!$K$11*AH26</f>
        <v>0.24181451813687621</v>
      </c>
      <c r="AV26" s="31">
        <f>Calibration!$K$4+Calibration!$K$5*'11-21-12jpss25-72'!AI26</f>
        <v>0.13661768156654147</v>
      </c>
      <c r="AX26" s="23">
        <f t="shared" si="0"/>
        <v>563.19463927228185</v>
      </c>
      <c r="AY26" s="23">
        <f t="shared" si="1"/>
        <v>359.32693438996591</v>
      </c>
      <c r="BA26" s="22">
        <f t="shared" si="2"/>
        <v>168.67306561003409</v>
      </c>
      <c r="BB26" s="22">
        <f t="shared" si="3"/>
        <v>6.6406718744107911</v>
      </c>
    </row>
    <row r="27" spans="1:55" x14ac:dyDescent="0.3">
      <c r="A27" s="31">
        <v>364</v>
      </c>
      <c r="B27" s="31">
        <v>364</v>
      </c>
      <c r="C27" s="31">
        <v>0</v>
      </c>
      <c r="D27" s="31">
        <v>12</v>
      </c>
      <c r="E27" s="31">
        <v>11</v>
      </c>
      <c r="F27" s="31">
        <v>21</v>
      </c>
      <c r="G27" s="31">
        <v>11</v>
      </c>
      <c r="H27" s="31">
        <v>31</v>
      </c>
      <c r="I27" s="31">
        <v>0</v>
      </c>
      <c r="J27" s="31">
        <v>33</v>
      </c>
      <c r="K27" s="31">
        <v>10100</v>
      </c>
      <c r="L27" s="31">
        <v>10604</v>
      </c>
      <c r="M27" s="31">
        <v>10977</v>
      </c>
      <c r="N27" s="31">
        <v>10248</v>
      </c>
      <c r="O27" s="31">
        <v>9782</v>
      </c>
      <c r="P27" s="31">
        <v>11181</v>
      </c>
      <c r="Q27" s="31">
        <v>10829</v>
      </c>
      <c r="R27" s="31">
        <v>9775</v>
      </c>
      <c r="S27" s="31">
        <v>9764</v>
      </c>
      <c r="T27" s="31">
        <v>10240</v>
      </c>
      <c r="U27" s="31">
        <v>9484</v>
      </c>
      <c r="V27" s="31">
        <v>5487</v>
      </c>
      <c r="X27" s="31">
        <f>K27/Calibration!$B$10</f>
        <v>1.5736499330030227</v>
      </c>
      <c r="Y27" s="31">
        <f>L27/Calibration!$B$10</f>
        <v>1.6521766227291141</v>
      </c>
      <c r="Z27" s="31">
        <f>M27/Calibration!$B$10</f>
        <v>1.7102926054033842</v>
      </c>
      <c r="AA27" s="31">
        <f>N27/Calibration!$B$10</f>
        <v>1.5967093577638591</v>
      </c>
      <c r="AB27" s="31">
        <f>O27/Calibration!$B$10</f>
        <v>1.5241033311520364</v>
      </c>
      <c r="AC27" s="31">
        <f>P27/Calibration!$B$10</f>
        <v>1.742077217911564</v>
      </c>
      <c r="AD27" s="31">
        <f>Q27/Calibration!$B$10</f>
        <v>1.6872331806425478</v>
      </c>
      <c r="AE27" s="31">
        <f>R27/Calibration!$B$10</f>
        <v>1.5230126826836186</v>
      </c>
      <c r="AF27" s="31">
        <f>S27/Calibration!$B$10</f>
        <v>1.5212988065189617</v>
      </c>
      <c r="AG27" s="31">
        <f>T27/Calibration!$B$10</f>
        <v>1.5954629023713813</v>
      </c>
      <c r="AH27" s="31">
        <f>U27/Calibration!$B$10</f>
        <v>1.4776728677822444</v>
      </c>
      <c r="AI27" s="31">
        <f>V27/Calibration!$B$10</f>
        <v>0.85491259231560257</v>
      </c>
      <c r="AK27" s="31">
        <f>Calibration!$K$16+Calibration!$K$17*X27</f>
        <v>0.26143149813590894</v>
      </c>
      <c r="AL27" s="31">
        <f>Calibration!$K$16+Calibration!$K$17*Y27</f>
        <v>0.276850957774815</v>
      </c>
      <c r="AM27" s="31">
        <f>Calibration!$K$16+Calibration!$K$17*Z27</f>
        <v>0.28826258167424351</v>
      </c>
      <c r="AN27" s="31">
        <f>Calibration!$K$16+Calibration!$K$17*AA27</f>
        <v>0.2659594346965401</v>
      </c>
      <c r="AO27" s="31">
        <f>Calibration!$K$16+Calibration!$K$17*AB27</f>
        <v>0.25170255336374198</v>
      </c>
      <c r="AP27" s="31">
        <f>Calibration!$K$16+Calibration!$K$17*AC27</f>
        <v>0.29450379152808642</v>
      </c>
      <c r="AQ27" s="31">
        <f>Calibration!$K$10+Calibration!$K$11*AD27</f>
        <v>0.29338628841868847</v>
      </c>
      <c r="AR27" s="31">
        <f>Calibration!$K$10+Calibration!$K$11*AE27</f>
        <v>0.25368092254795793</v>
      </c>
      <c r="AS27" s="31">
        <f>Calibration!$K$10+Calibration!$K$11*AF27</f>
        <v>0.25326654017169792</v>
      </c>
      <c r="AT27" s="31">
        <f>Calibration!$K$10+Calibration!$K$11*AG27</f>
        <v>0.27119799572622139</v>
      </c>
      <c r="AU27" s="31">
        <f>Calibration!$K$10+Calibration!$K$11*AH27</f>
        <v>0.24271862513962533</v>
      </c>
      <c r="AV27" s="31">
        <f>Calibration!$K$4+Calibration!$K$5*'11-21-12jpss25-72'!AI27</f>
        <v>0.1806391217311871</v>
      </c>
      <c r="AX27" s="23">
        <f t="shared" si="0"/>
        <v>600.57691236815197</v>
      </c>
      <c r="AY27" s="23">
        <f t="shared" si="1"/>
        <v>383.04891238906708</v>
      </c>
      <c r="BA27" s="22">
        <f t="shared" si="2"/>
        <v>144.95108761093292</v>
      </c>
      <c r="BB27" s="22">
        <f t="shared" si="3"/>
        <v>5.706735732713895</v>
      </c>
    </row>
    <row r="28" spans="1:55" x14ac:dyDescent="0.3">
      <c r="A28" s="31">
        <v>363</v>
      </c>
      <c r="B28" s="31">
        <v>363</v>
      </c>
      <c r="C28" s="31">
        <v>0</v>
      </c>
      <c r="D28" s="31">
        <v>12</v>
      </c>
      <c r="E28" s="31">
        <v>11</v>
      </c>
      <c r="F28" s="31">
        <v>21</v>
      </c>
      <c r="G28" s="31">
        <v>11</v>
      </c>
      <c r="H28" s="31">
        <v>37</v>
      </c>
      <c r="I28" s="31">
        <v>0</v>
      </c>
      <c r="J28" s="31">
        <v>34</v>
      </c>
      <c r="K28" s="31">
        <v>10530</v>
      </c>
      <c r="L28" s="31">
        <v>10137</v>
      </c>
      <c r="M28" s="31">
        <v>10664</v>
      </c>
      <c r="N28" s="31">
        <v>10903</v>
      </c>
      <c r="O28" s="31">
        <v>11130</v>
      </c>
      <c r="P28" s="31">
        <v>10875</v>
      </c>
      <c r="Q28" s="31">
        <v>10485</v>
      </c>
      <c r="R28" s="31">
        <v>9530</v>
      </c>
      <c r="S28" s="31">
        <v>9217</v>
      </c>
      <c r="T28" s="31">
        <v>9828</v>
      </c>
      <c r="U28" s="31">
        <v>9700</v>
      </c>
      <c r="V28" s="31">
        <v>5170</v>
      </c>
      <c r="X28" s="31">
        <f>K28/Calibration!$B$10</f>
        <v>1.640646910348696</v>
      </c>
      <c r="Y28" s="31">
        <f>L28/Calibration!$B$10</f>
        <v>1.5794147891932317</v>
      </c>
      <c r="Z28" s="31">
        <f>M28/Calibration!$B$10</f>
        <v>1.6615250381726965</v>
      </c>
      <c r="AA28" s="31">
        <f>N28/Calibration!$B$10</f>
        <v>1.6987628930229659</v>
      </c>
      <c r="AB28" s="31">
        <f>O28/Calibration!$B$10</f>
        <v>1.7341310647845192</v>
      </c>
      <c r="AC28" s="31">
        <f>P28/Calibration!$B$10</f>
        <v>1.6944002991492944</v>
      </c>
      <c r="AD28" s="31">
        <f>Q28/Calibration!$B$10</f>
        <v>1.6336355987660092</v>
      </c>
      <c r="AE28" s="31">
        <f>R28/Calibration!$B$10</f>
        <v>1.4848399862889907</v>
      </c>
      <c r="AF28" s="31">
        <f>S28/Calibration!$B$10</f>
        <v>1.436072419058303</v>
      </c>
      <c r="AG28" s="31">
        <f>T28/Calibration!$B$10</f>
        <v>1.5312704496587828</v>
      </c>
      <c r="AH28" s="31">
        <f>U28/Calibration!$B$10</f>
        <v>1.5113271633791405</v>
      </c>
      <c r="AI28" s="31">
        <f>V28/Calibration!$B$10</f>
        <v>0.80552179738867602</v>
      </c>
      <c r="AK28" s="31">
        <f>Calibration!$K$16+Calibration!$K$17*X28</f>
        <v>0.27458698949449944</v>
      </c>
      <c r="AL28" s="31">
        <f>Calibration!$K$16+Calibration!$K$17*Y28</f>
        <v>0.26256348227606668</v>
      </c>
      <c r="AM28" s="31">
        <f>Calibration!$K$16+Calibration!$K$17*Z28</f>
        <v>0.27868660773182763</v>
      </c>
      <c r="AN28" s="31">
        <f>Calibration!$K$16+Calibration!$K$17*AA28</f>
        <v>0.2859986133939279</v>
      </c>
      <c r="AO28" s="31">
        <f>Calibration!$K$16+Calibration!$K$17*AB28</f>
        <v>0.2929434890646257</v>
      </c>
      <c r="AP28" s="31">
        <f>Calibration!$K$16+Calibration!$K$17*AC28</f>
        <v>0.28514197674732206</v>
      </c>
      <c r="AQ28" s="31">
        <f>Calibration!$K$10+Calibration!$K$11*AD28</f>
        <v>0.28042742137928495</v>
      </c>
      <c r="AR28" s="31">
        <f>Calibration!$K$10+Calibration!$K$11*AE28</f>
        <v>0.24445149689489437</v>
      </c>
      <c r="AS28" s="31">
        <f>Calibration!$K$10+Calibration!$K$11*AF28</f>
        <v>0.23266043473404174</v>
      </c>
      <c r="AT28" s="31">
        <f>Calibration!$K$10+Calibration!$K$11*AG28</f>
        <v>0.2556774921790288</v>
      </c>
      <c r="AU28" s="31">
        <f>Calibration!$K$10+Calibration!$K$11*AH28</f>
        <v>0.25085558816436698</v>
      </c>
      <c r="AV28" s="31">
        <f>Calibration!$K$4+Calibration!$K$5*'11-21-12jpss25-72'!AI28</f>
        <v>0.169813057703109</v>
      </c>
      <c r="AX28" s="23">
        <f t="shared" si="0"/>
        <v>595.30263100314914</v>
      </c>
      <c r="AY28" s="23">
        <f t="shared" si="1"/>
        <v>373.09984246687213</v>
      </c>
      <c r="BA28" s="22">
        <f t="shared" si="2"/>
        <v>154.90015753312787</v>
      </c>
      <c r="BB28" s="22">
        <f t="shared" si="3"/>
        <v>6.0984313989420427</v>
      </c>
    </row>
    <row r="29" spans="1:55" x14ac:dyDescent="0.3">
      <c r="A29" s="31">
        <v>362</v>
      </c>
      <c r="B29" s="31">
        <v>362</v>
      </c>
      <c r="C29" s="31">
        <v>0</v>
      </c>
      <c r="D29" s="31">
        <v>12</v>
      </c>
      <c r="E29" s="31">
        <v>11</v>
      </c>
      <c r="F29" s="31">
        <v>21</v>
      </c>
      <c r="G29" s="31">
        <v>11</v>
      </c>
      <c r="H29" s="31">
        <v>43</v>
      </c>
      <c r="I29" s="31">
        <v>0</v>
      </c>
      <c r="J29" s="31">
        <v>35</v>
      </c>
      <c r="K29" s="31">
        <v>10065</v>
      </c>
      <c r="L29" s="31">
        <v>10181</v>
      </c>
      <c r="M29" s="31">
        <v>9918</v>
      </c>
      <c r="N29" s="31">
        <v>10339</v>
      </c>
      <c r="O29" s="31">
        <v>10191</v>
      </c>
      <c r="P29" s="31">
        <v>10114</v>
      </c>
      <c r="Q29" s="31">
        <v>10149</v>
      </c>
      <c r="R29" s="31">
        <v>9238</v>
      </c>
      <c r="S29" s="31">
        <v>9597</v>
      </c>
      <c r="T29" s="31">
        <v>10058</v>
      </c>
      <c r="U29" s="31">
        <v>9840</v>
      </c>
      <c r="V29" s="31">
        <v>4175</v>
      </c>
      <c r="X29" s="31">
        <f>K29/Calibration!$B$10</f>
        <v>1.568196690660933</v>
      </c>
      <c r="Y29" s="31">
        <f>L29/Calibration!$B$10</f>
        <v>1.5862702938518589</v>
      </c>
      <c r="Z29" s="31">
        <f>M29/Calibration!$B$10</f>
        <v>1.5452930728241563</v>
      </c>
      <c r="AA29" s="31">
        <f>N29/Calibration!$B$10</f>
        <v>1.6108877878532923</v>
      </c>
      <c r="AB29" s="31">
        <f>O29/Calibration!$B$10</f>
        <v>1.5878283630924559</v>
      </c>
      <c r="AC29" s="31">
        <f>P29/Calibration!$B$10</f>
        <v>1.5758312299398585</v>
      </c>
      <c r="AD29" s="31">
        <f>Q29/Calibration!$B$10</f>
        <v>1.5812844722819484</v>
      </c>
      <c r="AE29" s="31">
        <f>R29/Calibration!$B$10</f>
        <v>1.4393443644635568</v>
      </c>
      <c r="AF29" s="31">
        <f>S29/Calibration!$B$10</f>
        <v>1.4952790502009909</v>
      </c>
      <c r="AG29" s="31">
        <f>T29/Calibration!$B$10</f>
        <v>1.5671060421925151</v>
      </c>
      <c r="AH29" s="31">
        <f>U29/Calibration!$B$10</f>
        <v>1.5331401327474994</v>
      </c>
      <c r="AI29" s="31">
        <f>V29/Calibration!$B$10</f>
        <v>0.65049390794926931</v>
      </c>
      <c r="AK29" s="31">
        <f>Calibration!$K$16+Calibration!$K$17*X29</f>
        <v>0.26036070232765157</v>
      </c>
      <c r="AL29" s="31">
        <f>Calibration!$K$16+Calibration!$K$17*Y29</f>
        <v>0.26390962557787601</v>
      </c>
      <c r="AM29" s="31">
        <f>Calibration!$K$16+Calibration!$K$17*Z29</f>
        <v>0.2558633599329706</v>
      </c>
      <c r="AN29" s="31">
        <f>Calibration!$K$16+Calibration!$K$17*AA29</f>
        <v>0.26874350379800926</v>
      </c>
      <c r="AO29" s="31">
        <f>Calibration!$K$16+Calibration!$K$17*AB29</f>
        <v>0.2642155672373781</v>
      </c>
      <c r="AP29" s="31">
        <f>Calibration!$K$16+Calibration!$K$17*AC29</f>
        <v>0.26185981645921186</v>
      </c>
      <c r="AQ29" s="31">
        <f>Calibration!$K$10+Calibration!$K$11*AD29</f>
        <v>0.2677699233407978</v>
      </c>
      <c r="AR29" s="31">
        <f>Calibration!$K$10+Calibration!$K$11*AE29</f>
        <v>0.23345152836144722</v>
      </c>
      <c r="AS29" s="31">
        <f>Calibration!$K$10+Calibration!$K$11*AF29</f>
        <v>0.24697546227756889</v>
      </c>
      <c r="AT29" s="31">
        <f>Calibration!$K$10+Calibration!$K$11*AG29</f>
        <v>0.26434185095537421</v>
      </c>
      <c r="AU29" s="31">
        <f>Calibration!$K$10+Calibration!$K$11*AH29</f>
        <v>0.25612954568040336</v>
      </c>
      <c r="AV29" s="31">
        <f>Calibration!$K$4+Calibration!$K$5*'11-21-12jpss25-72'!AI29</f>
        <v>0.13583219427112889</v>
      </c>
      <c r="AX29" s="23">
        <f t="shared" si="0"/>
        <v>569.85454581119836</v>
      </c>
      <c r="AY29" s="23">
        <f t="shared" si="1"/>
        <v>359.69362099292425</v>
      </c>
      <c r="BA29" s="22">
        <f t="shared" si="2"/>
        <v>168.30637900707575</v>
      </c>
      <c r="BB29" s="22">
        <f t="shared" si="3"/>
        <v>6.6262353939793606</v>
      </c>
    </row>
    <row r="30" spans="1:55" x14ac:dyDescent="0.3">
      <c r="A30" s="31">
        <v>361</v>
      </c>
      <c r="B30" s="31">
        <v>361</v>
      </c>
      <c r="C30" s="31">
        <v>0</v>
      </c>
      <c r="D30" s="31">
        <v>12</v>
      </c>
      <c r="E30" s="31">
        <v>11</v>
      </c>
      <c r="F30" s="31">
        <v>21</v>
      </c>
      <c r="G30" s="31">
        <v>11</v>
      </c>
      <c r="H30" s="31">
        <v>41</v>
      </c>
      <c r="I30" s="31">
        <v>0</v>
      </c>
      <c r="J30" s="31">
        <v>36</v>
      </c>
      <c r="K30" s="31">
        <v>9279</v>
      </c>
      <c r="L30" s="31">
        <v>9115</v>
      </c>
      <c r="M30" s="31">
        <v>9458</v>
      </c>
      <c r="N30" s="31">
        <v>10143</v>
      </c>
      <c r="O30" s="31">
        <v>11157</v>
      </c>
      <c r="P30" s="31">
        <v>10871</v>
      </c>
      <c r="Q30" s="31">
        <v>10875</v>
      </c>
      <c r="R30" s="31">
        <v>9578</v>
      </c>
      <c r="S30" s="31">
        <v>9874</v>
      </c>
      <c r="T30" s="31">
        <v>10963</v>
      </c>
      <c r="U30" s="31">
        <v>10855</v>
      </c>
      <c r="V30" s="31">
        <v>5880</v>
      </c>
      <c r="X30" s="31">
        <f>K30/Calibration!$B$10</f>
        <v>1.4457324483500047</v>
      </c>
      <c r="Y30" s="31">
        <f>L30/Calibration!$B$10</f>
        <v>1.4201801128042131</v>
      </c>
      <c r="Z30" s="31">
        <f>M30/Calibration!$B$10</f>
        <v>1.473621887756692</v>
      </c>
      <c r="AA30" s="31">
        <f>N30/Calibration!$B$10</f>
        <v>1.5803496307375899</v>
      </c>
      <c r="AB30" s="31">
        <f>O30/Calibration!$B$10</f>
        <v>1.738337851734131</v>
      </c>
      <c r="AC30" s="31">
        <f>P30/Calibration!$B$10</f>
        <v>1.6937770714530553</v>
      </c>
      <c r="AD30" s="31">
        <f>Q30/Calibration!$B$10</f>
        <v>1.6944002991492944</v>
      </c>
      <c r="AE30" s="31">
        <f>R30/Calibration!$B$10</f>
        <v>1.4923187186438567</v>
      </c>
      <c r="AF30" s="31">
        <f>S30/Calibration!$B$10</f>
        <v>1.5384375681655293</v>
      </c>
      <c r="AG30" s="31">
        <f>T30/Calibration!$B$10</f>
        <v>1.7081113084665482</v>
      </c>
      <c r="AH30" s="31">
        <f>U30/Calibration!$B$10</f>
        <v>1.6912841606681002</v>
      </c>
      <c r="AI30" s="31">
        <f>V30/Calibration!$B$10</f>
        <v>0.91614471347106663</v>
      </c>
      <c r="AK30" s="31">
        <f>Calibration!$K$16+Calibration!$K$17*X30</f>
        <v>0.23631368789078616</v>
      </c>
      <c r="AL30" s="31">
        <f>Calibration!$K$16+Calibration!$K$17*Y30</f>
        <v>0.23129624467495163</v>
      </c>
      <c r="AM30" s="31">
        <f>Calibration!$K$16+Calibration!$K$17*Z30</f>
        <v>0.2417900435958738</v>
      </c>
      <c r="AN30" s="31">
        <f>Calibration!$K$16+Calibration!$K$17*AA30</f>
        <v>0.26274704727176795</v>
      </c>
      <c r="AO30" s="31">
        <f>Calibration!$K$16+Calibration!$K$17*AB30</f>
        <v>0.29376953154528135</v>
      </c>
      <c r="AP30" s="31">
        <f>Calibration!$K$16+Calibration!$K$17*AC30</f>
        <v>0.28501960008352117</v>
      </c>
      <c r="AQ30" s="31">
        <f>Calibration!$K$10+Calibration!$K$11*AD30</f>
        <v>0.29511916017395756</v>
      </c>
      <c r="AR30" s="31">
        <f>Calibration!$K$10+Calibration!$K$11*AE30</f>
        <v>0.24625971090039256</v>
      </c>
      <c r="AS30" s="31">
        <f>Calibration!$K$10+Calibration!$K$11*AF30</f>
        <v>0.25741036393429789</v>
      </c>
      <c r="AT30" s="31">
        <f>Calibration!$K$10+Calibration!$K$11*AG30</f>
        <v>0.29843421918403745</v>
      </c>
      <c r="AU30" s="31">
        <f>Calibration!$K$10+Calibration!$K$11*AH30</f>
        <v>0.29436573767166663</v>
      </c>
      <c r="AV30" s="31">
        <f>Calibration!$K$4+Calibration!$K$5*'11-21-12jpss25-72'!AI30</f>
        <v>0.19406070899628075</v>
      </c>
      <c r="AX30" s="23">
        <f t="shared" si="0"/>
        <v>603.68584239548443</v>
      </c>
      <c r="AY30" s="23">
        <f t="shared" si="1"/>
        <v>403.51085334335897</v>
      </c>
      <c r="BA30" s="22">
        <f t="shared" si="2"/>
        <v>124.48914665664103</v>
      </c>
      <c r="BB30" s="22">
        <f t="shared" si="3"/>
        <v>4.9011475061669696</v>
      </c>
    </row>
    <row r="31" spans="1:55" x14ac:dyDescent="0.3">
      <c r="A31" s="31">
        <v>360</v>
      </c>
      <c r="B31" s="31">
        <v>360</v>
      </c>
      <c r="C31" s="31">
        <v>0</v>
      </c>
      <c r="D31" s="31">
        <v>12</v>
      </c>
      <c r="E31" s="31">
        <v>11</v>
      </c>
      <c r="F31" s="31">
        <v>21</v>
      </c>
      <c r="G31" s="31">
        <v>11</v>
      </c>
      <c r="H31" s="31">
        <v>55</v>
      </c>
      <c r="I31" s="31">
        <v>0</v>
      </c>
      <c r="J31" s="31">
        <v>37</v>
      </c>
      <c r="K31" s="31">
        <v>8288</v>
      </c>
      <c r="L31" s="31">
        <v>8760</v>
      </c>
      <c r="M31" s="31">
        <v>9411</v>
      </c>
      <c r="N31" s="31">
        <v>9497</v>
      </c>
      <c r="O31" s="31">
        <v>10821</v>
      </c>
      <c r="P31" s="31">
        <v>10203</v>
      </c>
      <c r="Q31" s="31">
        <v>10788</v>
      </c>
      <c r="R31" s="31">
        <v>9168</v>
      </c>
      <c r="S31" s="31">
        <v>9001</v>
      </c>
      <c r="T31" s="31">
        <v>9150</v>
      </c>
      <c r="U31" s="31">
        <v>8945</v>
      </c>
      <c r="V31" s="31">
        <v>4429</v>
      </c>
      <c r="X31" s="31">
        <f>K31/Calibration!$B$10</f>
        <v>1.2913277866068369</v>
      </c>
      <c r="Y31" s="31">
        <f>L31/Calibration!$B$10</f>
        <v>1.3648686547630178</v>
      </c>
      <c r="Z31" s="31">
        <f>M31/Calibration!$B$10</f>
        <v>1.4662989623258857</v>
      </c>
      <c r="AA31" s="31">
        <f>N31/Calibration!$B$10</f>
        <v>1.4796983577950205</v>
      </c>
      <c r="AB31" s="31">
        <f>O31/Calibration!$B$10</f>
        <v>1.6859867252500702</v>
      </c>
      <c r="AC31" s="31">
        <f>P31/Calibration!$B$10</f>
        <v>1.5896980461811723</v>
      </c>
      <c r="AD31" s="31">
        <f>Q31/Calibration!$B$10</f>
        <v>1.6808450967560999</v>
      </c>
      <c r="AE31" s="31">
        <f>R31/Calibration!$B$10</f>
        <v>1.4284378797793775</v>
      </c>
      <c r="AF31" s="31">
        <f>S31/Calibration!$B$10</f>
        <v>1.4024181234614066</v>
      </c>
      <c r="AG31" s="31">
        <f>T31/Calibration!$B$10</f>
        <v>1.4256333551463027</v>
      </c>
      <c r="AH31" s="31">
        <f>U31/Calibration!$B$10</f>
        <v>1.3936929357140633</v>
      </c>
      <c r="AI31" s="31">
        <f>V31/Calibration!$B$10</f>
        <v>0.69006886666043443</v>
      </c>
      <c r="AK31" s="31">
        <f>Calibration!$K$16+Calibration!$K$17*X31</f>
        <v>0.20599486943412759</v>
      </c>
      <c r="AL31" s="31">
        <f>Calibration!$K$16+Calibration!$K$17*Y31</f>
        <v>0.22043531576262693</v>
      </c>
      <c r="AM31" s="31">
        <f>Calibration!$K$16+Calibration!$K$17*Z31</f>
        <v>0.2403521177962139</v>
      </c>
      <c r="AN31" s="31">
        <f>Calibration!$K$16+Calibration!$K$17*AA31</f>
        <v>0.242983216067932</v>
      </c>
      <c r="AO31" s="31">
        <f>Calibration!$K$16+Calibration!$K$17*AB31</f>
        <v>0.28348989178601064</v>
      </c>
      <c r="AP31" s="31">
        <f>Calibration!$K$16+Calibration!$K$17*AC31</f>
        <v>0.26458269722878058</v>
      </c>
      <c r="AQ31" s="31">
        <f>Calibration!$K$10+Calibration!$K$11*AD31</f>
        <v>0.29184177228899211</v>
      </c>
      <c r="AR31" s="31">
        <f>Calibration!$K$10+Calibration!$K$11*AE31</f>
        <v>0.23081454960342906</v>
      </c>
      <c r="AS31" s="31">
        <f>Calibration!$K$10+Calibration!$K$11*AF31</f>
        <v>0.22452347170929998</v>
      </c>
      <c r="AT31" s="31">
        <f>Calibration!$K$10+Calibration!$K$11*AG31</f>
        <v>0.23013646935136722</v>
      </c>
      <c r="AU31" s="31">
        <f>Calibration!$K$10+Calibration!$K$11*AH31</f>
        <v>0.22241388870288548</v>
      </c>
      <c r="AV31" s="31">
        <f>Calibration!$K$4+Calibration!$K$5*'11-21-12jpss25-72'!AI31</f>
        <v>0.14450670614220723</v>
      </c>
      <c r="AX31" s="23">
        <f t="shared" si="0"/>
        <v>539.81550623136172</v>
      </c>
      <c r="AY31" s="23">
        <f t="shared" si="1"/>
        <v>350.11290018399336</v>
      </c>
      <c r="BA31" s="22">
        <f t="shared" si="2"/>
        <v>177.88709981600664</v>
      </c>
      <c r="BB31" s="22">
        <f t="shared" si="3"/>
        <v>7.0034291266144351</v>
      </c>
    </row>
    <row r="32" spans="1:55" x14ac:dyDescent="0.3">
      <c r="A32" s="31">
        <v>359</v>
      </c>
      <c r="B32" s="31">
        <v>359</v>
      </c>
      <c r="C32" s="31">
        <v>0</v>
      </c>
      <c r="D32" s="31">
        <v>12</v>
      </c>
      <c r="E32" s="31">
        <v>11</v>
      </c>
      <c r="F32" s="31">
        <v>21</v>
      </c>
      <c r="G32" s="31">
        <v>12</v>
      </c>
      <c r="H32" s="31">
        <v>1</v>
      </c>
      <c r="I32" s="31">
        <v>0</v>
      </c>
      <c r="J32" s="31">
        <v>38</v>
      </c>
      <c r="K32" s="31">
        <v>10887</v>
      </c>
      <c r="L32" s="31">
        <v>10798</v>
      </c>
      <c r="M32" s="31">
        <v>10501</v>
      </c>
      <c r="N32" s="31">
        <v>11196</v>
      </c>
      <c r="O32" s="31">
        <v>11275</v>
      </c>
      <c r="P32" s="31">
        <v>9953</v>
      </c>
      <c r="Q32" s="31">
        <v>10732</v>
      </c>
      <c r="R32" s="31">
        <v>9664</v>
      </c>
      <c r="S32" s="31">
        <v>9369</v>
      </c>
      <c r="T32" s="31">
        <v>9982</v>
      </c>
      <c r="U32" s="31">
        <v>9991</v>
      </c>
      <c r="V32" s="31">
        <v>4041</v>
      </c>
      <c r="X32" s="31">
        <f>K32/Calibration!$B$10</f>
        <v>1.6962699822380107</v>
      </c>
      <c r="Y32" s="31">
        <f>L32/Calibration!$B$10</f>
        <v>1.6824031659966969</v>
      </c>
      <c r="Z32" s="31">
        <f>M32/Calibration!$B$10</f>
        <v>1.6361285095509646</v>
      </c>
      <c r="AA32" s="31">
        <f>N32/Calibration!$B$10</f>
        <v>1.7444143217724597</v>
      </c>
      <c r="AB32" s="31">
        <f>O32/Calibration!$B$10</f>
        <v>1.7567230687731763</v>
      </c>
      <c r="AC32" s="31">
        <f>P32/Calibration!$B$10</f>
        <v>1.5507463151662459</v>
      </c>
      <c r="AD32" s="31">
        <f>Q32/Calibration!$B$10</f>
        <v>1.6721199090087564</v>
      </c>
      <c r="AE32" s="31">
        <f>R32/Calibration!$B$10</f>
        <v>1.5057181141129912</v>
      </c>
      <c r="AF32" s="31">
        <f>S32/Calibration!$B$10</f>
        <v>1.4597550715153782</v>
      </c>
      <c r="AG32" s="31">
        <f>T32/Calibration!$B$10</f>
        <v>1.5552647159639774</v>
      </c>
      <c r="AH32" s="31">
        <f>U32/Calibration!$B$10</f>
        <v>1.5566669782805149</v>
      </c>
      <c r="AI32" s="31">
        <f>V32/Calibration!$B$10</f>
        <v>0.62961578012526875</v>
      </c>
      <c r="AK32" s="31">
        <f>Calibration!$K$16+Calibration!$K$17*X32</f>
        <v>0.28550910673872454</v>
      </c>
      <c r="AL32" s="31">
        <f>Calibration!$K$16+Calibration!$K$17*Y32</f>
        <v>0.28278622596915581</v>
      </c>
      <c r="AM32" s="31">
        <f>Calibration!$K$16+Calibration!$K$17*Z32</f>
        <v>0.27369975868194335</v>
      </c>
      <c r="AN32" s="31">
        <f>Calibration!$K$16+Calibration!$K$17*AA32</f>
        <v>0.29496270401733959</v>
      </c>
      <c r="AO32" s="31">
        <f>Calibration!$K$16+Calibration!$K$17*AB32</f>
        <v>0.29737964312740617</v>
      </c>
      <c r="AP32" s="31">
        <f>Calibration!$K$16+Calibration!$K$17*AC32</f>
        <v>0.25693415574122797</v>
      </c>
      <c r="AQ32" s="31">
        <f>Calibration!$K$10+Calibration!$K$11*AD32</f>
        <v>0.2897321892825776</v>
      </c>
      <c r="AR32" s="31">
        <f>Calibration!$K$10+Calibration!$K$11*AE32</f>
        <v>0.24949942766024341</v>
      </c>
      <c r="AS32" s="31">
        <f>Calibration!$K$10+Calibration!$K$11*AF32</f>
        <v>0.23838644575145262</v>
      </c>
      <c r="AT32" s="31">
        <f>Calibration!$K$10+Calibration!$K$11*AG32</f>
        <v>0.26147884544666872</v>
      </c>
      <c r="AU32" s="31">
        <f>Calibration!$K$10+Calibration!$K$11*AH32</f>
        <v>0.26181788557269969</v>
      </c>
      <c r="AV32" s="31">
        <f>Calibration!$K$4+Calibration!$K$5*'11-21-12jpss25-72'!AI32</f>
        <v>0.13125587698481195</v>
      </c>
      <c r="AX32" s="23">
        <f t="shared" si="0"/>
        <v>596.13754232097779</v>
      </c>
      <c r="AY32" s="23">
        <f t="shared" si="1"/>
        <v>367.55892960067706</v>
      </c>
      <c r="BA32" s="22">
        <f t="shared" si="2"/>
        <v>160.44107039932294</v>
      </c>
      <c r="BB32" s="22">
        <f t="shared" si="3"/>
        <v>6.3165775747764936</v>
      </c>
    </row>
    <row r="33" spans="1:54" x14ac:dyDescent="0.3">
      <c r="A33" s="31">
        <v>358</v>
      </c>
      <c r="B33" s="31">
        <v>358</v>
      </c>
      <c r="C33" s="31">
        <v>0</v>
      </c>
      <c r="D33" s="31">
        <v>12</v>
      </c>
      <c r="E33" s="31">
        <v>11</v>
      </c>
      <c r="F33" s="31">
        <v>21</v>
      </c>
      <c r="G33" s="31">
        <v>12</v>
      </c>
      <c r="H33" s="31">
        <v>6</v>
      </c>
      <c r="I33" s="31">
        <v>0</v>
      </c>
      <c r="J33" s="31">
        <v>39</v>
      </c>
      <c r="K33" s="31">
        <v>9428</v>
      </c>
      <c r="L33" s="31">
        <v>9449</v>
      </c>
      <c r="M33" s="31">
        <v>9613</v>
      </c>
      <c r="N33" s="31">
        <v>11016</v>
      </c>
      <c r="O33" s="31">
        <v>10589</v>
      </c>
      <c r="P33" s="31">
        <v>11121</v>
      </c>
      <c r="Q33" s="31">
        <v>10702</v>
      </c>
      <c r="R33" s="31">
        <v>9266</v>
      </c>
      <c r="S33" s="31">
        <v>8828</v>
      </c>
      <c r="T33" s="31">
        <v>9213</v>
      </c>
      <c r="U33" s="31">
        <v>9145</v>
      </c>
      <c r="V33" s="31">
        <v>4794</v>
      </c>
      <c r="X33" s="31">
        <f>K33/Calibration!$B$10</f>
        <v>1.4689476800349008</v>
      </c>
      <c r="Y33" s="31">
        <f>L33/Calibration!$B$10</f>
        <v>1.4722196254401545</v>
      </c>
      <c r="Z33" s="31">
        <f>M33/Calibration!$B$10</f>
        <v>1.4977719609859463</v>
      </c>
      <c r="AA33" s="31">
        <f>N33/Calibration!$B$10</f>
        <v>1.7163690754417127</v>
      </c>
      <c r="AB33" s="31">
        <f>O33/Calibration!$B$10</f>
        <v>1.6498395188682184</v>
      </c>
      <c r="AC33" s="31">
        <f>P33/Calibration!$B$10</f>
        <v>1.7327288024679817</v>
      </c>
      <c r="AD33" s="31">
        <f>Q33/Calibration!$B$10</f>
        <v>1.6674457012869652</v>
      </c>
      <c r="AE33" s="31">
        <f>R33/Calibration!$B$10</f>
        <v>1.4437069583372286</v>
      </c>
      <c r="AF33" s="31">
        <f>S33/Calibration!$B$10</f>
        <v>1.3754635255990777</v>
      </c>
      <c r="AG33" s="31">
        <f>T33/Calibration!$B$10</f>
        <v>1.4354491913620642</v>
      </c>
      <c r="AH33" s="31">
        <f>U33/Calibration!$B$10</f>
        <v>1.4248543205260042</v>
      </c>
      <c r="AI33" s="31">
        <f>V33/Calibration!$B$10</f>
        <v>0.74693839394222683</v>
      </c>
      <c r="AK33" s="31">
        <f>Calibration!$K$16+Calibration!$K$17*X33</f>
        <v>0.24087221861736752</v>
      </c>
      <c r="AL33" s="31">
        <f>Calibration!$K$16+Calibration!$K$17*Y33</f>
        <v>0.2415146961023219</v>
      </c>
      <c r="AM33" s="31">
        <f>Calibration!$K$16+Calibration!$K$17*Z33</f>
        <v>0.24653213931815643</v>
      </c>
      <c r="AN33" s="31">
        <f>Calibration!$K$16+Calibration!$K$17*AA33</f>
        <v>0.2894557541463017</v>
      </c>
      <c r="AO33" s="31">
        <f>Calibration!$K$16+Calibration!$K$17*AB33</f>
        <v>0.27639204528556183</v>
      </c>
      <c r="AP33" s="31">
        <f>Calibration!$K$16+Calibration!$K$17*AC33</f>
        <v>0.29266814157107379</v>
      </c>
      <c r="AQ33" s="31">
        <f>Calibration!$K$10+Calibration!$K$11*AD33</f>
        <v>0.2886020555291412</v>
      </c>
      <c r="AR33" s="31">
        <f>Calibration!$K$10+Calibration!$K$11*AE33</f>
        <v>0.23450631986465448</v>
      </c>
      <c r="AS33" s="31">
        <f>Calibration!$K$10+Calibration!$K$11*AF33</f>
        <v>0.21800636706448373</v>
      </c>
      <c r="AT33" s="31">
        <f>Calibration!$K$10+Calibration!$K$11*AG33</f>
        <v>0.23250975023358356</v>
      </c>
      <c r="AU33" s="31">
        <f>Calibration!$K$10+Calibration!$K$11*AH33</f>
        <v>0.22994811372579449</v>
      </c>
      <c r="AV33" s="31">
        <f>Calibration!$K$4+Calibration!$K$5*'11-21-12jpss25-72'!AI33</f>
        <v>0.15697204800418987</v>
      </c>
      <c r="AX33" s="23">
        <f t="shared" si="0"/>
        <v>565.50870803078942</v>
      </c>
      <c r="AY33" s="23">
        <f t="shared" si="1"/>
        <v>358.2817637271404</v>
      </c>
      <c r="BA33" s="22">
        <f t="shared" si="2"/>
        <v>169.7182362728596</v>
      </c>
      <c r="BB33" s="22">
        <f t="shared" si="3"/>
        <v>6.6818203257031339</v>
      </c>
    </row>
    <row r="34" spans="1:54" x14ac:dyDescent="0.3">
      <c r="A34" s="31">
        <v>357</v>
      </c>
      <c r="B34" s="31">
        <v>357</v>
      </c>
      <c r="C34" s="31">
        <v>0</v>
      </c>
      <c r="D34" s="31">
        <v>12</v>
      </c>
      <c r="E34" s="31">
        <v>11</v>
      </c>
      <c r="F34" s="31">
        <v>21</v>
      </c>
      <c r="G34" s="31">
        <v>12</v>
      </c>
      <c r="H34" s="31">
        <v>12</v>
      </c>
      <c r="I34" s="31">
        <v>0</v>
      </c>
      <c r="J34" s="31">
        <v>40</v>
      </c>
      <c r="K34" s="31">
        <v>10395</v>
      </c>
      <c r="L34" s="31">
        <v>9913</v>
      </c>
      <c r="M34" s="31">
        <v>8899</v>
      </c>
      <c r="N34" s="31">
        <v>10237</v>
      </c>
      <c r="O34" s="31">
        <v>11991</v>
      </c>
      <c r="P34" s="31">
        <v>10869</v>
      </c>
      <c r="Q34" s="31">
        <v>10270</v>
      </c>
      <c r="R34" s="31">
        <v>9918</v>
      </c>
      <c r="S34" s="31">
        <v>9633</v>
      </c>
      <c r="T34" s="31">
        <v>9818</v>
      </c>
      <c r="U34" s="31">
        <v>9389</v>
      </c>
      <c r="V34" s="31">
        <v>4649</v>
      </c>
      <c r="X34" s="31">
        <f>K34/Calibration!$B$10</f>
        <v>1.6196129756006357</v>
      </c>
      <c r="Y34" s="31">
        <f>L34/Calibration!$B$10</f>
        <v>1.5445140382038578</v>
      </c>
      <c r="Z34" s="31">
        <f>M34/Calibration!$B$10</f>
        <v>1.3865258172073167</v>
      </c>
      <c r="AA34" s="31">
        <f>N34/Calibration!$B$10</f>
        <v>1.5949954815992022</v>
      </c>
      <c r="AB34" s="31">
        <f>O34/Calibration!$B$10</f>
        <v>1.8682808263999253</v>
      </c>
      <c r="AC34" s="31">
        <f>P34/Calibration!$B$10</f>
        <v>1.6934654576049359</v>
      </c>
      <c r="AD34" s="31">
        <f>Q34/Calibration!$B$10</f>
        <v>1.6001371100931725</v>
      </c>
      <c r="AE34" s="31">
        <f>R34/Calibration!$B$10</f>
        <v>1.5452930728241563</v>
      </c>
      <c r="AF34" s="31">
        <f>S34/Calibration!$B$10</f>
        <v>1.5008880994671403</v>
      </c>
      <c r="AG34" s="31">
        <f>T34/Calibration!$B$10</f>
        <v>1.5297123804181858</v>
      </c>
      <c r="AH34" s="31">
        <f>U34/Calibration!$B$10</f>
        <v>1.4628712099965724</v>
      </c>
      <c r="AI34" s="31">
        <f>V34/Calibration!$B$10</f>
        <v>0.72434638995356959</v>
      </c>
      <c r="AK34" s="31">
        <f>Calibration!$K$16+Calibration!$K$17*X34</f>
        <v>0.27045677709122101</v>
      </c>
      <c r="AL34" s="31">
        <f>Calibration!$K$16+Calibration!$K$17*Y34</f>
        <v>0.25571038910321958</v>
      </c>
      <c r="AM34" s="31">
        <f>Calibration!$K$16+Calibration!$K$17*Z34</f>
        <v>0.22468790482970619</v>
      </c>
      <c r="AN34" s="31">
        <f>Calibration!$K$16+Calibration!$K$17*AA34</f>
        <v>0.26562289887108775</v>
      </c>
      <c r="AO34" s="31">
        <f>Calibration!$K$16+Calibration!$K$17*AB34</f>
        <v>0.31928506594775691</v>
      </c>
      <c r="AP34" s="31">
        <f>Calibration!$K$16+Calibration!$K$17*AC34</f>
        <v>0.28495841175162073</v>
      </c>
      <c r="AQ34" s="31">
        <f>Calibration!$K$10+Calibration!$K$11*AD34</f>
        <v>0.27232812947965773</v>
      </c>
      <c r="AR34" s="31">
        <f>Calibration!$K$10+Calibration!$K$11*AE34</f>
        <v>0.25906789343933784</v>
      </c>
      <c r="AS34" s="31">
        <f>Calibration!$K$10+Calibration!$K$11*AF34</f>
        <v>0.24833162278169252</v>
      </c>
      <c r="AT34" s="31">
        <f>Calibration!$K$10+Calibration!$K$11*AG34</f>
        <v>0.25530078092788333</v>
      </c>
      <c r="AU34" s="31">
        <f>Calibration!$K$10+Calibration!$K$11*AH34</f>
        <v>0.2391398682537435</v>
      </c>
      <c r="AV34" s="31">
        <f>Calibration!$K$4+Calibration!$K$5*'11-21-12jpss25-72'!AI34</f>
        <v>0.1520200628809365</v>
      </c>
      <c r="AX34" s="23">
        <f t="shared" si="0"/>
        <v>582.33628336245056</v>
      </c>
      <c r="AY34" s="23">
        <f t="shared" si="1"/>
        <v>374.15786049775011</v>
      </c>
      <c r="BA34" s="22">
        <f t="shared" si="2"/>
        <v>153.84213950224989</v>
      </c>
      <c r="BB34" s="22">
        <f t="shared" si="3"/>
        <v>6.0567771457578701</v>
      </c>
    </row>
    <row r="35" spans="1:54" x14ac:dyDescent="0.3">
      <c r="A35" s="31">
        <v>356</v>
      </c>
      <c r="B35" s="31">
        <v>356</v>
      </c>
      <c r="C35" s="31">
        <v>0</v>
      </c>
      <c r="D35" s="31">
        <v>12</v>
      </c>
      <c r="E35" s="31">
        <v>11</v>
      </c>
      <c r="F35" s="31">
        <v>21</v>
      </c>
      <c r="G35" s="31">
        <v>12</v>
      </c>
      <c r="H35" s="31">
        <v>17</v>
      </c>
      <c r="I35" s="31">
        <v>0</v>
      </c>
      <c r="J35" s="31">
        <v>41</v>
      </c>
      <c r="K35" s="31">
        <v>10588</v>
      </c>
      <c r="L35" s="31">
        <v>10738</v>
      </c>
      <c r="M35" s="31">
        <v>10308</v>
      </c>
      <c r="N35" s="31">
        <v>11551</v>
      </c>
      <c r="O35" s="31">
        <v>10851</v>
      </c>
      <c r="P35" s="31">
        <v>11144</v>
      </c>
      <c r="Q35" s="31">
        <v>10300</v>
      </c>
      <c r="R35" s="31">
        <v>9352</v>
      </c>
      <c r="S35" s="31">
        <v>9028</v>
      </c>
      <c r="T35" s="31">
        <v>9382</v>
      </c>
      <c r="U35" s="31">
        <v>9100</v>
      </c>
      <c r="V35" s="31">
        <v>4227</v>
      </c>
      <c r="X35" s="31">
        <f>K35/Calibration!$B$10</f>
        <v>1.6496837119441587</v>
      </c>
      <c r="Y35" s="31">
        <f>L35/Calibration!$B$10</f>
        <v>1.6730547505531146</v>
      </c>
      <c r="Z35" s="31">
        <f>M35/Calibration!$B$10</f>
        <v>1.6060577732074415</v>
      </c>
      <c r="AA35" s="31">
        <f>N35/Calibration!$B$10</f>
        <v>1.799725779813655</v>
      </c>
      <c r="AB35" s="31">
        <f>O35/Calibration!$B$10</f>
        <v>1.6906609329718614</v>
      </c>
      <c r="AC35" s="31">
        <f>P35/Calibration!$B$10</f>
        <v>1.7363123617213549</v>
      </c>
      <c r="AD35" s="31">
        <f>Q35/Calibration!$B$10</f>
        <v>1.6048113178149637</v>
      </c>
      <c r="AE35" s="31">
        <f>R35/Calibration!$B$10</f>
        <v>1.4571063538063631</v>
      </c>
      <c r="AF35" s="31">
        <f>S35/Calibration!$B$10</f>
        <v>1.4066249104110187</v>
      </c>
      <c r="AG35" s="31">
        <f>T35/Calibration!$B$10</f>
        <v>1.4617805615281543</v>
      </c>
      <c r="AH35" s="31">
        <f>U35/Calibration!$B$10</f>
        <v>1.4178430089433174</v>
      </c>
      <c r="AI35" s="31">
        <f>V35/Calibration!$B$10</f>
        <v>0.65859586800037395</v>
      </c>
      <c r="AK35" s="31">
        <f>Calibration!$K$16+Calibration!$K$17*X35</f>
        <v>0.27636145111961158</v>
      </c>
      <c r="AL35" s="31">
        <f>Calibration!$K$16+Calibration!$K$17*Y35</f>
        <v>0.28095057601214318</v>
      </c>
      <c r="AM35" s="31">
        <f>Calibration!$K$16+Calibration!$K$17*Z35</f>
        <v>0.26779508465355273</v>
      </c>
      <c r="AN35" s="31">
        <f>Calibration!$K$16+Calibration!$K$17*AA35</f>
        <v>0.3058236329296643</v>
      </c>
      <c r="AO35" s="31">
        <f>Calibration!$K$16+Calibration!$K$17*AB35</f>
        <v>0.28440771676451698</v>
      </c>
      <c r="AP35" s="31">
        <f>Calibration!$K$16+Calibration!$K$17*AC35</f>
        <v>0.29337180738792862</v>
      </c>
      <c r="AQ35" s="31">
        <f>Calibration!$K$10+Calibration!$K$11*AD35</f>
        <v>0.27345826323309408</v>
      </c>
      <c r="AR35" s="31">
        <f>Calibration!$K$10+Calibration!$K$11*AE35</f>
        <v>0.23774603662450533</v>
      </c>
      <c r="AS35" s="31">
        <f>Calibration!$K$10+Calibration!$K$11*AF35</f>
        <v>0.22554059208739269</v>
      </c>
      <c r="AT35" s="31">
        <f>Calibration!$K$10+Calibration!$K$11*AG35</f>
        <v>0.23887617037794168</v>
      </c>
      <c r="AU35" s="31">
        <f>Calibration!$K$10+Calibration!$K$11*AH35</f>
        <v>0.22825291309563994</v>
      </c>
      <c r="AV35" s="31">
        <f>Calibration!$K$4+Calibration!$K$5*'11-21-12jpss25-72'!AI35</f>
        <v>0.13760807859119217</v>
      </c>
      <c r="AX35" s="23">
        <f t="shared" si="0"/>
        <v>582.40231946347535</v>
      </c>
      <c r="AY35" s="23">
        <f t="shared" si="1"/>
        <v>355.41154395599057</v>
      </c>
      <c r="BA35" s="22">
        <f t="shared" si="2"/>
        <v>172.58845604400943</v>
      </c>
      <c r="BB35" s="22">
        <f t="shared" si="3"/>
        <v>6.7948211040948596</v>
      </c>
    </row>
    <row r="36" spans="1:54" x14ac:dyDescent="0.3">
      <c r="A36" s="31">
        <v>355</v>
      </c>
      <c r="B36" s="31">
        <v>355</v>
      </c>
      <c r="C36" s="31">
        <v>0</v>
      </c>
      <c r="D36" s="31">
        <v>12</v>
      </c>
      <c r="E36" s="31">
        <v>11</v>
      </c>
      <c r="F36" s="31">
        <v>21</v>
      </c>
      <c r="G36" s="31">
        <v>12</v>
      </c>
      <c r="H36" s="31">
        <v>24</v>
      </c>
      <c r="I36" s="31">
        <v>0</v>
      </c>
      <c r="J36" s="31">
        <v>42</v>
      </c>
      <c r="K36" s="31">
        <v>9317</v>
      </c>
      <c r="L36" s="31">
        <v>8956</v>
      </c>
      <c r="M36" s="31">
        <v>10305</v>
      </c>
      <c r="N36" s="31">
        <v>10213</v>
      </c>
      <c r="O36" s="31">
        <v>10671</v>
      </c>
      <c r="P36" s="31">
        <v>10514</v>
      </c>
      <c r="Q36" s="31">
        <v>9741</v>
      </c>
      <c r="R36" s="31">
        <v>9394</v>
      </c>
      <c r="S36" s="31">
        <v>9325</v>
      </c>
      <c r="T36" s="31">
        <v>9376</v>
      </c>
      <c r="U36" s="31">
        <v>8569</v>
      </c>
      <c r="V36" s="31">
        <v>3740</v>
      </c>
      <c r="X36" s="31">
        <f>K36/Calibration!$B$10</f>
        <v>1.4516531114642734</v>
      </c>
      <c r="Y36" s="31">
        <f>L36/Calibration!$B$10</f>
        <v>1.39540681187872</v>
      </c>
      <c r="Z36" s="31">
        <f>M36/Calibration!$B$10</f>
        <v>1.6055903524352622</v>
      </c>
      <c r="AA36" s="31">
        <f>N36/Calibration!$B$10</f>
        <v>1.5912561154217695</v>
      </c>
      <c r="AB36" s="31">
        <f>O36/Calibration!$B$10</f>
        <v>1.6626156866411144</v>
      </c>
      <c r="AC36" s="31">
        <f>P36/Calibration!$B$10</f>
        <v>1.6381539995637406</v>
      </c>
      <c r="AD36" s="31">
        <f>Q36/Calibration!$B$10</f>
        <v>1.5177152472655886</v>
      </c>
      <c r="AE36" s="31">
        <f>R36/Calibration!$B$10</f>
        <v>1.4636502446168709</v>
      </c>
      <c r="AF36" s="31">
        <f>S36/Calibration!$B$10</f>
        <v>1.4528995668567513</v>
      </c>
      <c r="AG36" s="31">
        <f>T36/Calibration!$B$10</f>
        <v>1.4608457199837961</v>
      </c>
      <c r="AH36" s="31">
        <f>U36/Calibration!$B$10</f>
        <v>1.3351095322676141</v>
      </c>
      <c r="AI36" s="31">
        <f>V36/Calibration!$B$10</f>
        <v>0.58271789598329748</v>
      </c>
      <c r="AK36" s="31">
        <f>Calibration!$K$16+Calibration!$K$17*X36</f>
        <v>0.2374762661968941</v>
      </c>
      <c r="AL36" s="31">
        <f>Calibration!$K$16+Calibration!$K$17*Y36</f>
        <v>0.22643177228886818</v>
      </c>
      <c r="AM36" s="31">
        <f>Calibration!$K$16+Calibration!$K$17*Z36</f>
        <v>0.26770330215570204</v>
      </c>
      <c r="AN36" s="31">
        <f>Calibration!$K$16+Calibration!$K$17*AA36</f>
        <v>0.26488863888828273</v>
      </c>
      <c r="AO36" s="31">
        <f>Calibration!$K$16+Calibration!$K$17*AB36</f>
        <v>0.27890076689347909</v>
      </c>
      <c r="AP36" s="31">
        <f>Calibration!$K$16+Calibration!$K$17*AC36</f>
        <v>0.27409748283929602</v>
      </c>
      <c r="AQ36" s="31">
        <f>Calibration!$K$10+Calibration!$K$11*AD36</f>
        <v>0.2524001042940634</v>
      </c>
      <c r="AR36" s="31">
        <f>Calibration!$K$10+Calibration!$K$11*AE36</f>
        <v>0.23932822387931624</v>
      </c>
      <c r="AS36" s="31">
        <f>Calibration!$K$10+Calibration!$K$11*AF36</f>
        <v>0.23672891624641262</v>
      </c>
      <c r="AT36" s="31">
        <f>Calibration!$K$10+Calibration!$K$11*AG36</f>
        <v>0.2386501436272544</v>
      </c>
      <c r="AU36" s="31">
        <f>Calibration!$K$10+Calibration!$K$11*AH36</f>
        <v>0.20824954565981652</v>
      </c>
      <c r="AV36" s="31">
        <f>Calibration!$K$4+Calibration!$K$5*'11-21-12jpss25-72'!AI36</f>
        <v>0.12097623890136872</v>
      </c>
      <c r="AX36" s="23">
        <f t="shared" si="0"/>
        <v>545.41865375446127</v>
      </c>
      <c r="AY36" s="23">
        <f t="shared" si="1"/>
        <v>341.97620777885345</v>
      </c>
      <c r="BA36" s="22">
        <f t="shared" si="2"/>
        <v>186.02379222114655</v>
      </c>
      <c r="BB36" s="22">
        <f t="shared" si="3"/>
        <v>7.3237713472892345</v>
      </c>
    </row>
    <row r="37" spans="1:54" x14ac:dyDescent="0.3">
      <c r="A37" s="31">
        <v>354</v>
      </c>
      <c r="B37" s="31">
        <v>354</v>
      </c>
      <c r="C37" s="31">
        <v>0</v>
      </c>
      <c r="D37" s="31">
        <v>12</v>
      </c>
      <c r="E37" s="31">
        <v>11</v>
      </c>
      <c r="F37" s="31">
        <v>21</v>
      </c>
      <c r="G37" s="31">
        <v>12</v>
      </c>
      <c r="H37" s="31">
        <v>21</v>
      </c>
      <c r="I37" s="31">
        <v>0</v>
      </c>
      <c r="J37" s="31">
        <v>43</v>
      </c>
      <c r="K37" s="31">
        <v>10619</v>
      </c>
      <c r="L37" s="31">
        <v>10696</v>
      </c>
      <c r="M37" s="31">
        <v>10884</v>
      </c>
      <c r="N37" s="31">
        <v>11557</v>
      </c>
      <c r="O37" s="31">
        <v>12142</v>
      </c>
      <c r="P37" s="31">
        <v>11292</v>
      </c>
      <c r="Q37" s="31">
        <v>10839</v>
      </c>
      <c r="R37" s="31">
        <v>10098</v>
      </c>
      <c r="S37" s="31">
        <v>9594</v>
      </c>
      <c r="T37" s="31">
        <v>9415</v>
      </c>
      <c r="U37" s="31">
        <v>9789</v>
      </c>
      <c r="V37" s="31">
        <v>4964</v>
      </c>
      <c r="X37" s="31">
        <f>K37/Calibration!$B$10</f>
        <v>1.6545137265900096</v>
      </c>
      <c r="Y37" s="31">
        <f>L37/Calibration!$B$10</f>
        <v>1.666510859742607</v>
      </c>
      <c r="Z37" s="31">
        <f>M37/Calibration!$B$10</f>
        <v>1.6958025614658316</v>
      </c>
      <c r="AA37" s="31">
        <f>N37/Calibration!$B$10</f>
        <v>1.8006606213580132</v>
      </c>
      <c r="AB37" s="31">
        <f>O37/Calibration!$B$10</f>
        <v>1.8918076719329409</v>
      </c>
      <c r="AC37" s="31">
        <f>P37/Calibration!$B$10</f>
        <v>1.7593717864821914</v>
      </c>
      <c r="AD37" s="31">
        <f>Q37/Calibration!$B$10</f>
        <v>1.6887912498831448</v>
      </c>
      <c r="AE37" s="31">
        <f>R37/Calibration!$B$10</f>
        <v>1.5733383191549033</v>
      </c>
      <c r="AF37" s="31">
        <f>S37/Calibration!$B$10</f>
        <v>1.4948116294288118</v>
      </c>
      <c r="AG37" s="31">
        <f>T37/Calibration!$B$10</f>
        <v>1.4669221900221245</v>
      </c>
      <c r="AH37" s="31">
        <f>U37/Calibration!$B$10</f>
        <v>1.5251939796204543</v>
      </c>
      <c r="AI37" s="31">
        <f>V37/Calibration!$B$10</f>
        <v>0.77342557103237675</v>
      </c>
      <c r="AK37" s="31">
        <f>Calibration!$K$16+Calibration!$K$17*X37</f>
        <v>0.27730987026406811</v>
      </c>
      <c r="AL37" s="31">
        <f>Calibration!$K$16+Calibration!$K$17*Y37</f>
        <v>0.27966562104223436</v>
      </c>
      <c r="AM37" s="31">
        <f>Calibration!$K$16+Calibration!$K$17*Z37</f>
        <v>0.2854173242408739</v>
      </c>
      <c r="AN37" s="31">
        <f>Calibration!$K$16+Calibration!$K$17*AA37</f>
        <v>0.30600719792536557</v>
      </c>
      <c r="AO37" s="31">
        <f>Calibration!$K$16+Calibration!$K$17*AB37</f>
        <v>0.3239047850062387</v>
      </c>
      <c r="AP37" s="31">
        <f>Calibration!$K$16+Calibration!$K$17*AC37</f>
        <v>0.29789974394855978</v>
      </c>
      <c r="AQ37" s="31">
        <f>Calibration!$K$10+Calibration!$K$11*AD37</f>
        <v>0.29376299966983388</v>
      </c>
      <c r="AR37" s="31">
        <f>Calibration!$K$10+Calibration!$K$11*AE37</f>
        <v>0.26584869595995597</v>
      </c>
      <c r="AS37" s="31">
        <f>Calibration!$K$10+Calibration!$K$11*AF37</f>
        <v>0.24686244890222525</v>
      </c>
      <c r="AT37" s="31">
        <f>Calibration!$K$10+Calibration!$K$11*AG37</f>
        <v>0.24011931750672166</v>
      </c>
      <c r="AU37" s="31">
        <f>Calibration!$K$10+Calibration!$K$11*AH37</f>
        <v>0.25420831829956153</v>
      </c>
      <c r="AV37" s="31">
        <f>Calibration!$K$4+Calibration!$K$5*'11-21-12jpss25-72'!AI37</f>
        <v>0.16277782366593524</v>
      </c>
      <c r="AX37" s="23">
        <f t="shared" si="0"/>
        <v>619.0258422599079</v>
      </c>
      <c r="AY37" s="23">
        <f t="shared" si="1"/>
        <v>384.68634809118254</v>
      </c>
      <c r="BA37" s="22">
        <f t="shared" si="2"/>
        <v>143.31365190881746</v>
      </c>
      <c r="BB37" s="22">
        <f t="shared" si="3"/>
        <v>5.6422697601896639</v>
      </c>
    </row>
    <row r="38" spans="1:54" x14ac:dyDescent="0.3">
      <c r="A38" s="31">
        <v>353</v>
      </c>
      <c r="B38" s="31">
        <v>353</v>
      </c>
      <c r="C38" s="31">
        <v>0</v>
      </c>
      <c r="D38" s="31">
        <v>12</v>
      </c>
      <c r="E38" s="31">
        <v>11</v>
      </c>
      <c r="F38" s="31">
        <v>21</v>
      </c>
      <c r="G38" s="31">
        <v>12</v>
      </c>
      <c r="H38" s="31">
        <v>35</v>
      </c>
      <c r="I38" s="31">
        <v>0</v>
      </c>
      <c r="J38" s="31">
        <v>44</v>
      </c>
      <c r="K38" s="31">
        <v>10421</v>
      </c>
      <c r="L38" s="31">
        <v>10979</v>
      </c>
      <c r="M38" s="31">
        <v>10950</v>
      </c>
      <c r="N38" s="31">
        <v>10942</v>
      </c>
      <c r="O38" s="31">
        <v>11152</v>
      </c>
      <c r="P38" s="31">
        <v>9819</v>
      </c>
      <c r="Q38" s="31">
        <v>9934</v>
      </c>
      <c r="R38" s="31">
        <v>9076</v>
      </c>
      <c r="S38" s="31">
        <v>9058</v>
      </c>
      <c r="T38" s="31">
        <v>9521</v>
      </c>
      <c r="U38" s="31">
        <v>9457</v>
      </c>
      <c r="V38" s="31">
        <v>4942</v>
      </c>
      <c r="X38" s="31">
        <f>K38/Calibration!$B$10</f>
        <v>1.623663955626188</v>
      </c>
      <c r="Y38" s="31">
        <f>L38/Calibration!$B$10</f>
        <v>1.7106042192515036</v>
      </c>
      <c r="Z38" s="31">
        <f>M38/Calibration!$B$10</f>
        <v>1.7060858184537722</v>
      </c>
      <c r="AA38" s="31">
        <f>N38/Calibration!$B$10</f>
        <v>1.7048393630612946</v>
      </c>
      <c r="AB38" s="31">
        <f>O38/Calibration!$B$10</f>
        <v>1.7375588171138325</v>
      </c>
      <c r="AC38" s="31">
        <f>P38/Calibration!$B$10</f>
        <v>1.5298681873422455</v>
      </c>
      <c r="AD38" s="31">
        <f>Q38/Calibration!$B$10</f>
        <v>1.5477859836091117</v>
      </c>
      <c r="AE38" s="31">
        <f>R38/Calibration!$B$10</f>
        <v>1.4141036427658846</v>
      </c>
      <c r="AF38" s="31">
        <f>S38/Calibration!$B$10</f>
        <v>1.4112991181328098</v>
      </c>
      <c r="AG38" s="31">
        <f>T38/Calibration!$B$10</f>
        <v>1.4834377239724534</v>
      </c>
      <c r="AH38" s="31">
        <f>U38/Calibration!$B$10</f>
        <v>1.4734660808326323</v>
      </c>
      <c r="AI38" s="31">
        <f>V38/Calibration!$B$10</f>
        <v>0.76999781870306316</v>
      </c>
      <c r="AK38" s="31">
        <f>Calibration!$K$16+Calibration!$K$17*X38</f>
        <v>0.27125222540592647</v>
      </c>
      <c r="AL38" s="31">
        <f>Calibration!$K$16+Calibration!$K$17*Y38</f>
        <v>0.2883237700061439</v>
      </c>
      <c r="AM38" s="31">
        <f>Calibration!$K$16+Calibration!$K$17*Z38</f>
        <v>0.2874365391935878</v>
      </c>
      <c r="AN38" s="31">
        <f>Calibration!$K$16+Calibration!$K$17*AA38</f>
        <v>0.28719178586598615</v>
      </c>
      <c r="AO38" s="31">
        <f>Calibration!$K$16+Calibration!$K$17*AB38</f>
        <v>0.29361656071553033</v>
      </c>
      <c r="AP38" s="31">
        <f>Calibration!$K$16+Calibration!$K$17*AC38</f>
        <v>0.25283453750389978</v>
      </c>
      <c r="AQ38" s="31">
        <f>Calibration!$K$10+Calibration!$K$11*AD38</f>
        <v>0.25967063144117059</v>
      </c>
      <c r="AR38" s="31">
        <f>Calibration!$K$10+Calibration!$K$11*AE38</f>
        <v>0.22734880609289093</v>
      </c>
      <c r="AS38" s="31">
        <f>Calibration!$K$10+Calibration!$K$11*AF38</f>
        <v>0.22667072584082909</v>
      </c>
      <c r="AT38" s="31">
        <f>Calibration!$K$10+Calibration!$K$11*AG38</f>
        <v>0.24411245676886345</v>
      </c>
      <c r="AU38" s="31">
        <f>Calibration!$K$10+Calibration!$K$11*AH38</f>
        <v>0.24170150476153257</v>
      </c>
      <c r="AV38" s="31">
        <f>Calibration!$K$4+Calibration!$K$5*'11-21-12jpss25-72'!AI38</f>
        <v>0.16202648799206229</v>
      </c>
      <c r="AX38" s="23">
        <f t="shared" si="0"/>
        <v>581.311983777092</v>
      </c>
      <c r="AY38" s="23">
        <f t="shared" si="1"/>
        <v>352.2346861518028</v>
      </c>
      <c r="BA38" s="22">
        <f t="shared" si="2"/>
        <v>175.7653138481972</v>
      </c>
      <c r="BB38" s="22">
        <f t="shared" si="3"/>
        <v>6.9198942459920163</v>
      </c>
    </row>
    <row r="39" spans="1:54" x14ac:dyDescent="0.3">
      <c r="A39" s="31">
        <v>352</v>
      </c>
      <c r="B39" s="31">
        <v>352</v>
      </c>
      <c r="C39" s="31">
        <v>0</v>
      </c>
      <c r="D39" s="31">
        <v>12</v>
      </c>
      <c r="E39" s="31">
        <v>11</v>
      </c>
      <c r="F39" s="31">
        <v>21</v>
      </c>
      <c r="G39" s="31">
        <v>12</v>
      </c>
      <c r="H39" s="31">
        <v>41</v>
      </c>
      <c r="I39" s="31">
        <v>0</v>
      </c>
      <c r="J39" s="31">
        <v>45</v>
      </c>
      <c r="K39" s="31">
        <v>11506</v>
      </c>
      <c r="L39" s="31">
        <v>10941</v>
      </c>
      <c r="M39" s="31">
        <v>10196</v>
      </c>
      <c r="N39" s="31">
        <v>9480</v>
      </c>
      <c r="O39" s="31">
        <v>9557</v>
      </c>
      <c r="P39" s="31">
        <v>9236</v>
      </c>
      <c r="Q39" s="31">
        <v>8754</v>
      </c>
      <c r="R39" s="31">
        <v>8447</v>
      </c>
      <c r="S39" s="31">
        <v>9128</v>
      </c>
      <c r="T39" s="31">
        <v>9617</v>
      </c>
      <c r="U39" s="31">
        <v>9095</v>
      </c>
      <c r="V39" s="31">
        <v>4354</v>
      </c>
      <c r="X39" s="31">
        <f>K39/Calibration!$B$10</f>
        <v>1.7927144682309681</v>
      </c>
      <c r="Y39" s="31">
        <f>L39/Calibration!$B$10</f>
        <v>1.7046835561372349</v>
      </c>
      <c r="Z39" s="31">
        <f>M39/Calibration!$B$10</f>
        <v>1.5886073977127544</v>
      </c>
      <c r="AA39" s="31">
        <f>N39/Calibration!$B$10</f>
        <v>1.4770496400860054</v>
      </c>
      <c r="AB39" s="31">
        <f>O39/Calibration!$B$10</f>
        <v>1.4890467732386028</v>
      </c>
      <c r="AC39" s="31">
        <f>P39/Calibration!$B$10</f>
        <v>1.4390327506154375</v>
      </c>
      <c r="AD39" s="31">
        <f>Q39/Calibration!$B$10</f>
        <v>1.3639338132186596</v>
      </c>
      <c r="AE39" s="31">
        <f>R39/Calibration!$B$10</f>
        <v>1.31610108753233</v>
      </c>
      <c r="AF39" s="31">
        <f>S39/Calibration!$B$10</f>
        <v>1.4222056028169892</v>
      </c>
      <c r="AG39" s="31">
        <f>T39/Calibration!$B$10</f>
        <v>1.4983951886821851</v>
      </c>
      <c r="AH39" s="31">
        <f>U39/Calibration!$B$10</f>
        <v>1.4170639743230189</v>
      </c>
      <c r="AI39" s="31">
        <f>V39/Calibration!$B$10</f>
        <v>0.67838334735595651</v>
      </c>
      <c r="AK39" s="31">
        <f>Calibration!$K$16+Calibration!$K$17*X39</f>
        <v>0.30444689546190479</v>
      </c>
      <c r="AL39" s="31">
        <f>Calibration!$K$16+Calibration!$K$17*Y39</f>
        <v>0.28716119170003596</v>
      </c>
      <c r="AM39" s="31">
        <f>Calibration!$K$16+Calibration!$K$17*Z39</f>
        <v>0.26436853806712912</v>
      </c>
      <c r="AN39" s="31">
        <f>Calibration!$K$16+Calibration!$K$17*AA39</f>
        <v>0.24246311524677844</v>
      </c>
      <c r="AO39" s="31">
        <f>Calibration!$K$16+Calibration!$K$17*AB39</f>
        <v>0.24481886602494463</v>
      </c>
      <c r="AP39" s="31">
        <f>Calibration!$K$16+Calibration!$K$17*AC39</f>
        <v>0.23499813875492709</v>
      </c>
      <c r="AQ39" s="31">
        <f>Calibration!$K$10+Calibration!$K$11*AD39</f>
        <v>0.21521870380600738</v>
      </c>
      <c r="AR39" s="31">
        <f>Calibration!$K$10+Calibration!$K$11*AE39</f>
        <v>0.20365366839584204</v>
      </c>
      <c r="AS39" s="31">
        <f>Calibration!$K$10+Calibration!$K$11*AF39</f>
        <v>0.2293077045988472</v>
      </c>
      <c r="AT39" s="31">
        <f>Calibration!$K$10+Calibration!$K$11*AG39</f>
        <v>0.24772888477985983</v>
      </c>
      <c r="AU39" s="31">
        <f>Calibration!$K$10+Calibration!$K$11*AH39</f>
        <v>0.22806455747006721</v>
      </c>
      <c r="AV39" s="31">
        <f>Calibration!$K$4+Calibration!$K$5*'11-21-12jpss25-72'!AI39</f>
        <v>0.14194533452673133</v>
      </c>
      <c r="AX39" s="23">
        <f t="shared" si="0"/>
        <v>538.39043022042461</v>
      </c>
      <c r="AY39" s="23">
        <f t="shared" si="1"/>
        <v>324.66528506895094</v>
      </c>
      <c r="BA39" s="22">
        <f t="shared" si="2"/>
        <v>203.33471493104906</v>
      </c>
      <c r="BB39" s="22">
        <f t="shared" si="3"/>
        <v>8.0053037374428762</v>
      </c>
    </row>
    <row r="40" spans="1:54" x14ac:dyDescent="0.3">
      <c r="A40" s="31">
        <v>351</v>
      </c>
      <c r="B40" s="31">
        <v>351</v>
      </c>
      <c r="C40" s="31">
        <v>0</v>
      </c>
      <c r="D40" s="31">
        <v>12</v>
      </c>
      <c r="E40" s="31">
        <v>11</v>
      </c>
      <c r="F40" s="31">
        <v>21</v>
      </c>
      <c r="G40" s="31">
        <v>12</v>
      </c>
      <c r="H40" s="31">
        <v>46</v>
      </c>
      <c r="I40" s="31">
        <v>0</v>
      </c>
      <c r="J40" s="31">
        <v>46</v>
      </c>
      <c r="K40" s="31">
        <v>10674</v>
      </c>
      <c r="L40" s="31">
        <v>10515</v>
      </c>
      <c r="M40" s="31">
        <v>10971</v>
      </c>
      <c r="N40" s="31">
        <v>11923</v>
      </c>
      <c r="O40" s="31">
        <v>11668</v>
      </c>
      <c r="P40" s="31">
        <v>10504</v>
      </c>
      <c r="Q40" s="31">
        <v>10218</v>
      </c>
      <c r="R40" s="31">
        <v>9284</v>
      </c>
      <c r="S40" s="31">
        <v>9607</v>
      </c>
      <c r="T40" s="31">
        <v>9656</v>
      </c>
      <c r="U40" s="31">
        <v>9267</v>
      </c>
      <c r="V40" s="31">
        <v>4452</v>
      </c>
      <c r="X40" s="31">
        <f>K40/Calibration!$B$10</f>
        <v>1.6630831074132935</v>
      </c>
      <c r="Y40" s="31">
        <f>L40/Calibration!$B$10</f>
        <v>1.6383098064878003</v>
      </c>
      <c r="Z40" s="31">
        <f>M40/Calibration!$B$10</f>
        <v>1.709357763859026</v>
      </c>
      <c r="AA40" s="31">
        <f>N40/Calibration!$B$10</f>
        <v>1.8576859555638654</v>
      </c>
      <c r="AB40" s="31">
        <f>O40/Calibration!$B$10</f>
        <v>1.8179551899286406</v>
      </c>
      <c r="AC40" s="31">
        <f>P40/Calibration!$B$10</f>
        <v>1.6365959303231437</v>
      </c>
      <c r="AD40" s="31">
        <f>Q40/Calibration!$B$10</f>
        <v>1.592035150042068</v>
      </c>
      <c r="AE40" s="31">
        <f>R40/Calibration!$B$10</f>
        <v>1.4465114829703032</v>
      </c>
      <c r="AF40" s="31">
        <f>S40/Calibration!$B$10</f>
        <v>1.4968371194415879</v>
      </c>
      <c r="AG40" s="31">
        <f>T40/Calibration!$B$10</f>
        <v>1.5044716587205136</v>
      </c>
      <c r="AH40" s="31">
        <f>U40/Calibration!$B$10</f>
        <v>1.4438627652612883</v>
      </c>
      <c r="AI40" s="31">
        <f>V40/Calibration!$B$10</f>
        <v>0.6936524259138076</v>
      </c>
      <c r="AK40" s="31">
        <f>Calibration!$K$16+Calibration!$K$17*X40</f>
        <v>0.27899254939132972</v>
      </c>
      <c r="AL40" s="31">
        <f>Calibration!$K$16+Calibration!$K$17*Y40</f>
        <v>0.27412807700524627</v>
      </c>
      <c r="AM40" s="31">
        <f>Calibration!$K$16+Calibration!$K$17*Z40</f>
        <v>0.28807901667854224</v>
      </c>
      <c r="AN40" s="31">
        <f>Calibration!$K$16+Calibration!$K$17*AA40</f>
        <v>0.31720466266314257</v>
      </c>
      <c r="AO40" s="31">
        <f>Calibration!$K$16+Calibration!$K$17*AB40</f>
        <v>0.30940315034583893</v>
      </c>
      <c r="AP40" s="31">
        <f>Calibration!$K$16+Calibration!$K$17*AC40</f>
        <v>0.27379154117979393</v>
      </c>
      <c r="AQ40" s="31">
        <f>Calibration!$K$10+Calibration!$K$11*AD40</f>
        <v>0.27036923097370141</v>
      </c>
      <c r="AR40" s="31">
        <f>Calibration!$K$10+Calibration!$K$11*AE40</f>
        <v>0.23518440011671626</v>
      </c>
      <c r="AS40" s="31">
        <f>Calibration!$K$10+Calibration!$K$11*AF40</f>
        <v>0.2473521735287143</v>
      </c>
      <c r="AT40" s="31">
        <f>Calibration!$K$10+Calibration!$K$11*AG40</f>
        <v>0.24919805865932704</v>
      </c>
      <c r="AU40" s="31">
        <f>Calibration!$K$10+Calibration!$K$11*AH40</f>
        <v>0.23454399098976902</v>
      </c>
      <c r="AV40" s="31">
        <f>Calibration!$K$4+Calibration!$K$5*'11-21-12jpss25-72'!AI40</f>
        <v>0.14529219343761982</v>
      </c>
      <c r="AX40" s="23">
        <f t="shared" si="0"/>
        <v>596.8085540548152</v>
      </c>
      <c r="AY40" s="23">
        <f t="shared" si="1"/>
        <v>362.08663281171226</v>
      </c>
      <c r="BA40" s="22">
        <f t="shared" si="2"/>
        <v>165.91336718828774</v>
      </c>
      <c r="BB40" s="22">
        <f t="shared" si="3"/>
        <v>6.5320223302475489</v>
      </c>
    </row>
    <row r="41" spans="1:54" x14ac:dyDescent="0.3">
      <c r="A41" s="31">
        <v>350</v>
      </c>
      <c r="B41" s="31">
        <v>350</v>
      </c>
      <c r="C41" s="31">
        <v>0</v>
      </c>
      <c r="D41" s="31">
        <v>12</v>
      </c>
      <c r="E41" s="31">
        <v>11</v>
      </c>
      <c r="F41" s="31">
        <v>21</v>
      </c>
      <c r="G41" s="31">
        <v>12</v>
      </c>
      <c r="H41" s="31">
        <v>52</v>
      </c>
      <c r="I41" s="31">
        <v>0</v>
      </c>
      <c r="J41" s="31">
        <v>47</v>
      </c>
      <c r="K41" s="31">
        <v>11138</v>
      </c>
      <c r="L41" s="31">
        <v>10158</v>
      </c>
      <c r="M41" s="31">
        <v>10421</v>
      </c>
      <c r="N41" s="31">
        <v>10409</v>
      </c>
      <c r="O41" s="31">
        <v>10413</v>
      </c>
      <c r="P41" s="31">
        <v>11197</v>
      </c>
      <c r="Q41" s="31">
        <v>10115</v>
      </c>
      <c r="R41" s="31">
        <v>9429</v>
      </c>
      <c r="S41" s="31">
        <v>9504</v>
      </c>
      <c r="T41" s="31">
        <v>12230</v>
      </c>
      <c r="U41" s="31">
        <v>11843</v>
      </c>
      <c r="V41" s="31">
        <v>5631</v>
      </c>
      <c r="X41" s="31">
        <f>K41/Calibration!$B$10</f>
        <v>1.7353775201769968</v>
      </c>
      <c r="Y41" s="31">
        <f>L41/Calibration!$B$10</f>
        <v>1.5826867345984856</v>
      </c>
      <c r="Z41" s="31">
        <f>M41/Calibration!$B$10</f>
        <v>1.623663955626188</v>
      </c>
      <c r="AA41" s="31">
        <f>N41/Calibration!$B$10</f>
        <v>1.6217942725374717</v>
      </c>
      <c r="AB41" s="31">
        <f>O41/Calibration!$B$10</f>
        <v>1.6224175002337105</v>
      </c>
      <c r="AC41" s="31">
        <f>P41/Calibration!$B$10</f>
        <v>1.7445701286965194</v>
      </c>
      <c r="AD41" s="31">
        <f>Q41/Calibration!$B$10</f>
        <v>1.5759870368639182</v>
      </c>
      <c r="AE41" s="31">
        <f>R41/Calibration!$B$10</f>
        <v>1.4691034869589605</v>
      </c>
      <c r="AF41" s="31">
        <f>S41/Calibration!$B$10</f>
        <v>1.4807890062634383</v>
      </c>
      <c r="AG41" s="31">
        <f>T41/Calibration!$B$10</f>
        <v>1.9055186812501947</v>
      </c>
      <c r="AH41" s="31">
        <f>U41/Calibration!$B$10</f>
        <v>1.8452214016390889</v>
      </c>
      <c r="AI41" s="31">
        <f>V41/Calibration!$B$10</f>
        <v>0.87734878938020011</v>
      </c>
      <c r="AK41" s="31">
        <f>Calibration!$K$16+Calibration!$K$17*X41</f>
        <v>0.29318824239222741</v>
      </c>
      <c r="AL41" s="31">
        <f>Calibration!$K$16+Calibration!$K$17*Y41</f>
        <v>0.26320595976102112</v>
      </c>
      <c r="AM41" s="31">
        <f>Calibration!$K$16+Calibration!$K$17*Z41</f>
        <v>0.27125222540592647</v>
      </c>
      <c r="AN41" s="31">
        <f>Calibration!$K$16+Calibration!$K$17*AA41</f>
        <v>0.27088509541452394</v>
      </c>
      <c r="AO41" s="31">
        <f>Calibration!$K$16+Calibration!$K$17*AB41</f>
        <v>0.27100747207832482</v>
      </c>
      <c r="AP41" s="31">
        <f>Calibration!$K$16+Calibration!$K$17*AC41</f>
        <v>0.29499329818328979</v>
      </c>
      <c r="AQ41" s="31">
        <f>Calibration!$K$10+Calibration!$K$11*AD41</f>
        <v>0.26648910508690321</v>
      </c>
      <c r="AR41" s="31">
        <f>Calibration!$K$10+Calibration!$K$11*AE41</f>
        <v>0.24064671325832532</v>
      </c>
      <c r="AS41" s="31">
        <f>Calibration!$K$10+Calibration!$K$11*AF41</f>
        <v>0.24347204764191616</v>
      </c>
      <c r="AT41" s="31">
        <f>Calibration!$K$10+Calibration!$K$11*AG41</f>
        <v>0.34616353470416611</v>
      </c>
      <c r="AU41" s="31">
        <f>Calibration!$K$10+Calibration!$K$11*AH41</f>
        <v>0.33158480928483719</v>
      </c>
      <c r="AV41" s="31">
        <f>Calibration!$K$4+Calibration!$K$5*'11-21-12jpss25-72'!AI41</f>
        <v>0.18555695523290081</v>
      </c>
      <c r="AX41" s="23">
        <f t="shared" si="0"/>
        <v>626.37026744964976</v>
      </c>
      <c r="AY41" s="23">
        <f t="shared" si="1"/>
        <v>408.88203988630022</v>
      </c>
      <c r="BA41" s="22">
        <f t="shared" si="2"/>
        <v>119.11796011369978</v>
      </c>
      <c r="BB41" s="22">
        <f t="shared" si="3"/>
        <v>4.6896834690432989</v>
      </c>
    </row>
    <row r="42" spans="1:54" x14ac:dyDescent="0.3">
      <c r="A42" s="31">
        <v>349</v>
      </c>
      <c r="B42" s="31">
        <v>349</v>
      </c>
      <c r="C42" s="31">
        <v>0</v>
      </c>
      <c r="D42" s="31">
        <v>12</v>
      </c>
      <c r="E42" s="31">
        <v>11</v>
      </c>
      <c r="F42" s="31">
        <v>21</v>
      </c>
      <c r="G42" s="31">
        <v>12</v>
      </c>
      <c r="H42" s="31">
        <v>57</v>
      </c>
      <c r="I42" s="31">
        <v>0</v>
      </c>
      <c r="J42" s="31">
        <v>48</v>
      </c>
      <c r="K42" s="31">
        <v>11109</v>
      </c>
      <c r="L42" s="31">
        <v>10998</v>
      </c>
      <c r="M42" s="31">
        <v>11311</v>
      </c>
      <c r="N42" s="31">
        <v>10766</v>
      </c>
      <c r="O42" s="31">
        <v>10286</v>
      </c>
      <c r="P42" s="31">
        <v>10147</v>
      </c>
      <c r="Q42" s="31">
        <v>10728</v>
      </c>
      <c r="R42" s="31">
        <v>9369</v>
      </c>
      <c r="S42" s="31">
        <v>9275</v>
      </c>
      <c r="T42" s="31">
        <v>9751</v>
      </c>
      <c r="U42" s="31">
        <v>9495</v>
      </c>
      <c r="V42" s="31">
        <v>4056</v>
      </c>
      <c r="X42" s="31">
        <f>K42/Calibration!$B$10</f>
        <v>1.7308591193792653</v>
      </c>
      <c r="Y42" s="31">
        <f>L42/Calibration!$B$10</f>
        <v>1.7135645508086379</v>
      </c>
      <c r="Z42" s="31">
        <f>M42/Calibration!$B$10</f>
        <v>1.7623321180393257</v>
      </c>
      <c r="AA42" s="31">
        <f>N42/Calibration!$B$10</f>
        <v>1.6774173444267864</v>
      </c>
      <c r="AB42" s="31">
        <f>O42/Calibration!$B$10</f>
        <v>1.6026300208781279</v>
      </c>
      <c r="AC42" s="31">
        <f>P42/Calibration!$B$10</f>
        <v>1.580972858433829</v>
      </c>
      <c r="AD42" s="31">
        <f>Q42/Calibration!$B$10</f>
        <v>1.6714966813125176</v>
      </c>
      <c r="AE42" s="31">
        <f>R42/Calibration!$B$10</f>
        <v>1.4597550715153782</v>
      </c>
      <c r="AF42" s="31">
        <f>S42/Calibration!$B$10</f>
        <v>1.4451092206537659</v>
      </c>
      <c r="AG42" s="31">
        <f>T42/Calibration!$B$10</f>
        <v>1.5192733165061856</v>
      </c>
      <c r="AH42" s="31">
        <f>U42/Calibration!$B$10</f>
        <v>1.4793867439469011</v>
      </c>
      <c r="AI42" s="31">
        <f>V42/Calibration!$B$10</f>
        <v>0.63195288398616434</v>
      </c>
      <c r="AK42" s="31">
        <f>Calibration!$K$16+Calibration!$K$17*X42</f>
        <v>0.29230101157967125</v>
      </c>
      <c r="AL42" s="31">
        <f>Calibration!$K$16+Calibration!$K$17*Y42</f>
        <v>0.2889050591591979</v>
      </c>
      <c r="AM42" s="31">
        <f>Calibration!$K$16+Calibration!$K$17*Z42</f>
        <v>0.29848103310161378</v>
      </c>
      <c r="AN42" s="31">
        <f>Calibration!$K$16+Calibration!$K$17*AA42</f>
        <v>0.28180721265874908</v>
      </c>
      <c r="AO42" s="31">
        <f>Calibration!$K$16+Calibration!$K$17*AB42</f>
        <v>0.2671220130026481</v>
      </c>
      <c r="AP42" s="31">
        <f>Calibration!$K$16+Calibration!$K$17*AC42</f>
        <v>0.26286942393556884</v>
      </c>
      <c r="AQ42" s="31">
        <f>Calibration!$K$10+Calibration!$K$11*AD42</f>
        <v>0.28958150478211941</v>
      </c>
      <c r="AR42" s="31">
        <f>Calibration!$K$10+Calibration!$K$11*AE42</f>
        <v>0.23838644575145262</v>
      </c>
      <c r="AS42" s="31">
        <f>Calibration!$K$10+Calibration!$K$11*AF42</f>
        <v>0.23484535999068534</v>
      </c>
      <c r="AT42" s="31">
        <f>Calibration!$K$10+Calibration!$K$11*AG42</f>
        <v>0.25277681554520881</v>
      </c>
      <c r="AU42" s="31">
        <f>Calibration!$K$10+Calibration!$K$11*AH42</f>
        <v>0.24313300751588529</v>
      </c>
      <c r="AV42" s="31">
        <f>Calibration!$K$4+Calibration!$K$5*'11-21-12jpss25-72'!AI42</f>
        <v>0.13176815130790712</v>
      </c>
      <c r="AX42" s="23">
        <f t="shared" si="0"/>
        <v>587.16530650817447</v>
      </c>
      <c r="AY42" s="23">
        <f t="shared" si="1"/>
        <v>357.38434306603028</v>
      </c>
      <c r="BA42" s="22">
        <f t="shared" si="2"/>
        <v>170.61565693396972</v>
      </c>
      <c r="BB42" s="22">
        <f t="shared" si="3"/>
        <v>6.7171518477940841</v>
      </c>
    </row>
    <row r="43" spans="1:54" x14ac:dyDescent="0.3">
      <c r="A43" s="31">
        <v>348</v>
      </c>
      <c r="B43" s="31">
        <v>348</v>
      </c>
      <c r="C43" s="31">
        <v>0</v>
      </c>
      <c r="D43" s="31">
        <v>12</v>
      </c>
      <c r="E43" s="31">
        <v>11</v>
      </c>
      <c r="F43" s="31">
        <v>21</v>
      </c>
      <c r="G43" s="31">
        <v>14</v>
      </c>
      <c r="H43" s="31">
        <v>30</v>
      </c>
      <c r="I43" s="31">
        <v>0</v>
      </c>
      <c r="J43" s="31">
        <v>49</v>
      </c>
      <c r="K43" s="31">
        <v>8333</v>
      </c>
      <c r="L43" s="31">
        <v>7566</v>
      </c>
      <c r="M43" s="31">
        <v>7065</v>
      </c>
      <c r="N43" s="31">
        <v>6662</v>
      </c>
      <c r="O43" s="31">
        <v>6631</v>
      </c>
      <c r="P43" s="31">
        <v>9241</v>
      </c>
      <c r="Q43" s="31">
        <v>10003</v>
      </c>
      <c r="R43" s="31">
        <v>9247</v>
      </c>
      <c r="S43" s="31">
        <v>9168</v>
      </c>
      <c r="T43" s="31">
        <v>9473</v>
      </c>
      <c r="U43" s="31">
        <v>8679</v>
      </c>
      <c r="V43" s="31">
        <v>3792</v>
      </c>
      <c r="X43" s="31">
        <f>K43/Calibration!$B$10</f>
        <v>1.2983390981895235</v>
      </c>
      <c r="Y43" s="31">
        <f>L43/Calibration!$B$10</f>
        <v>1.1788351874357297</v>
      </c>
      <c r="Z43" s="31">
        <f>M43/Calibration!$B$10</f>
        <v>1.1007759184818173</v>
      </c>
      <c r="AA43" s="31">
        <f>N43/Calibration!$B$10</f>
        <v>1.0379857280857561</v>
      </c>
      <c r="AB43" s="31">
        <f>O43/Calibration!$B$10</f>
        <v>1.0331557134399052</v>
      </c>
      <c r="AC43" s="31">
        <f>P43/Calibration!$B$10</f>
        <v>1.4398117852357359</v>
      </c>
      <c r="AD43" s="31">
        <f>Q43/Calibration!$B$10</f>
        <v>1.5585366613692313</v>
      </c>
      <c r="AE43" s="31">
        <f>R43/Calibration!$B$10</f>
        <v>1.4407466267800941</v>
      </c>
      <c r="AF43" s="31">
        <f>S43/Calibration!$B$10</f>
        <v>1.4284378797793775</v>
      </c>
      <c r="AG43" s="31">
        <f>T43/Calibration!$B$10</f>
        <v>1.4759589916175875</v>
      </c>
      <c r="AH43" s="31">
        <f>U43/Calibration!$B$10</f>
        <v>1.3522482939141816</v>
      </c>
      <c r="AI43" s="31">
        <f>V43/Calibration!$B$10</f>
        <v>0.59081985603440224</v>
      </c>
      <c r="AK43" s="31">
        <f>Calibration!$K$16+Calibration!$K$17*X43</f>
        <v>0.20737160690188705</v>
      </c>
      <c r="AL43" s="31">
        <f>Calibration!$K$16+Calibration!$K$17*Y43</f>
        <v>0.18390588161807564</v>
      </c>
      <c r="AM43" s="31">
        <f>Calibration!$K$16+Calibration!$K$17*Z43</f>
        <v>0.16857820447702018</v>
      </c>
      <c r="AN43" s="31">
        <f>Calibration!$K$16+Calibration!$K$17*AA43</f>
        <v>0.15624875559908538</v>
      </c>
      <c r="AO43" s="31">
        <f>Calibration!$K$16+Calibration!$K$17*AB43</f>
        <v>0.15530033645462885</v>
      </c>
      <c r="AP43" s="31">
        <f>Calibration!$K$16+Calibration!$K$17*AC43</f>
        <v>0.23515110958467816</v>
      </c>
      <c r="AQ43" s="31">
        <f>Calibration!$K$10+Calibration!$K$11*AD43</f>
        <v>0.2622699390740742</v>
      </c>
      <c r="AR43" s="31">
        <f>Calibration!$K$10+Calibration!$K$11*AE43</f>
        <v>0.23379056848747809</v>
      </c>
      <c r="AS43" s="31">
        <f>Calibration!$K$10+Calibration!$K$11*AF43</f>
        <v>0.23081454960342906</v>
      </c>
      <c r="AT43" s="31">
        <f>Calibration!$K$10+Calibration!$K$11*AG43</f>
        <v>0.24230424276336526</v>
      </c>
      <c r="AU43" s="31">
        <f>Calibration!$K$10+Calibration!$K$11*AH43</f>
        <v>0.21239336942241649</v>
      </c>
      <c r="AV43" s="31">
        <f>Calibration!$K$4+Calibration!$K$5*'11-21-12jpss25-72'!AI43</f>
        <v>0.122752123221432</v>
      </c>
      <c r="AX43" s="23">
        <f t="shared" ref="AX43:AX66" si="4">200*(SUM(AL43:AV43)+AK43/2)</f>
        <v>461.4389767513253</v>
      </c>
      <c r="AY43" s="23">
        <f t="shared" ref="AY43:AY66" si="5">200*(SUM(AP43:AV43)+AO43/2)</f>
        <v>323.42521407683751</v>
      </c>
      <c r="BA43" s="22">
        <f t="shared" ref="BA43:BA66" si="6">$BG$15-AY43</f>
        <v>204.57478592316249</v>
      </c>
      <c r="BB43" s="22">
        <f t="shared" si="3"/>
        <v>8.0541254300457688</v>
      </c>
    </row>
    <row r="44" spans="1:54" x14ac:dyDescent="0.3">
      <c r="A44" s="31">
        <v>347</v>
      </c>
      <c r="B44" s="31">
        <v>347</v>
      </c>
      <c r="C44" s="31">
        <v>0</v>
      </c>
      <c r="D44" s="31">
        <v>12</v>
      </c>
      <c r="E44" s="31">
        <v>11</v>
      </c>
      <c r="F44" s="31">
        <v>21</v>
      </c>
      <c r="G44" s="31">
        <v>14</v>
      </c>
      <c r="H44" s="31">
        <v>35</v>
      </c>
      <c r="I44" s="31">
        <v>0</v>
      </c>
      <c r="J44" s="31">
        <v>50</v>
      </c>
      <c r="K44" s="31">
        <v>10187</v>
      </c>
      <c r="L44" s="31">
        <v>10031</v>
      </c>
      <c r="M44" s="31">
        <v>10521</v>
      </c>
      <c r="N44" s="31">
        <v>11451</v>
      </c>
      <c r="O44" s="31">
        <v>11089</v>
      </c>
      <c r="P44" s="31">
        <v>11238</v>
      </c>
      <c r="Q44" s="31">
        <v>11202</v>
      </c>
      <c r="R44" s="31">
        <v>9719</v>
      </c>
      <c r="S44" s="31">
        <v>9853</v>
      </c>
      <c r="T44" s="31">
        <v>10575</v>
      </c>
      <c r="U44" s="31">
        <v>10276</v>
      </c>
      <c r="V44" s="31">
        <v>5296</v>
      </c>
      <c r="X44" s="31">
        <f>K44/Calibration!$B$10</f>
        <v>1.5872051353962171</v>
      </c>
      <c r="Y44" s="31">
        <f>L44/Calibration!$B$10</f>
        <v>1.5628992552429031</v>
      </c>
      <c r="Z44" s="31">
        <f>M44/Calibration!$B$10</f>
        <v>1.6392446480321585</v>
      </c>
      <c r="AA44" s="31">
        <f>N44/Calibration!$B$10</f>
        <v>1.7841450874076845</v>
      </c>
      <c r="AB44" s="31">
        <f>O44/Calibration!$B$10</f>
        <v>1.7277429808980711</v>
      </c>
      <c r="AC44" s="31">
        <f>P44/Calibration!$B$10</f>
        <v>1.7509582125829672</v>
      </c>
      <c r="AD44" s="31">
        <f>Q44/Calibration!$B$10</f>
        <v>1.7453491633168179</v>
      </c>
      <c r="AE44" s="31">
        <f>R44/Calibration!$B$10</f>
        <v>1.514287494936275</v>
      </c>
      <c r="AF44" s="31">
        <f>S44/Calibration!$B$10</f>
        <v>1.5351656227602755</v>
      </c>
      <c r="AG44" s="31">
        <f>T44/Calibration!$B$10</f>
        <v>1.6476582219313827</v>
      </c>
      <c r="AH44" s="31">
        <f>U44/Calibration!$B$10</f>
        <v>1.6010719516375309</v>
      </c>
      <c r="AI44" s="31">
        <f>V44/Calibration!$B$10</f>
        <v>0.82515346982019888</v>
      </c>
      <c r="AK44" s="31">
        <f>Calibration!$K$16+Calibration!$K$17*X44</f>
        <v>0.26409319057357722</v>
      </c>
      <c r="AL44" s="31">
        <f>Calibration!$K$16+Calibration!$K$17*Y44</f>
        <v>0.2593205006853444</v>
      </c>
      <c r="AM44" s="31">
        <f>Calibration!$K$16+Calibration!$K$17*Z44</f>
        <v>0.27431164200094749</v>
      </c>
      <c r="AN44" s="31">
        <f>Calibration!$K$16+Calibration!$K$17*AA44</f>
        <v>0.30276421633464323</v>
      </c>
      <c r="AO44" s="31">
        <f>Calibration!$K$16+Calibration!$K$17*AB44</f>
        <v>0.29168912826066706</v>
      </c>
      <c r="AP44" s="31">
        <f>Calibration!$K$16+Calibration!$K$17*AC44</f>
        <v>0.29624765898724842</v>
      </c>
      <c r="AQ44" s="31">
        <f>Calibration!$K$10+Calibration!$K$11*AD44</f>
        <v>0.30743761808641379</v>
      </c>
      <c r="AR44" s="31">
        <f>Calibration!$K$10+Calibration!$K$11*AE44</f>
        <v>0.25157133954154337</v>
      </c>
      <c r="AS44" s="31">
        <f>Calibration!$K$10+Calibration!$K$11*AF44</f>
        <v>0.25661927030689241</v>
      </c>
      <c r="AT44" s="31">
        <f>Calibration!$K$10+Calibration!$K$11*AG44</f>
        <v>0.28381782263959399</v>
      </c>
      <c r="AU44" s="31">
        <f>Calibration!$K$10+Calibration!$K$11*AH44</f>
        <v>0.27255415623034501</v>
      </c>
      <c r="AV44" s="31">
        <f>Calibration!$K$4+Calibration!$K$5*'11-21-12jpss25-72'!AI44</f>
        <v>0.1741161620171085</v>
      </c>
      <c r="AX44" s="23">
        <f t="shared" si="4"/>
        <v>620.49922207550719</v>
      </c>
      <c r="AY44" s="23">
        <f t="shared" si="5"/>
        <v>397.64171838789582</v>
      </c>
      <c r="BA44" s="22">
        <f t="shared" si="6"/>
        <v>130.35828161210418</v>
      </c>
      <c r="BB44" s="22">
        <f t="shared" si="3"/>
        <v>5.1322158115001644</v>
      </c>
    </row>
    <row r="45" spans="1:54" x14ac:dyDescent="0.3">
      <c r="A45" s="31">
        <v>346</v>
      </c>
      <c r="B45" s="31">
        <v>346</v>
      </c>
      <c r="C45" s="31">
        <v>0</v>
      </c>
      <c r="D45" s="31">
        <v>12</v>
      </c>
      <c r="E45" s="31">
        <v>11</v>
      </c>
      <c r="F45" s="31">
        <v>21</v>
      </c>
      <c r="G45" s="31">
        <v>14</v>
      </c>
      <c r="H45" s="31">
        <v>41</v>
      </c>
      <c r="I45" s="31">
        <v>0</v>
      </c>
      <c r="J45" s="31">
        <v>51</v>
      </c>
      <c r="K45" s="31">
        <v>10908</v>
      </c>
      <c r="L45" s="31">
        <v>10737</v>
      </c>
      <c r="M45" s="31">
        <v>10765</v>
      </c>
      <c r="N45" s="31">
        <v>11238</v>
      </c>
      <c r="O45" s="31">
        <v>11598</v>
      </c>
      <c r="P45" s="31">
        <v>10299</v>
      </c>
      <c r="Q45" s="31">
        <v>9564</v>
      </c>
      <c r="R45" s="31">
        <v>9130</v>
      </c>
      <c r="S45" s="31">
        <v>9691</v>
      </c>
      <c r="T45" s="31">
        <v>10356</v>
      </c>
      <c r="U45" s="31">
        <v>9524</v>
      </c>
      <c r="V45" s="31">
        <v>3975</v>
      </c>
      <c r="X45" s="31">
        <f>K45/Calibration!$B$10</f>
        <v>1.6995419276432646</v>
      </c>
      <c r="Y45" s="31">
        <f>L45/Calibration!$B$10</f>
        <v>1.6728989436290549</v>
      </c>
      <c r="Z45" s="31">
        <f>M45/Calibration!$B$10</f>
        <v>1.6772615375027267</v>
      </c>
      <c r="AA45" s="31">
        <f>N45/Calibration!$B$10</f>
        <v>1.7509582125829672</v>
      </c>
      <c r="AB45" s="31">
        <f>O45/Calibration!$B$10</f>
        <v>1.807048705244461</v>
      </c>
      <c r="AC45" s="31">
        <f>P45/Calibration!$B$10</f>
        <v>1.604655510890904</v>
      </c>
      <c r="AD45" s="31">
        <f>Q45/Calibration!$B$10</f>
        <v>1.4901374217070207</v>
      </c>
      <c r="AE45" s="31">
        <f>R45/Calibration!$B$10</f>
        <v>1.4225172166651086</v>
      </c>
      <c r="AF45" s="31">
        <f>S45/Calibration!$B$10</f>
        <v>1.5099249010626032</v>
      </c>
      <c r="AG45" s="31">
        <f>T45/Calibration!$B$10</f>
        <v>1.6135365055623072</v>
      </c>
      <c r="AH45" s="31">
        <f>U45/Calibration!$B$10</f>
        <v>1.4839051447446325</v>
      </c>
      <c r="AI45" s="31">
        <f>V45/Calibration!$B$10</f>
        <v>0.61933252313732823</v>
      </c>
      <c r="AK45" s="31">
        <f>Calibration!$K$16+Calibration!$K$17*X45</f>
        <v>0.28615158422367898</v>
      </c>
      <c r="AL45" s="31">
        <f>Calibration!$K$16+Calibration!$K$17*Y45</f>
        <v>0.28091998184619299</v>
      </c>
      <c r="AM45" s="31">
        <f>Calibration!$K$16+Calibration!$K$17*Z45</f>
        <v>0.28177661849279889</v>
      </c>
      <c r="AN45" s="31">
        <f>Calibration!$K$16+Calibration!$K$17*AA45</f>
        <v>0.29624765898724842</v>
      </c>
      <c r="AO45" s="31">
        <f>Calibration!$K$16+Calibration!$K$17*AB45</f>
        <v>0.30726155872932415</v>
      </c>
      <c r="AP45" s="31">
        <f>Calibration!$K$16+Calibration!$K$17*AC45</f>
        <v>0.26751973716000077</v>
      </c>
      <c r="AQ45" s="31">
        <f>Calibration!$K$10+Calibration!$K$11*AD45</f>
        <v>0.2457323151487889</v>
      </c>
      <c r="AR45" s="31">
        <f>Calibration!$K$10+Calibration!$K$11*AE45</f>
        <v>0.22938304684907629</v>
      </c>
      <c r="AS45" s="31">
        <f>Calibration!$K$10+Calibration!$K$11*AF45</f>
        <v>0.25051654803833612</v>
      </c>
      <c r="AT45" s="31">
        <f>Calibration!$K$10+Calibration!$K$11*AG45</f>
        <v>0.27556784623950858</v>
      </c>
      <c r="AU45" s="31">
        <f>Calibration!$K$10+Calibration!$K$11*AH45</f>
        <v>0.24422547014420709</v>
      </c>
      <c r="AV45" s="31">
        <f>Calibration!$K$4+Calibration!$K$5*'11-21-12jpss25-72'!AI45</f>
        <v>0.12900186996319318</v>
      </c>
      <c r="AX45" s="23">
        <f t="shared" si="4"/>
        <v>590.24568874210297</v>
      </c>
      <c r="AY45" s="23">
        <f t="shared" si="5"/>
        <v>359.11552258155461</v>
      </c>
      <c r="BA45" s="22">
        <f t="shared" si="6"/>
        <v>168.88447741844539</v>
      </c>
      <c r="BB45" s="22">
        <f t="shared" si="3"/>
        <v>6.6489951739545434</v>
      </c>
    </row>
    <row r="46" spans="1:54" x14ac:dyDescent="0.3">
      <c r="A46" s="31">
        <v>345</v>
      </c>
      <c r="B46" s="31">
        <v>345</v>
      </c>
      <c r="C46" s="31">
        <v>0</v>
      </c>
      <c r="D46" s="31">
        <v>12</v>
      </c>
      <c r="E46" s="31">
        <v>11</v>
      </c>
      <c r="F46" s="31">
        <v>21</v>
      </c>
      <c r="G46" s="31">
        <v>14</v>
      </c>
      <c r="H46" s="31">
        <v>47</v>
      </c>
      <c r="I46" s="31">
        <v>0</v>
      </c>
      <c r="J46" s="31">
        <v>52</v>
      </c>
      <c r="K46" s="31">
        <v>10802</v>
      </c>
      <c r="L46" s="31">
        <v>10660</v>
      </c>
      <c r="M46" s="31">
        <v>10874</v>
      </c>
      <c r="N46" s="31">
        <v>11418</v>
      </c>
      <c r="O46" s="31">
        <v>10308</v>
      </c>
      <c r="P46" s="31">
        <v>9664</v>
      </c>
      <c r="Q46" s="31">
        <v>10529</v>
      </c>
      <c r="R46" s="31">
        <v>9540</v>
      </c>
      <c r="S46" s="31">
        <v>9408</v>
      </c>
      <c r="T46" s="31">
        <v>9930</v>
      </c>
      <c r="U46" s="31">
        <v>9180</v>
      </c>
      <c r="V46" s="31">
        <v>4261</v>
      </c>
      <c r="X46" s="31">
        <f>K46/Calibration!$B$10</f>
        <v>1.6830263936929357</v>
      </c>
      <c r="Y46" s="31">
        <f>L46/Calibration!$B$10</f>
        <v>1.6609018104764577</v>
      </c>
      <c r="Z46" s="31">
        <f>M46/Calibration!$B$10</f>
        <v>1.6942444922252344</v>
      </c>
      <c r="AA46" s="31">
        <f>N46/Calibration!$B$10</f>
        <v>1.7790034589137143</v>
      </c>
      <c r="AB46" s="31">
        <f>O46/Calibration!$B$10</f>
        <v>1.6060577732074415</v>
      </c>
      <c r="AC46" s="31">
        <f>P46/Calibration!$B$10</f>
        <v>1.5057181141129912</v>
      </c>
      <c r="AD46" s="31">
        <f>Q46/Calibration!$B$10</f>
        <v>1.6404911034246363</v>
      </c>
      <c r="AE46" s="31">
        <f>R46/Calibration!$B$10</f>
        <v>1.4863980555295877</v>
      </c>
      <c r="AF46" s="31">
        <f>S46/Calibration!$B$10</f>
        <v>1.4658315415537067</v>
      </c>
      <c r="AG46" s="31">
        <f>T46/Calibration!$B$10</f>
        <v>1.5471627559128729</v>
      </c>
      <c r="AH46" s="31">
        <f>U46/Calibration!$B$10</f>
        <v>1.4303075628680939</v>
      </c>
      <c r="AI46" s="31">
        <f>V46/Calibration!$B$10</f>
        <v>0.66389330341840391</v>
      </c>
      <c r="AK46" s="31">
        <f>Calibration!$K$16+Calibration!$K$17*X46</f>
        <v>0.28290860263295664</v>
      </c>
      <c r="AL46" s="31">
        <f>Calibration!$K$16+Calibration!$K$17*Y46</f>
        <v>0.2785642310680268</v>
      </c>
      <c r="AM46" s="31">
        <f>Calibration!$K$16+Calibration!$K$17*Z46</f>
        <v>0.28511138258137181</v>
      </c>
      <c r="AN46" s="31">
        <f>Calibration!$K$16+Calibration!$K$17*AA46</f>
        <v>0.30175460885828631</v>
      </c>
      <c r="AO46" s="31">
        <f>Calibration!$K$16+Calibration!$K$17*AB46</f>
        <v>0.26779508465355273</v>
      </c>
      <c r="AP46" s="31">
        <f>Calibration!$K$16+Calibration!$K$17*AC46</f>
        <v>0.24809244178161716</v>
      </c>
      <c r="AQ46" s="31">
        <f>Calibration!$K$10+Calibration!$K$11*AD46</f>
        <v>0.28208495088432495</v>
      </c>
      <c r="AR46" s="31">
        <f>Calibration!$K$10+Calibration!$K$11*AE46</f>
        <v>0.24482820814603978</v>
      </c>
      <c r="AS46" s="31">
        <f>Calibration!$K$10+Calibration!$K$11*AF46</f>
        <v>0.23985561963091984</v>
      </c>
      <c r="AT46" s="31">
        <f>Calibration!$K$10+Calibration!$K$11*AG46</f>
        <v>0.2595199469407124</v>
      </c>
      <c r="AU46" s="31">
        <f>Calibration!$K$10+Calibration!$K$11*AH46</f>
        <v>0.23126660310480357</v>
      </c>
      <c r="AV46" s="31">
        <f>Calibration!$K$4+Calibration!$K$5*'11-21-12jpss25-72'!AI46</f>
        <v>0.13876923372354122</v>
      </c>
      <c r="AX46" s="23">
        <f t="shared" si="4"/>
        <v>583.81932253793502</v>
      </c>
      <c r="AY46" s="23">
        <f t="shared" si="5"/>
        <v>355.66290930774704</v>
      </c>
      <c r="BA46" s="22">
        <f t="shared" si="6"/>
        <v>172.33709069225296</v>
      </c>
      <c r="BB46" s="22">
        <f t="shared" si="3"/>
        <v>6.7849248304036598</v>
      </c>
    </row>
    <row r="47" spans="1:54" x14ac:dyDescent="0.3">
      <c r="A47" s="31">
        <v>344</v>
      </c>
      <c r="B47" s="31">
        <v>344</v>
      </c>
      <c r="C47" s="31">
        <v>0</v>
      </c>
      <c r="D47" s="31">
        <v>12</v>
      </c>
      <c r="E47" s="31">
        <v>11</v>
      </c>
      <c r="F47" s="31">
        <v>21</v>
      </c>
      <c r="G47" s="31">
        <v>14</v>
      </c>
      <c r="H47" s="31">
        <v>54</v>
      </c>
      <c r="I47" s="31">
        <v>0</v>
      </c>
      <c r="J47" s="31">
        <v>53</v>
      </c>
      <c r="K47" s="31">
        <v>11212</v>
      </c>
      <c r="L47" s="31">
        <v>10877</v>
      </c>
      <c r="M47" s="31">
        <v>10627</v>
      </c>
      <c r="N47" s="31">
        <v>11540</v>
      </c>
      <c r="O47" s="31">
        <v>11584</v>
      </c>
      <c r="P47" s="31">
        <v>10548</v>
      </c>
      <c r="Q47" s="31">
        <v>11644</v>
      </c>
      <c r="R47" s="31">
        <v>11113</v>
      </c>
      <c r="S47" s="31">
        <v>10808</v>
      </c>
      <c r="T47" s="31">
        <v>10847</v>
      </c>
      <c r="U47" s="31">
        <v>10650</v>
      </c>
      <c r="V47" s="31">
        <v>5734</v>
      </c>
      <c r="X47" s="31">
        <f>K47/Calibration!$B$10</f>
        <v>1.7469072325574149</v>
      </c>
      <c r="Y47" s="31">
        <f>L47/Calibration!$B$10</f>
        <v>1.6947119129974137</v>
      </c>
      <c r="Z47" s="31">
        <f>M47/Calibration!$B$10</f>
        <v>1.6557601819824874</v>
      </c>
      <c r="AA47" s="31">
        <f>N47/Calibration!$B$10</f>
        <v>1.7980119036489983</v>
      </c>
      <c r="AB47" s="31">
        <f>O47/Calibration!$B$10</f>
        <v>1.8048674083076253</v>
      </c>
      <c r="AC47" s="31">
        <f>P47/Calibration!$B$10</f>
        <v>1.6434514349817706</v>
      </c>
      <c r="AD47" s="31">
        <f>Q47/Calibration!$B$10</f>
        <v>1.8142158237512076</v>
      </c>
      <c r="AE47" s="31">
        <f>R47/Calibration!$B$10</f>
        <v>1.7314823470755041</v>
      </c>
      <c r="AF47" s="31">
        <f>S47/Calibration!$B$10</f>
        <v>1.6839612352372939</v>
      </c>
      <c r="AG47" s="31">
        <f>T47/Calibration!$B$10</f>
        <v>1.6900377052756226</v>
      </c>
      <c r="AH47" s="31">
        <f>U47/Calibration!$B$10</f>
        <v>1.6593437412358605</v>
      </c>
      <c r="AI47" s="31">
        <f>V47/Calibration!$B$10</f>
        <v>0.89339690255834969</v>
      </c>
      <c r="AK47" s="31">
        <f>Calibration!$K$16+Calibration!$K$17*X47</f>
        <v>0.29545221067254296</v>
      </c>
      <c r="AL47" s="31">
        <f>Calibration!$K$16+Calibration!$K$17*Y47</f>
        <v>0.28520316507922244</v>
      </c>
      <c r="AM47" s="31">
        <f>Calibration!$K$16+Calibration!$K$17*Z47</f>
        <v>0.27755462359166982</v>
      </c>
      <c r="AN47" s="31">
        <f>Calibration!$K$16+Calibration!$K$17*AA47</f>
        <v>0.30548709710421201</v>
      </c>
      <c r="AO47" s="31">
        <f>Calibration!$K$16+Calibration!$K$17*AB47</f>
        <v>0.30683324040602122</v>
      </c>
      <c r="AP47" s="31">
        <f>Calibration!$K$16+Calibration!$K$17*AC47</f>
        <v>0.2751376844816032</v>
      </c>
      <c r="AQ47" s="31">
        <f>Calibration!$K$10+Calibration!$K$11*AD47</f>
        <v>0.32408825538704272</v>
      </c>
      <c r="AR47" s="31">
        <f>Calibration!$K$10+Calibration!$K$11*AE47</f>
        <v>0.30408488795121924</v>
      </c>
      <c r="AS47" s="31">
        <f>Calibration!$K$10+Calibration!$K$11*AF47</f>
        <v>0.29259519479128299</v>
      </c>
      <c r="AT47" s="31">
        <f>Calibration!$K$10+Calibration!$K$11*AG47</f>
        <v>0.29406436867075025</v>
      </c>
      <c r="AU47" s="31">
        <f>Calibration!$K$10+Calibration!$K$11*AH47</f>
        <v>0.28664315702318488</v>
      </c>
      <c r="AV47" s="31">
        <f>Calibration!$K$4+Calibration!$K$5*'11-21-12jpss25-72'!AI47</f>
        <v>0.18907457225148769</v>
      </c>
      <c r="AX47" s="23">
        <f t="shared" si="4"/>
        <v>657.69847041479363</v>
      </c>
      <c r="AY47" s="23">
        <f t="shared" si="5"/>
        <v>423.82094815191635</v>
      </c>
      <c r="BA47" s="22">
        <f t="shared" si="6"/>
        <v>104.17905184808365</v>
      </c>
      <c r="BB47" s="22">
        <f t="shared" si="3"/>
        <v>4.1015374743340018</v>
      </c>
    </row>
    <row r="48" spans="1:54" x14ac:dyDescent="0.3">
      <c r="A48" s="31">
        <v>343</v>
      </c>
      <c r="B48" s="31">
        <v>343</v>
      </c>
      <c r="C48" s="31">
        <v>0</v>
      </c>
      <c r="D48" s="31">
        <v>12</v>
      </c>
      <c r="E48" s="31">
        <v>11</v>
      </c>
      <c r="F48" s="31">
        <v>21</v>
      </c>
      <c r="G48" s="31">
        <v>14</v>
      </c>
      <c r="H48" s="31">
        <v>51</v>
      </c>
      <c r="I48" s="31">
        <v>0</v>
      </c>
      <c r="J48" s="31">
        <v>54</v>
      </c>
      <c r="K48" s="31">
        <v>10628</v>
      </c>
      <c r="L48" s="31">
        <v>10928</v>
      </c>
      <c r="M48" s="31">
        <v>10883</v>
      </c>
      <c r="N48" s="31">
        <v>10771</v>
      </c>
      <c r="O48" s="31">
        <v>11808</v>
      </c>
      <c r="P48" s="31">
        <v>10701</v>
      </c>
      <c r="Q48" s="31">
        <v>10328</v>
      </c>
      <c r="R48" s="31">
        <v>9728</v>
      </c>
      <c r="S48" s="31">
        <v>10109</v>
      </c>
      <c r="T48" s="31">
        <v>10586</v>
      </c>
      <c r="U48" s="31">
        <v>10311</v>
      </c>
      <c r="V48" s="31">
        <v>5088</v>
      </c>
      <c r="X48" s="31">
        <f>K48/Calibration!$B$10</f>
        <v>1.6559159889065471</v>
      </c>
      <c r="Y48" s="31">
        <f>L48/Calibration!$B$10</f>
        <v>1.7026580661244586</v>
      </c>
      <c r="Z48" s="31">
        <f>M48/Calibration!$B$10</f>
        <v>1.6956467545417719</v>
      </c>
      <c r="AA48" s="31">
        <f>N48/Calibration!$B$10</f>
        <v>1.6781963790470849</v>
      </c>
      <c r="AB48" s="31">
        <f>O48/Calibration!$B$10</f>
        <v>1.8397681592969992</v>
      </c>
      <c r="AC48" s="31">
        <f>P48/Calibration!$B$10</f>
        <v>1.6672898943629055</v>
      </c>
      <c r="AD48" s="31">
        <f>Q48/Calibration!$B$10</f>
        <v>1.6091739116886354</v>
      </c>
      <c r="AE48" s="31">
        <f>R48/Calibration!$B$10</f>
        <v>1.5156897572528123</v>
      </c>
      <c r="AF48" s="31">
        <f>S48/Calibration!$B$10</f>
        <v>1.57505219531956</v>
      </c>
      <c r="AG48" s="31">
        <f>T48/Calibration!$B$10</f>
        <v>1.6493720980960394</v>
      </c>
      <c r="AH48" s="31">
        <f>U48/Calibration!$B$10</f>
        <v>1.6065251939796206</v>
      </c>
      <c r="AI48" s="31">
        <f>V48/Calibration!$B$10</f>
        <v>0.7927456296157801</v>
      </c>
      <c r="AK48" s="31">
        <f>Calibration!$K$16+Calibration!$K$17*X48</f>
        <v>0.27758521775762007</v>
      </c>
      <c r="AL48" s="31">
        <f>Calibration!$K$16+Calibration!$K$17*Y48</f>
        <v>0.28676346754268317</v>
      </c>
      <c r="AM48" s="31">
        <f>Calibration!$K$16+Calibration!$K$17*Z48</f>
        <v>0.28538673007492371</v>
      </c>
      <c r="AN48" s="31">
        <f>Calibration!$K$16+Calibration!$K$17*AA48</f>
        <v>0.2819601834885001</v>
      </c>
      <c r="AO48" s="31">
        <f>Calibration!$K$16+Calibration!$K$17*AB48</f>
        <v>0.31368633357886838</v>
      </c>
      <c r="AP48" s="31">
        <f>Calibration!$K$16+Calibration!$K$17*AC48</f>
        <v>0.27981859187198538</v>
      </c>
      <c r="AQ48" s="31">
        <f>Calibration!$K$10+Calibration!$K$11*AD48</f>
        <v>0.27451305473630133</v>
      </c>
      <c r="AR48" s="31">
        <f>Calibration!$K$10+Calibration!$K$11*AE48</f>
        <v>0.25191037966757429</v>
      </c>
      <c r="AS48" s="31">
        <f>Calibration!$K$10+Calibration!$K$11*AF48</f>
        <v>0.26626307833621599</v>
      </c>
      <c r="AT48" s="31">
        <f>Calibration!$K$10+Calibration!$K$11*AG48</f>
        <v>0.28423220501585394</v>
      </c>
      <c r="AU48" s="31">
        <f>Calibration!$K$10+Calibration!$K$11*AH48</f>
        <v>0.27387264560935409</v>
      </c>
      <c r="AV48" s="31">
        <f>Calibration!$K$4+Calibration!$K$5*'11-21-12jpss25-72'!AI48</f>
        <v>0.16701262473685535</v>
      </c>
      <c r="AX48" s="23">
        <f t="shared" si="4"/>
        <v>620.84238070758522</v>
      </c>
      <c r="AY48" s="23">
        <f t="shared" si="5"/>
        <v>390.89314935271483</v>
      </c>
      <c r="BA48" s="22">
        <f t="shared" si="6"/>
        <v>137.10685064728517</v>
      </c>
      <c r="BB48" s="22">
        <f t="shared" si="3"/>
        <v>5.3979075057986288</v>
      </c>
    </row>
    <row r="49" spans="1:54" x14ac:dyDescent="0.3">
      <c r="A49" s="31">
        <v>342</v>
      </c>
      <c r="B49" s="31">
        <v>342</v>
      </c>
      <c r="C49" s="31">
        <v>0</v>
      </c>
      <c r="D49" s="31">
        <v>12</v>
      </c>
      <c r="E49" s="31">
        <v>11</v>
      </c>
      <c r="F49" s="31">
        <v>21</v>
      </c>
      <c r="G49" s="31">
        <v>15</v>
      </c>
      <c r="H49" s="31">
        <v>5</v>
      </c>
      <c r="I49" s="31">
        <v>0</v>
      </c>
      <c r="J49" s="31">
        <v>55</v>
      </c>
      <c r="K49" s="31">
        <v>9825</v>
      </c>
      <c r="L49" s="31">
        <v>9328</v>
      </c>
      <c r="M49" s="31">
        <v>9441</v>
      </c>
      <c r="N49" s="31">
        <v>11132</v>
      </c>
      <c r="O49" s="31">
        <v>11554</v>
      </c>
      <c r="P49" s="31">
        <v>10438</v>
      </c>
      <c r="Q49" s="31">
        <v>9489</v>
      </c>
      <c r="R49" s="31">
        <v>9799</v>
      </c>
      <c r="S49" s="31">
        <v>9352</v>
      </c>
      <c r="T49" s="31">
        <v>9945</v>
      </c>
      <c r="U49" s="31">
        <v>9951</v>
      </c>
      <c r="V49" s="31">
        <v>4430</v>
      </c>
      <c r="X49" s="31">
        <f>K49/Calibration!$B$10</f>
        <v>1.5308030288866037</v>
      </c>
      <c r="Y49" s="31">
        <f>L49/Calibration!$B$10</f>
        <v>1.4533669876289304</v>
      </c>
      <c r="Z49" s="31">
        <f>M49/Calibration!$B$10</f>
        <v>1.4709731700476769</v>
      </c>
      <c r="AA49" s="31">
        <f>N49/Calibration!$B$10</f>
        <v>1.7344426786326386</v>
      </c>
      <c r="AB49" s="31">
        <f>O49/Calibration!$B$10</f>
        <v>1.8001932005858341</v>
      </c>
      <c r="AC49" s="31">
        <f>P49/Calibration!$B$10</f>
        <v>1.6263126733352031</v>
      </c>
      <c r="AD49" s="31">
        <f>Q49/Calibration!$B$10</f>
        <v>1.4784519024025429</v>
      </c>
      <c r="AE49" s="31">
        <f>R49/Calibration!$B$10</f>
        <v>1.5267520488610515</v>
      </c>
      <c r="AF49" s="31">
        <f>S49/Calibration!$B$10</f>
        <v>1.4571063538063631</v>
      </c>
      <c r="AG49" s="31">
        <f>T49/Calibration!$B$10</f>
        <v>1.5494998597737684</v>
      </c>
      <c r="AH49" s="31">
        <f>U49/Calibration!$B$10</f>
        <v>1.5504347013181266</v>
      </c>
      <c r="AI49" s="31">
        <f>V49/Calibration!$B$10</f>
        <v>0.69022467358449413</v>
      </c>
      <c r="AK49" s="31">
        <f>Calibration!$K$16+Calibration!$K$17*X49</f>
        <v>0.25301810249960105</v>
      </c>
      <c r="AL49" s="31">
        <f>Calibration!$K$16+Calibration!$K$17*Y49</f>
        <v>0.23781280202234645</v>
      </c>
      <c r="AM49" s="31">
        <f>Calibration!$K$16+Calibration!$K$17*Z49</f>
        <v>0.24126994277472025</v>
      </c>
      <c r="AN49" s="31">
        <f>Calibration!$K$16+Calibration!$K$17*AA49</f>
        <v>0.29300467739652614</v>
      </c>
      <c r="AO49" s="31">
        <f>Calibration!$K$16+Calibration!$K$17*AB49</f>
        <v>0.30591541542751494</v>
      </c>
      <c r="AP49" s="31">
        <f>Calibration!$K$16+Calibration!$K$17*AC49</f>
        <v>0.27177232622708009</v>
      </c>
      <c r="AQ49" s="31">
        <f>Calibration!$K$10+Calibration!$K$11*AD49</f>
        <v>0.24290698076519801</v>
      </c>
      <c r="AR49" s="31">
        <f>Calibration!$K$10+Calibration!$K$11*AE49</f>
        <v>0.254585029550707</v>
      </c>
      <c r="AS49" s="31">
        <f>Calibration!$K$10+Calibration!$K$11*AF49</f>
        <v>0.23774603662450533</v>
      </c>
      <c r="AT49" s="31">
        <f>Calibration!$K$10+Calibration!$K$11*AG49</f>
        <v>0.2600850138174306</v>
      </c>
      <c r="AU49" s="31">
        <f>Calibration!$K$10+Calibration!$K$11*AH49</f>
        <v>0.26031104056811782</v>
      </c>
      <c r="AV49" s="31">
        <f>Calibration!$K$4+Calibration!$K$5*'11-21-12jpss25-72'!AI49</f>
        <v>0.14454085776374689</v>
      </c>
      <c r="AX49" s="23">
        <f t="shared" si="4"/>
        <v>575.29183483753877</v>
      </c>
      <c r="AY49" s="23">
        <f t="shared" si="5"/>
        <v>364.98099860610859</v>
      </c>
      <c r="BA49" s="22">
        <f t="shared" si="6"/>
        <v>163.01900139389141</v>
      </c>
      <c r="BB49" s="22">
        <f t="shared" si="3"/>
        <v>6.4180709210193472</v>
      </c>
    </row>
    <row r="50" spans="1:54" x14ac:dyDescent="0.3">
      <c r="A50" s="31">
        <v>341</v>
      </c>
      <c r="B50" s="31">
        <v>341</v>
      </c>
      <c r="C50" s="31">
        <v>0</v>
      </c>
      <c r="D50" s="31">
        <v>12</v>
      </c>
      <c r="E50" s="31">
        <v>11</v>
      </c>
      <c r="F50" s="31">
        <v>21</v>
      </c>
      <c r="G50" s="31">
        <v>15</v>
      </c>
      <c r="H50" s="31">
        <v>11</v>
      </c>
      <c r="I50" s="31">
        <v>0</v>
      </c>
      <c r="J50" s="31">
        <v>56</v>
      </c>
      <c r="K50" s="31">
        <v>11001</v>
      </c>
      <c r="L50" s="31">
        <v>10194</v>
      </c>
      <c r="M50" s="31">
        <v>10331</v>
      </c>
      <c r="N50" s="31">
        <v>10908</v>
      </c>
      <c r="O50" s="31">
        <v>11550</v>
      </c>
      <c r="P50" s="31">
        <v>11267</v>
      </c>
      <c r="Q50" s="31">
        <v>10653</v>
      </c>
      <c r="R50" s="31">
        <v>9605</v>
      </c>
      <c r="S50" s="31">
        <v>9389</v>
      </c>
      <c r="T50" s="31">
        <v>9581</v>
      </c>
      <c r="U50" s="31">
        <v>8913</v>
      </c>
      <c r="V50" s="31">
        <v>4385</v>
      </c>
      <c r="X50" s="31">
        <f>K50/Calibration!$B$10</f>
        <v>1.714031971580817</v>
      </c>
      <c r="Y50" s="31">
        <f>L50/Calibration!$B$10</f>
        <v>1.588295783864635</v>
      </c>
      <c r="Z50" s="31">
        <f>M50/Calibration!$B$10</f>
        <v>1.6096413324608145</v>
      </c>
      <c r="AA50" s="31">
        <f>N50/Calibration!$B$10</f>
        <v>1.6995419276432646</v>
      </c>
      <c r="AB50" s="31">
        <f>O50/Calibration!$B$10</f>
        <v>1.7995699728895953</v>
      </c>
      <c r="AC50" s="31">
        <f>P50/Calibration!$B$10</f>
        <v>1.7554766133806987</v>
      </c>
      <c r="AD50" s="31">
        <f>Q50/Calibration!$B$10</f>
        <v>1.6598111620080396</v>
      </c>
      <c r="AE50" s="31">
        <f>R50/Calibration!$B$10</f>
        <v>1.4965255055934685</v>
      </c>
      <c r="AF50" s="31">
        <f>S50/Calibration!$B$10</f>
        <v>1.4628712099965724</v>
      </c>
      <c r="AG50" s="31">
        <f>T50/Calibration!$B$10</f>
        <v>1.4927861394160358</v>
      </c>
      <c r="AH50" s="31">
        <f>U50/Calibration!$B$10</f>
        <v>1.3887071141441527</v>
      </c>
      <c r="AI50" s="31">
        <f>V50/Calibration!$B$10</f>
        <v>0.68321336200180738</v>
      </c>
      <c r="AK50" s="31">
        <f>Calibration!$K$16+Calibration!$K$17*X50</f>
        <v>0.28899684165704853</v>
      </c>
      <c r="AL50" s="31">
        <f>Calibration!$K$16+Calibration!$K$17*Y50</f>
        <v>0.26430734973522868</v>
      </c>
      <c r="AM50" s="31">
        <f>Calibration!$K$16+Calibration!$K$17*Z50</f>
        <v>0.2684987504704075</v>
      </c>
      <c r="AN50" s="31">
        <f>Calibration!$K$16+Calibration!$K$17*AA50</f>
        <v>0.28615158422367898</v>
      </c>
      <c r="AO50" s="31">
        <f>Calibration!$K$16+Calibration!$K$17*AB50</f>
        <v>0.30579303876371411</v>
      </c>
      <c r="AP50" s="31">
        <f>Calibration!$K$16+Calibration!$K$17*AC50</f>
        <v>0.29713488979980451</v>
      </c>
      <c r="AQ50" s="31">
        <f>Calibration!$K$10+Calibration!$K$11*AD50</f>
        <v>0.28675617039852846</v>
      </c>
      <c r="AR50" s="31">
        <f>Calibration!$K$10+Calibration!$K$11*AE50</f>
        <v>0.24727683127848521</v>
      </c>
      <c r="AS50" s="31">
        <f>Calibration!$K$10+Calibration!$K$11*AF50</f>
        <v>0.2391398682537435</v>
      </c>
      <c r="AT50" s="31">
        <f>Calibration!$K$10+Calibration!$K$11*AG50</f>
        <v>0.2463727242757362</v>
      </c>
      <c r="AU50" s="31">
        <f>Calibration!$K$10+Calibration!$K$11*AH50</f>
        <v>0.22120841269922004</v>
      </c>
      <c r="AV50" s="31">
        <f>Calibration!$K$4+Calibration!$K$5*'11-21-12jpss25-72'!AI50</f>
        <v>0.14300403479446136</v>
      </c>
      <c r="AX50" s="23">
        <f t="shared" si="4"/>
        <v>590.02841510430653</v>
      </c>
      <c r="AY50" s="23">
        <f t="shared" si="5"/>
        <v>366.75789017636731</v>
      </c>
      <c r="BA50" s="22">
        <f t="shared" si="6"/>
        <v>161.24210982363269</v>
      </c>
      <c r="BB50" s="22">
        <f t="shared" si="3"/>
        <v>6.3481145599855395</v>
      </c>
    </row>
    <row r="51" spans="1:54" x14ac:dyDescent="0.3">
      <c r="A51" s="31">
        <v>340</v>
      </c>
      <c r="B51" s="31">
        <v>340</v>
      </c>
      <c r="C51" s="31">
        <v>0</v>
      </c>
      <c r="D51" s="31">
        <v>12</v>
      </c>
      <c r="E51" s="31">
        <v>11</v>
      </c>
      <c r="F51" s="31">
        <v>21</v>
      </c>
      <c r="G51" s="31">
        <v>15</v>
      </c>
      <c r="H51" s="31">
        <v>16</v>
      </c>
      <c r="I51" s="31">
        <v>0</v>
      </c>
      <c r="J51" s="31">
        <v>57</v>
      </c>
      <c r="K51" s="31">
        <v>9959</v>
      </c>
      <c r="L51" s="31">
        <v>9847</v>
      </c>
      <c r="M51" s="31">
        <v>10286</v>
      </c>
      <c r="N51" s="31">
        <v>10310</v>
      </c>
      <c r="O51" s="31">
        <v>11400</v>
      </c>
      <c r="P51" s="31">
        <v>10860</v>
      </c>
      <c r="Q51" s="31">
        <v>10911</v>
      </c>
      <c r="R51" s="31">
        <v>9946</v>
      </c>
      <c r="S51" s="31">
        <v>10124</v>
      </c>
      <c r="T51" s="31">
        <v>11016</v>
      </c>
      <c r="U51" s="31">
        <v>10679</v>
      </c>
      <c r="V51" s="31">
        <v>4516</v>
      </c>
      <c r="X51" s="31">
        <f>K51/Calibration!$B$10</f>
        <v>1.5516811567106044</v>
      </c>
      <c r="Y51" s="31">
        <f>L51/Calibration!$B$10</f>
        <v>1.5342307812159173</v>
      </c>
      <c r="Z51" s="31">
        <f>M51/Calibration!$B$10</f>
        <v>1.6026300208781279</v>
      </c>
      <c r="AA51" s="31">
        <f>N51/Calibration!$B$10</f>
        <v>1.6063693870555609</v>
      </c>
      <c r="AB51" s="31">
        <f>O51/Calibration!$B$10</f>
        <v>1.7761989342806395</v>
      </c>
      <c r="AC51" s="31">
        <f>P51/Calibration!$B$10</f>
        <v>1.6920631952883987</v>
      </c>
      <c r="AD51" s="31">
        <f>Q51/Calibration!$B$10</f>
        <v>1.7000093484154437</v>
      </c>
      <c r="AE51" s="31">
        <f>R51/Calibration!$B$10</f>
        <v>1.5496556666978281</v>
      </c>
      <c r="AF51" s="31">
        <f>S51/Calibration!$B$10</f>
        <v>1.5773892991804557</v>
      </c>
      <c r="AG51" s="31">
        <f>T51/Calibration!$B$10</f>
        <v>1.7163690754417127</v>
      </c>
      <c r="AH51" s="31">
        <f>U51/Calibration!$B$10</f>
        <v>1.663862142033592</v>
      </c>
      <c r="AI51" s="31">
        <f>V51/Calibration!$B$10</f>
        <v>0.70362406905362873</v>
      </c>
      <c r="AK51" s="31">
        <f>Calibration!$K$16+Calibration!$K$17*X51</f>
        <v>0.25711772073692929</v>
      </c>
      <c r="AL51" s="31">
        <f>Calibration!$K$16+Calibration!$K$17*Y51</f>
        <v>0.25369117415050568</v>
      </c>
      <c r="AM51" s="31">
        <f>Calibration!$K$16+Calibration!$K$17*Z51</f>
        <v>0.2671220130026481</v>
      </c>
      <c r="AN51" s="31">
        <f>Calibration!$K$16+Calibration!$K$17*AA51</f>
        <v>0.26785627298545311</v>
      </c>
      <c r="AO51" s="31">
        <f>Calibration!$K$16+Calibration!$K$17*AB51</f>
        <v>0.3012039138711825</v>
      </c>
      <c r="AP51" s="31">
        <f>Calibration!$K$16+Calibration!$K$17*AC51</f>
        <v>0.28468306425806889</v>
      </c>
      <c r="AQ51" s="31">
        <f>Calibration!$K$10+Calibration!$K$11*AD51</f>
        <v>0.29647532067808119</v>
      </c>
      <c r="AR51" s="31">
        <f>Calibration!$K$10+Calibration!$K$11*AE51</f>
        <v>0.26012268494254509</v>
      </c>
      <c r="AS51" s="31">
        <f>Calibration!$K$10+Calibration!$K$11*AF51</f>
        <v>0.26682814521293419</v>
      </c>
      <c r="AT51" s="31">
        <f>Calibration!$K$10+Calibration!$K$11*AG51</f>
        <v>0.30043078881510837</v>
      </c>
      <c r="AU51" s="31">
        <f>Calibration!$K$10+Calibration!$K$11*AH51</f>
        <v>0.28773561965150668</v>
      </c>
      <c r="AV51" s="31">
        <f>Calibration!$K$4+Calibration!$K$5*'11-21-12jpss25-72'!AI51</f>
        <v>0.14747789721615925</v>
      </c>
      <c r="AX51" s="23">
        <f t="shared" si="4"/>
        <v>612.4371510305316</v>
      </c>
      <c r="AY51" s="23">
        <f t="shared" si="5"/>
        <v>398.87109554199895</v>
      </c>
      <c r="BA51" s="22">
        <f t="shared" si="6"/>
        <v>129.12890445800105</v>
      </c>
      <c r="BB51" s="22">
        <f t="shared" si="3"/>
        <v>5.0838151361417738</v>
      </c>
    </row>
    <row r="52" spans="1:54" x14ac:dyDescent="0.3">
      <c r="A52" s="31">
        <v>339</v>
      </c>
      <c r="B52" s="31">
        <v>339</v>
      </c>
      <c r="C52" s="31">
        <v>0</v>
      </c>
      <c r="D52" s="31">
        <v>12</v>
      </c>
      <c r="E52" s="31">
        <v>11</v>
      </c>
      <c r="F52" s="31">
        <v>21</v>
      </c>
      <c r="G52" s="31">
        <v>15</v>
      </c>
      <c r="H52" s="31">
        <v>22</v>
      </c>
      <c r="I52" s="31">
        <v>0</v>
      </c>
      <c r="J52" s="31">
        <v>58</v>
      </c>
      <c r="K52" s="31">
        <v>10844</v>
      </c>
      <c r="L52" s="31">
        <v>10742</v>
      </c>
      <c r="M52" s="31">
        <v>11126</v>
      </c>
      <c r="N52" s="31">
        <v>11529</v>
      </c>
      <c r="O52" s="31">
        <v>11130</v>
      </c>
      <c r="P52" s="31">
        <v>11427</v>
      </c>
      <c r="Q52" s="31">
        <v>11218</v>
      </c>
      <c r="R52" s="31">
        <v>10374</v>
      </c>
      <c r="S52" s="31">
        <v>9735</v>
      </c>
      <c r="T52" s="31">
        <v>9565</v>
      </c>
      <c r="U52" s="31">
        <v>8968</v>
      </c>
      <c r="V52" s="31">
        <v>4239</v>
      </c>
      <c r="X52" s="31">
        <f>K52/Calibration!$B$10</f>
        <v>1.6895702845034435</v>
      </c>
      <c r="Y52" s="31">
        <f>L52/Calibration!$B$10</f>
        <v>1.6736779782493534</v>
      </c>
      <c r="Z52" s="31">
        <f>M52/Calibration!$B$10</f>
        <v>1.7335078370882802</v>
      </c>
      <c r="AA52" s="31">
        <f>N52/Calibration!$B$10</f>
        <v>1.7962980274843414</v>
      </c>
      <c r="AB52" s="31">
        <f>O52/Calibration!$B$10</f>
        <v>1.7341310647845192</v>
      </c>
      <c r="AC52" s="31">
        <f>P52/Calibration!$B$10</f>
        <v>1.7804057212302515</v>
      </c>
      <c r="AD52" s="31">
        <f>Q52/Calibration!$B$10</f>
        <v>1.7478420741017731</v>
      </c>
      <c r="AE52" s="31">
        <f>R52/Calibration!$B$10</f>
        <v>1.616341030195382</v>
      </c>
      <c r="AF52" s="31">
        <f>S52/Calibration!$B$10</f>
        <v>1.5167804057212302</v>
      </c>
      <c r="AG52" s="31">
        <f>T52/Calibration!$B$10</f>
        <v>1.4902932286310804</v>
      </c>
      <c r="AH52" s="31">
        <f>U52/Calibration!$B$10</f>
        <v>1.3972764949674363</v>
      </c>
      <c r="AI52" s="31">
        <f>V52/Calibration!$B$10</f>
        <v>0.66046555108909044</v>
      </c>
      <c r="AK52" s="31">
        <f>Calibration!$K$16+Calibration!$K$17*X52</f>
        <v>0.28419355760286552</v>
      </c>
      <c r="AL52" s="31">
        <f>Calibration!$K$16+Calibration!$K$17*Y52</f>
        <v>0.28107295267594401</v>
      </c>
      <c r="AM52" s="31">
        <f>Calibration!$K$16+Calibration!$K$17*Z52</f>
        <v>0.29282111240082481</v>
      </c>
      <c r="AN52" s="31">
        <f>Calibration!$K$16+Calibration!$K$17*AA52</f>
        <v>0.30515056127875967</v>
      </c>
      <c r="AO52" s="31">
        <f>Calibration!$K$16+Calibration!$K$17*AB52</f>
        <v>0.2929434890646257</v>
      </c>
      <c r="AP52" s="31">
        <f>Calibration!$K$16+Calibration!$K$17*AC52</f>
        <v>0.30202995635183821</v>
      </c>
      <c r="AQ52" s="31">
        <f>Calibration!$K$10+Calibration!$K$11*AD52</f>
        <v>0.30804035608824648</v>
      </c>
      <c r="AR52" s="31">
        <f>Calibration!$K$10+Calibration!$K$11*AE52</f>
        <v>0.27624592649157043</v>
      </c>
      <c r="AS52" s="31">
        <f>Calibration!$K$10+Calibration!$K$11*AF52</f>
        <v>0.25217407754337606</v>
      </c>
      <c r="AT52" s="31">
        <f>Calibration!$K$10+Calibration!$K$11*AG52</f>
        <v>0.24576998627390345</v>
      </c>
      <c r="AU52" s="31">
        <f>Calibration!$K$10+Calibration!$K$11*AH52</f>
        <v>0.22328032458052</v>
      </c>
      <c r="AV52" s="31">
        <f>Calibration!$K$4+Calibration!$K$5*'11-21-12jpss25-72'!AI52</f>
        <v>0.1380178980496683</v>
      </c>
      <c r="AX52" s="23">
        <f t="shared" si="4"/>
        <v>611.92868392014202</v>
      </c>
      <c r="AY52" s="23">
        <f t="shared" si="5"/>
        <v>378.40605398228718</v>
      </c>
      <c r="BA52" s="22">
        <f t="shared" si="6"/>
        <v>149.59394601771282</v>
      </c>
      <c r="BB52" s="22">
        <f t="shared" si="3"/>
        <v>5.8895254337682221</v>
      </c>
    </row>
    <row r="53" spans="1:54" x14ac:dyDescent="0.3">
      <c r="A53" s="31">
        <v>338</v>
      </c>
      <c r="B53" s="31">
        <v>338</v>
      </c>
      <c r="C53" s="31">
        <v>0</v>
      </c>
      <c r="D53" s="31">
        <v>12</v>
      </c>
      <c r="E53" s="31">
        <v>11</v>
      </c>
      <c r="F53" s="31">
        <v>21</v>
      </c>
      <c r="G53" s="31">
        <v>15</v>
      </c>
      <c r="H53" s="31">
        <v>20</v>
      </c>
      <c r="I53" s="31">
        <v>0</v>
      </c>
      <c r="J53" s="31">
        <v>59</v>
      </c>
      <c r="K53" s="31">
        <v>10718</v>
      </c>
      <c r="L53" s="31">
        <v>10372</v>
      </c>
      <c r="M53" s="31">
        <v>10356</v>
      </c>
      <c r="N53" s="31">
        <v>11245</v>
      </c>
      <c r="O53" s="31">
        <v>10895</v>
      </c>
      <c r="P53" s="31">
        <v>11242</v>
      </c>
      <c r="Q53" s="31">
        <v>10852</v>
      </c>
      <c r="R53" s="31">
        <v>9334</v>
      </c>
      <c r="S53" s="31">
        <v>8829</v>
      </c>
      <c r="T53" s="31">
        <v>9633</v>
      </c>
      <c r="U53" s="31">
        <v>9711</v>
      </c>
      <c r="V53" s="31">
        <v>4986</v>
      </c>
      <c r="X53" s="31">
        <f>K53/Calibration!$B$10</f>
        <v>1.6699386120719206</v>
      </c>
      <c r="Y53" s="31">
        <f>L53/Calibration!$B$10</f>
        <v>1.6160294163472626</v>
      </c>
      <c r="Z53" s="31">
        <f>M53/Calibration!$B$10</f>
        <v>1.6135365055623072</v>
      </c>
      <c r="AA53" s="31">
        <f>N53/Calibration!$B$10</f>
        <v>1.7520488610513851</v>
      </c>
      <c r="AB53" s="31">
        <f>O53/Calibration!$B$10</f>
        <v>1.6975164376304883</v>
      </c>
      <c r="AC53" s="31">
        <f>P53/Calibration!$B$10</f>
        <v>1.751581440279206</v>
      </c>
      <c r="AD53" s="31">
        <f>Q53/Calibration!$B$10</f>
        <v>1.6908167398959211</v>
      </c>
      <c r="AE53" s="31">
        <f>R53/Calibration!$B$10</f>
        <v>1.4543018291732885</v>
      </c>
      <c r="AF53" s="31">
        <f>S53/Calibration!$B$10</f>
        <v>1.3756193325231374</v>
      </c>
      <c r="AG53" s="31">
        <f>T53/Calibration!$B$10</f>
        <v>1.5008880994671403</v>
      </c>
      <c r="AH53" s="31">
        <f>U53/Calibration!$B$10</f>
        <v>1.5130410395437974</v>
      </c>
      <c r="AI53" s="31">
        <f>V53/Calibration!$B$10</f>
        <v>0.77685332336169022</v>
      </c>
      <c r="AK53" s="31">
        <f>Calibration!$K$16+Calibration!$K$17*X53</f>
        <v>0.28033869269313899</v>
      </c>
      <c r="AL53" s="31">
        <f>Calibration!$K$16+Calibration!$K$17*Y53</f>
        <v>0.26975311127436619</v>
      </c>
      <c r="AM53" s="31">
        <f>Calibration!$K$16+Calibration!$K$17*Z53</f>
        <v>0.26926360461916277</v>
      </c>
      <c r="AN53" s="31">
        <f>Calibration!$K$16+Calibration!$K$17*AA53</f>
        <v>0.29646181814889988</v>
      </c>
      <c r="AO53" s="31">
        <f>Calibration!$K$16+Calibration!$K$17*AB53</f>
        <v>0.28575386006632625</v>
      </c>
      <c r="AP53" s="31">
        <f>Calibration!$K$16+Calibration!$K$17*AC53</f>
        <v>0.29637003565104925</v>
      </c>
      <c r="AQ53" s="31">
        <f>Calibration!$K$10+Calibration!$K$11*AD53</f>
        <v>0.29425272429632299</v>
      </c>
      <c r="AR53" s="31">
        <f>Calibration!$K$10+Calibration!$K$11*AE53</f>
        <v>0.23706795637244354</v>
      </c>
      <c r="AS53" s="31">
        <f>Calibration!$K$10+Calibration!$K$11*AF53</f>
        <v>0.21804403818959828</v>
      </c>
      <c r="AT53" s="31">
        <f>Calibration!$K$10+Calibration!$K$11*AG53</f>
        <v>0.24833162278169252</v>
      </c>
      <c r="AU53" s="31">
        <f>Calibration!$K$10+Calibration!$K$11*AH53</f>
        <v>0.25126997054062705</v>
      </c>
      <c r="AV53" s="31">
        <f>Calibration!$K$4+Calibration!$K$5*'11-21-12jpss25-72'!AI53</f>
        <v>0.16352915933980816</v>
      </c>
      <c r="AX53" s="23">
        <f t="shared" si="4"/>
        <v>594.05344952537314</v>
      </c>
      <c r="AY53" s="23">
        <f t="shared" si="5"/>
        <v>370.34848744094091</v>
      </c>
      <c r="BA53" s="22">
        <f t="shared" si="6"/>
        <v>157.65151255905909</v>
      </c>
      <c r="BB53" s="22">
        <f t="shared" si="3"/>
        <v>6.2067524629550821</v>
      </c>
    </row>
    <row r="54" spans="1:54" x14ac:dyDescent="0.3">
      <c r="A54" s="31">
        <v>337</v>
      </c>
      <c r="B54" s="31">
        <v>337</v>
      </c>
      <c r="C54" s="31">
        <v>0</v>
      </c>
      <c r="D54" s="31">
        <v>12</v>
      </c>
      <c r="E54" s="31">
        <v>11</v>
      </c>
      <c r="F54" s="31">
        <v>21</v>
      </c>
      <c r="G54" s="31">
        <v>15</v>
      </c>
      <c r="H54" s="31">
        <v>33</v>
      </c>
      <c r="I54" s="31">
        <v>0</v>
      </c>
      <c r="J54" s="31">
        <v>60</v>
      </c>
      <c r="K54" s="31">
        <v>9657</v>
      </c>
      <c r="L54" s="31">
        <v>9805</v>
      </c>
      <c r="M54" s="31">
        <v>10219</v>
      </c>
      <c r="N54" s="31">
        <v>11150</v>
      </c>
      <c r="O54" s="31">
        <v>10840</v>
      </c>
      <c r="P54" s="31">
        <v>9949</v>
      </c>
      <c r="Q54" s="31">
        <v>9194</v>
      </c>
      <c r="R54" s="31">
        <v>9307</v>
      </c>
      <c r="S54" s="31">
        <v>9936</v>
      </c>
      <c r="T54" s="31">
        <v>10076</v>
      </c>
      <c r="U54" s="31">
        <v>10426</v>
      </c>
      <c r="V54" s="31">
        <v>5175</v>
      </c>
      <c r="X54" s="31">
        <f>K54/Calibration!$B$10</f>
        <v>1.5046274656445733</v>
      </c>
      <c r="Y54" s="31">
        <f>L54/Calibration!$B$10</f>
        <v>1.5276868904054097</v>
      </c>
      <c r="Z54" s="31">
        <f>M54/Calibration!$B$10</f>
        <v>1.5921909569661277</v>
      </c>
      <c r="AA54" s="31">
        <f>N54/Calibration!$B$10</f>
        <v>1.7372472032657131</v>
      </c>
      <c r="AB54" s="31">
        <f>O54/Calibration!$B$10</f>
        <v>1.6889470568072045</v>
      </c>
      <c r="AC54" s="31">
        <f>P54/Calibration!$B$10</f>
        <v>1.5501230874700072</v>
      </c>
      <c r="AD54" s="31">
        <f>Q54/Calibration!$B$10</f>
        <v>1.4324888598049297</v>
      </c>
      <c r="AE54" s="31">
        <f>R54/Calibration!$B$10</f>
        <v>1.4500950422236765</v>
      </c>
      <c r="AF54" s="31">
        <f>S54/Calibration!$B$10</f>
        <v>1.5480975974572311</v>
      </c>
      <c r="AG54" s="31">
        <f>T54/Calibration!$B$10</f>
        <v>1.5699105668255897</v>
      </c>
      <c r="AH54" s="31">
        <f>U54/Calibration!$B$10</f>
        <v>1.6244429902464865</v>
      </c>
      <c r="AI54" s="31">
        <f>V54/Calibration!$B$10</f>
        <v>0.80630083200897451</v>
      </c>
      <c r="AK54" s="31">
        <f>Calibration!$K$16+Calibration!$K$17*X54</f>
        <v>0.2478782826199657</v>
      </c>
      <c r="AL54" s="31">
        <f>Calibration!$K$16+Calibration!$K$17*Y54</f>
        <v>0.25240621918059686</v>
      </c>
      <c r="AM54" s="31">
        <f>Calibration!$K$16+Calibration!$K$17*Z54</f>
        <v>0.26507220388398395</v>
      </c>
      <c r="AN54" s="31">
        <f>Calibration!$K$16+Calibration!$K$17*AA54</f>
        <v>0.29355537238362989</v>
      </c>
      <c r="AO54" s="31">
        <f>Calibration!$K$16+Calibration!$K$17*AB54</f>
        <v>0.28407118093906464</v>
      </c>
      <c r="AP54" s="31">
        <f>Calibration!$K$16+Calibration!$K$17*AC54</f>
        <v>0.25681177907742714</v>
      </c>
      <c r="AQ54" s="31">
        <f>Calibration!$K$10+Calibration!$K$11*AD54</f>
        <v>0.23179399885640717</v>
      </c>
      <c r="AR54" s="31">
        <f>Calibration!$K$10+Calibration!$K$11*AE54</f>
        <v>0.23605083599435078</v>
      </c>
      <c r="AS54" s="31">
        <f>Calibration!$K$10+Calibration!$K$11*AF54</f>
        <v>0.25974597369139968</v>
      </c>
      <c r="AT54" s="31">
        <f>Calibration!$K$10+Calibration!$K$11*AG54</f>
        <v>0.265019931207436</v>
      </c>
      <c r="AU54" s="31">
        <f>Calibration!$K$10+Calibration!$K$11*AH54</f>
        <v>0.27820482499752675</v>
      </c>
      <c r="AV54" s="31">
        <f>Calibration!$K$4+Calibration!$K$5*'11-21-12jpss25-72'!AI54</f>
        <v>0.1699838158108074</v>
      </c>
      <c r="AX54" s="23">
        <f t="shared" si="4"/>
        <v>583.33105546652268</v>
      </c>
      <c r="AY54" s="23">
        <f t="shared" si="5"/>
        <v>367.92935002097738</v>
      </c>
      <c r="BA54" s="22">
        <f t="shared" si="6"/>
        <v>160.07064997902262</v>
      </c>
      <c r="BB54" s="22">
        <f t="shared" si="3"/>
        <v>6.3019940936623078</v>
      </c>
    </row>
    <row r="55" spans="1:54" x14ac:dyDescent="0.3">
      <c r="A55" s="31">
        <v>336</v>
      </c>
      <c r="B55" s="31">
        <v>336</v>
      </c>
      <c r="C55" s="31">
        <v>0</v>
      </c>
      <c r="D55" s="31">
        <v>12</v>
      </c>
      <c r="E55" s="31">
        <v>11</v>
      </c>
      <c r="F55" s="31">
        <v>21</v>
      </c>
      <c r="G55" s="31">
        <v>15</v>
      </c>
      <c r="H55" s="31">
        <v>31</v>
      </c>
      <c r="I55" s="31">
        <v>0</v>
      </c>
      <c r="J55" s="31">
        <v>61</v>
      </c>
      <c r="K55" s="31">
        <v>10029</v>
      </c>
      <c r="L55" s="31">
        <v>9756</v>
      </c>
      <c r="M55" s="31">
        <v>9713</v>
      </c>
      <c r="N55" s="31">
        <v>9476</v>
      </c>
      <c r="O55" s="31">
        <v>8938</v>
      </c>
      <c r="P55" s="31">
        <v>9891</v>
      </c>
      <c r="Q55" s="31">
        <v>9227</v>
      </c>
      <c r="R55" s="31">
        <v>9749</v>
      </c>
      <c r="S55" s="31">
        <v>10891</v>
      </c>
      <c r="T55" s="31">
        <v>10907</v>
      </c>
      <c r="U55" s="31">
        <v>10469</v>
      </c>
      <c r="V55" s="31">
        <v>5777</v>
      </c>
      <c r="X55" s="31">
        <f>K55/Calibration!$B$10</f>
        <v>1.5625876413947837</v>
      </c>
      <c r="Y55" s="31">
        <f>L55/Calibration!$B$10</f>
        <v>1.5200523511264841</v>
      </c>
      <c r="Z55" s="31">
        <f>M55/Calibration!$B$10</f>
        <v>1.5133526533919168</v>
      </c>
      <c r="AA55" s="31">
        <f>N55/Calibration!$B$10</f>
        <v>1.4764264123897666</v>
      </c>
      <c r="AB55" s="31">
        <f>O55/Calibration!$B$10</f>
        <v>1.3926022872456452</v>
      </c>
      <c r="AC55" s="31">
        <f>P55/Calibration!$B$10</f>
        <v>1.5410862858745442</v>
      </c>
      <c r="AD55" s="31">
        <f>Q55/Calibration!$B$10</f>
        <v>1.4376304882988999</v>
      </c>
      <c r="AE55" s="31">
        <f>R55/Calibration!$B$10</f>
        <v>1.5189617026580662</v>
      </c>
      <c r="AF55" s="31">
        <f>S55/Calibration!$B$10</f>
        <v>1.6968932099342495</v>
      </c>
      <c r="AG55" s="31">
        <f>T55/Calibration!$B$10</f>
        <v>1.6993861207192049</v>
      </c>
      <c r="AH55" s="31">
        <f>U55/Calibration!$B$10</f>
        <v>1.631142687981054</v>
      </c>
      <c r="AI55" s="31">
        <f>V55/Calibration!$B$10</f>
        <v>0.90009660029291705</v>
      </c>
      <c r="AK55" s="31">
        <f>Calibration!$K$16+Calibration!$K$17*X55</f>
        <v>0.25925931235344402</v>
      </c>
      <c r="AL55" s="31">
        <f>Calibration!$K$16+Calibration!$K$17*Y55</f>
        <v>0.25090710504903652</v>
      </c>
      <c r="AM55" s="31">
        <f>Calibration!$K$16+Calibration!$K$17*Z55</f>
        <v>0.2495915559131775</v>
      </c>
      <c r="AN55" s="31">
        <f>Calibration!$K$16+Calibration!$K$17*AA55</f>
        <v>0.24234073858297761</v>
      </c>
      <c r="AO55" s="31">
        <f>Calibration!$K$16+Calibration!$K$17*AB55</f>
        <v>0.22588107730176438</v>
      </c>
      <c r="AP55" s="31">
        <f>Calibration!$K$16+Calibration!$K$17*AC55</f>
        <v>0.25503731745231489</v>
      </c>
      <c r="AQ55" s="31">
        <f>Calibration!$K$10+Calibration!$K$11*AD55</f>
        <v>0.23303714598518716</v>
      </c>
      <c r="AR55" s="31">
        <f>Calibration!$K$10+Calibration!$K$11*AE55</f>
        <v>0.25270147329497972</v>
      </c>
      <c r="AS55" s="31">
        <f>Calibration!$K$10+Calibration!$K$11*AF55</f>
        <v>0.29572189817579025</v>
      </c>
      <c r="AT55" s="31">
        <f>Calibration!$K$10+Calibration!$K$11*AG55</f>
        <v>0.296324636177623</v>
      </c>
      <c r="AU55" s="31">
        <f>Calibration!$K$10+Calibration!$K$11*AH55</f>
        <v>0.27982468337745225</v>
      </c>
      <c r="AV55" s="31">
        <f>Calibration!$K$4+Calibration!$K$5*'11-21-12jpss25-72'!AI55</f>
        <v>0.19054309197769387</v>
      </c>
      <c r="AX55" s="23">
        <f t="shared" si="4"/>
        <v>580.30807589294375</v>
      </c>
      <c r="AY55" s="23">
        <f t="shared" si="5"/>
        <v>383.2261570183847</v>
      </c>
      <c r="BA55" s="22">
        <f t="shared" si="6"/>
        <v>144.7738429816153</v>
      </c>
      <c r="BB55" s="22">
        <f t="shared" si="3"/>
        <v>5.6997575977013906</v>
      </c>
    </row>
    <row r="56" spans="1:54" x14ac:dyDescent="0.3">
      <c r="A56" s="31">
        <v>335</v>
      </c>
      <c r="B56" s="31">
        <v>335</v>
      </c>
      <c r="C56" s="31">
        <v>0</v>
      </c>
      <c r="D56" s="31">
        <v>12</v>
      </c>
      <c r="E56" s="31">
        <v>11</v>
      </c>
      <c r="F56" s="31">
        <v>21</v>
      </c>
      <c r="G56" s="31">
        <v>15</v>
      </c>
      <c r="H56" s="31">
        <v>45</v>
      </c>
      <c r="I56" s="31">
        <v>0</v>
      </c>
      <c r="J56" s="31">
        <v>62</v>
      </c>
      <c r="K56" s="31">
        <v>9753</v>
      </c>
      <c r="L56" s="31">
        <v>9836</v>
      </c>
      <c r="M56" s="31">
        <v>10392</v>
      </c>
      <c r="N56" s="31">
        <v>11490</v>
      </c>
      <c r="O56" s="31">
        <v>11660</v>
      </c>
      <c r="P56" s="31">
        <v>10390</v>
      </c>
      <c r="Q56" s="31">
        <v>10177</v>
      </c>
      <c r="R56" s="31">
        <v>9182</v>
      </c>
      <c r="S56" s="31">
        <v>9577</v>
      </c>
      <c r="T56" s="31">
        <v>9975</v>
      </c>
      <c r="U56" s="31">
        <v>9342</v>
      </c>
      <c r="V56" s="31">
        <v>4110</v>
      </c>
      <c r="X56" s="31">
        <f>K56/Calibration!$B$10</f>
        <v>1.519584930354305</v>
      </c>
      <c r="Y56" s="31">
        <f>L56/Calibration!$B$10</f>
        <v>1.5325169050512606</v>
      </c>
      <c r="Z56" s="31">
        <f>M56/Calibration!$B$10</f>
        <v>1.6191455548284566</v>
      </c>
      <c r="AA56" s="31">
        <f>N56/Calibration!$B$10</f>
        <v>1.790221557446013</v>
      </c>
      <c r="AB56" s="31">
        <f>O56/Calibration!$B$10</f>
        <v>1.8167087345361628</v>
      </c>
      <c r="AC56" s="31">
        <f>P56/Calibration!$B$10</f>
        <v>1.6188339409803372</v>
      </c>
      <c r="AD56" s="31">
        <f>Q56/Calibration!$B$10</f>
        <v>1.5856470661556199</v>
      </c>
      <c r="AE56" s="31">
        <f>R56/Calibration!$B$10</f>
        <v>1.4306191767162133</v>
      </c>
      <c r="AF56" s="31">
        <f>S56/Calibration!$B$10</f>
        <v>1.492162911719797</v>
      </c>
      <c r="AG56" s="31">
        <f>T56/Calibration!$B$10</f>
        <v>1.5541740674955595</v>
      </c>
      <c r="AH56" s="31">
        <f>U56/Calibration!$B$10</f>
        <v>1.4555482845657661</v>
      </c>
      <c r="AI56" s="31">
        <f>V56/Calibration!$B$10</f>
        <v>0.64036645788538848</v>
      </c>
      <c r="AK56" s="31">
        <f>Calibration!$K$16+Calibration!$K$17*X56</f>
        <v>0.25081532255118588</v>
      </c>
      <c r="AL56" s="31">
        <f>Calibration!$K$16+Calibration!$K$17*Y56</f>
        <v>0.25335463832505339</v>
      </c>
      <c r="AM56" s="31">
        <f>Calibration!$K$16+Calibration!$K$17*Z56</f>
        <v>0.27036499459337038</v>
      </c>
      <c r="AN56" s="31">
        <f>Calibration!$K$16+Calibration!$K$17*AA56</f>
        <v>0.30395738880670148</v>
      </c>
      <c r="AO56" s="31">
        <f>Calibration!$K$16+Calibration!$K$17*AB56</f>
        <v>0.30915839701823722</v>
      </c>
      <c r="AP56" s="31">
        <f>Calibration!$K$16+Calibration!$K$17*AC56</f>
        <v>0.27030380626146994</v>
      </c>
      <c r="AQ56" s="31">
        <f>Calibration!$K$10+Calibration!$K$11*AD56</f>
        <v>0.268824714844005</v>
      </c>
      <c r="AR56" s="31">
        <f>Calibration!$K$10+Calibration!$K$11*AE56</f>
        <v>0.23134194535503266</v>
      </c>
      <c r="AS56" s="31">
        <f>Calibration!$K$10+Calibration!$K$11*AF56</f>
        <v>0.24622203977527801</v>
      </c>
      <c r="AT56" s="31">
        <f>Calibration!$K$10+Calibration!$K$11*AG56</f>
        <v>0.26121514757086695</v>
      </c>
      <c r="AU56" s="31">
        <f>Calibration!$K$10+Calibration!$K$11*AH56</f>
        <v>0.23736932537335986</v>
      </c>
      <c r="AV56" s="31">
        <f>Calibration!$K$4+Calibration!$K$5*'11-21-12jpss25-72'!AI56</f>
        <v>0.13361233887104979</v>
      </c>
      <c r="AX56" s="23">
        <f t="shared" si="4"/>
        <v>582.22647961400367</v>
      </c>
      <c r="AY56" s="23">
        <f t="shared" si="5"/>
        <v>360.69370331203618</v>
      </c>
      <c r="BA56" s="22">
        <f t="shared" si="6"/>
        <v>167.30629668796382</v>
      </c>
      <c r="BB56" s="22">
        <f t="shared" si="3"/>
        <v>6.5868620743292849</v>
      </c>
    </row>
    <row r="57" spans="1:54" x14ac:dyDescent="0.3">
      <c r="A57" s="31">
        <v>334</v>
      </c>
      <c r="B57" s="31">
        <v>334</v>
      </c>
      <c r="C57" s="31">
        <v>0</v>
      </c>
      <c r="D57" s="31">
        <v>12</v>
      </c>
      <c r="E57" s="31">
        <v>11</v>
      </c>
      <c r="F57" s="31">
        <v>21</v>
      </c>
      <c r="G57" s="31">
        <v>15</v>
      </c>
      <c r="H57" s="31">
        <v>50</v>
      </c>
      <c r="I57" s="31">
        <v>0</v>
      </c>
      <c r="J57" s="31">
        <v>63</v>
      </c>
      <c r="K57" s="31">
        <v>11307</v>
      </c>
      <c r="L57" s="31">
        <v>10760</v>
      </c>
      <c r="M57" s="31">
        <v>10462</v>
      </c>
      <c r="N57" s="31">
        <v>10597</v>
      </c>
      <c r="O57" s="31">
        <v>10947</v>
      </c>
      <c r="P57" s="31">
        <v>10350</v>
      </c>
      <c r="Q57" s="31">
        <v>10348</v>
      </c>
      <c r="R57" s="31">
        <v>9503</v>
      </c>
      <c r="S57" s="31">
        <v>9881</v>
      </c>
      <c r="T57" s="31">
        <v>10368</v>
      </c>
      <c r="U57" s="31">
        <v>9848</v>
      </c>
      <c r="V57" s="31">
        <v>4377</v>
      </c>
      <c r="X57" s="31">
        <f>K57/Calibration!$B$10</f>
        <v>1.7617088903430869</v>
      </c>
      <c r="Y57" s="31">
        <f>L57/Calibration!$B$10</f>
        <v>1.6764825028824282</v>
      </c>
      <c r="Z57" s="31">
        <f>M57/Calibration!$B$10</f>
        <v>1.6300520395126359</v>
      </c>
      <c r="AA57" s="31">
        <f>N57/Calibration!$B$10</f>
        <v>1.6510859742606963</v>
      </c>
      <c r="AB57" s="31">
        <f>O57/Calibration!$B$10</f>
        <v>1.7056183976815931</v>
      </c>
      <c r="AC57" s="31">
        <f>P57/Calibration!$B$10</f>
        <v>1.612601664017949</v>
      </c>
      <c r="AD57" s="31">
        <f>Q57/Calibration!$B$10</f>
        <v>1.6122900501698296</v>
      </c>
      <c r="AE57" s="31">
        <f>R57/Calibration!$B$10</f>
        <v>1.4806331993393786</v>
      </c>
      <c r="AF57" s="31">
        <f>S57/Calibration!$B$10</f>
        <v>1.5395282166339472</v>
      </c>
      <c r="AG57" s="31">
        <f>T57/Calibration!$B$10</f>
        <v>1.6154061886510236</v>
      </c>
      <c r="AH57" s="31">
        <f>U57/Calibration!$B$10</f>
        <v>1.534386588139977</v>
      </c>
      <c r="AI57" s="31">
        <f>V57/Calibration!$B$10</f>
        <v>0.68196690660932979</v>
      </c>
      <c r="AK57" s="31">
        <f>Calibration!$K$16+Calibration!$K$17*X57</f>
        <v>0.29835865643781295</v>
      </c>
      <c r="AL57" s="31">
        <f>Calibration!$K$16+Calibration!$K$17*Y57</f>
        <v>0.28162364766304782</v>
      </c>
      <c r="AM57" s="31">
        <f>Calibration!$K$16+Calibration!$K$17*Z57</f>
        <v>0.2725065862098851</v>
      </c>
      <c r="AN57" s="31">
        <f>Calibration!$K$16+Calibration!$K$17*AA57</f>
        <v>0.27663679861316354</v>
      </c>
      <c r="AO57" s="31">
        <f>Calibration!$K$16+Calibration!$K$17*AB57</f>
        <v>0.28734475669573717</v>
      </c>
      <c r="AP57" s="31">
        <f>Calibration!$K$16+Calibration!$K$17*AC57</f>
        <v>0.26908003962346155</v>
      </c>
      <c r="AQ57" s="31">
        <f>Calibration!$K$10+Calibration!$K$11*AD57</f>
        <v>0.27526647723859227</v>
      </c>
      <c r="AR57" s="31">
        <f>Calibration!$K$10+Calibration!$K$11*AE57</f>
        <v>0.24343437651680161</v>
      </c>
      <c r="AS57" s="31">
        <f>Calibration!$K$10+Calibration!$K$11*AF57</f>
        <v>0.25767406181009966</v>
      </c>
      <c r="AT57" s="31">
        <f>Calibration!$K$10+Calibration!$K$11*AG57</f>
        <v>0.27601989974088315</v>
      </c>
      <c r="AU57" s="31">
        <f>Calibration!$K$10+Calibration!$K$11*AH57</f>
        <v>0.25643091468131968</v>
      </c>
      <c r="AV57" s="31">
        <f>Calibration!$K$4+Calibration!$K$5*'11-21-12jpss25-72'!AI57</f>
        <v>0.14273082182214394</v>
      </c>
      <c r="AX57" s="23">
        <f t="shared" si="4"/>
        <v>597.58554176680832</v>
      </c>
      <c r="AY57" s="23">
        <f t="shared" si="5"/>
        <v>372.86179395623412</v>
      </c>
      <c r="BA57" s="22">
        <f t="shared" si="6"/>
        <v>155.13820604376588</v>
      </c>
      <c r="BB57" s="22">
        <f t="shared" si="3"/>
        <v>6.1078033875498381</v>
      </c>
    </row>
    <row r="58" spans="1:54" x14ac:dyDescent="0.3">
      <c r="A58" s="31">
        <v>333</v>
      </c>
      <c r="B58" s="31">
        <v>333</v>
      </c>
      <c r="C58" s="31">
        <v>0</v>
      </c>
      <c r="D58" s="31">
        <v>12</v>
      </c>
      <c r="E58" s="31">
        <v>11</v>
      </c>
      <c r="F58" s="31">
        <v>21</v>
      </c>
      <c r="G58" s="31">
        <v>15</v>
      </c>
      <c r="H58" s="31">
        <v>56</v>
      </c>
      <c r="I58" s="31">
        <v>0</v>
      </c>
      <c r="J58" s="31">
        <v>64</v>
      </c>
      <c r="K58" s="31">
        <v>9796</v>
      </c>
      <c r="L58" s="31">
        <v>9696</v>
      </c>
      <c r="M58" s="31">
        <v>10259</v>
      </c>
      <c r="N58" s="31">
        <v>10894</v>
      </c>
      <c r="O58" s="31">
        <v>10592</v>
      </c>
      <c r="P58" s="31">
        <v>10220</v>
      </c>
      <c r="Q58" s="31">
        <v>9869</v>
      </c>
      <c r="R58" s="31">
        <v>9094</v>
      </c>
      <c r="S58" s="31">
        <v>9464</v>
      </c>
      <c r="T58" s="31">
        <v>10545</v>
      </c>
      <c r="U58" s="31">
        <v>10044</v>
      </c>
      <c r="V58" s="31">
        <v>4844</v>
      </c>
      <c r="X58" s="31">
        <f>K58/Calibration!$B$10</f>
        <v>1.5262846280888722</v>
      </c>
      <c r="Y58" s="31">
        <f>L58/Calibration!$B$10</f>
        <v>1.5107039356829017</v>
      </c>
      <c r="Z58" s="31">
        <f>M58/Calibration!$B$10</f>
        <v>1.5984232339285158</v>
      </c>
      <c r="AA58" s="31">
        <f>N58/Calibration!$B$10</f>
        <v>1.6973606307064286</v>
      </c>
      <c r="AB58" s="31">
        <f>O58/Calibration!$B$10</f>
        <v>1.6503069396403978</v>
      </c>
      <c r="AC58" s="31">
        <f>P58/Calibration!$B$10</f>
        <v>1.5923467638901874</v>
      </c>
      <c r="AD58" s="31">
        <f>Q58/Calibration!$B$10</f>
        <v>1.5376585335452309</v>
      </c>
      <c r="AE58" s="31">
        <f>R58/Calibration!$B$10</f>
        <v>1.4169081673989592</v>
      </c>
      <c r="AF58" s="31">
        <f>S58/Calibration!$B$10</f>
        <v>1.4745567293010502</v>
      </c>
      <c r="AG58" s="31">
        <f>T58/Calibration!$B$10</f>
        <v>1.6429840142095915</v>
      </c>
      <c r="AH58" s="31">
        <f>U58/Calibration!$B$10</f>
        <v>1.5649247452556792</v>
      </c>
      <c r="AI58" s="31">
        <f>V58/Calibration!$B$10</f>
        <v>0.75472874014521207</v>
      </c>
      <c r="AK58" s="31">
        <f>Calibration!$K$16+Calibration!$K$17*X58</f>
        <v>0.2521308716870449</v>
      </c>
      <c r="AL58" s="31">
        <f>Calibration!$K$16+Calibration!$K$17*Y58</f>
        <v>0.24907145509202389</v>
      </c>
      <c r="AM58" s="31">
        <f>Calibration!$K$16+Calibration!$K$17*Z58</f>
        <v>0.26629597052199239</v>
      </c>
      <c r="AN58" s="31">
        <f>Calibration!$K$16+Calibration!$K$17*AA58</f>
        <v>0.285723265900376</v>
      </c>
      <c r="AO58" s="31">
        <f>Calibration!$K$16+Calibration!$K$17*AB58</f>
        <v>0.27648382778341246</v>
      </c>
      <c r="AP58" s="31">
        <f>Calibration!$K$16+Calibration!$K$17*AC58</f>
        <v>0.2651027980499342</v>
      </c>
      <c r="AQ58" s="31">
        <f>Calibration!$K$10+Calibration!$K$11*AD58</f>
        <v>0.25722200830872516</v>
      </c>
      <c r="AR58" s="31">
        <f>Calibration!$K$10+Calibration!$K$11*AE58</f>
        <v>0.22802688634495266</v>
      </c>
      <c r="AS58" s="31">
        <f>Calibration!$K$10+Calibration!$K$11*AF58</f>
        <v>0.2419652026373344</v>
      </c>
      <c r="AT58" s="31">
        <f>Calibration!$K$10+Calibration!$K$11*AG58</f>
        <v>0.28268768888615764</v>
      </c>
      <c r="AU58" s="31">
        <f>Calibration!$K$10+Calibration!$K$11*AH58</f>
        <v>0.2638144552037705</v>
      </c>
      <c r="AV58" s="31">
        <f>Calibration!$K$4+Calibration!$K$5*'11-21-12jpss25-72'!AI58</f>
        <v>0.15867962908117381</v>
      </c>
      <c r="AX58" s="23">
        <f t="shared" si="4"/>
        <v>580.22772473067505</v>
      </c>
      <c r="AY58" s="23">
        <f t="shared" si="5"/>
        <v>367.1481164807509</v>
      </c>
      <c r="BA58" s="22">
        <f t="shared" si="6"/>
        <v>160.8518835192491</v>
      </c>
      <c r="BB58" s="22">
        <f t="shared" si="3"/>
        <v>6.3327513196554763</v>
      </c>
    </row>
    <row r="59" spans="1:54" x14ac:dyDescent="0.3">
      <c r="A59" s="31">
        <v>332</v>
      </c>
      <c r="B59" s="31">
        <v>332</v>
      </c>
      <c r="C59" s="31">
        <v>0</v>
      </c>
      <c r="D59" s="31">
        <v>12</v>
      </c>
      <c r="E59" s="31">
        <v>11</v>
      </c>
      <c r="F59" s="31">
        <v>21</v>
      </c>
      <c r="G59" s="31">
        <v>16</v>
      </c>
      <c r="H59" s="31">
        <v>1</v>
      </c>
      <c r="I59" s="31">
        <v>0</v>
      </c>
      <c r="J59" s="31">
        <v>65</v>
      </c>
      <c r="K59" s="31">
        <v>10142</v>
      </c>
      <c r="L59" s="31">
        <v>10009</v>
      </c>
      <c r="M59" s="31">
        <v>10090</v>
      </c>
      <c r="N59" s="31">
        <v>11157</v>
      </c>
      <c r="O59" s="31">
        <v>11207</v>
      </c>
      <c r="P59" s="31">
        <v>10746</v>
      </c>
      <c r="Q59" s="31">
        <v>10461</v>
      </c>
      <c r="R59" s="31">
        <v>9711</v>
      </c>
      <c r="S59" s="31">
        <v>9946</v>
      </c>
      <c r="T59" s="31">
        <v>10790</v>
      </c>
      <c r="U59" s="31">
        <v>10780</v>
      </c>
      <c r="V59" s="31">
        <v>5370</v>
      </c>
      <c r="X59" s="31">
        <f>K59/Calibration!$B$10</f>
        <v>1.5801938238135302</v>
      </c>
      <c r="Y59" s="31">
        <f>L59/Calibration!$B$10</f>
        <v>1.5594715029135895</v>
      </c>
      <c r="Z59" s="31">
        <f>M59/Calibration!$B$10</f>
        <v>1.5720918637624257</v>
      </c>
      <c r="AA59" s="31">
        <f>N59/Calibration!$B$10</f>
        <v>1.738337851734131</v>
      </c>
      <c r="AB59" s="31">
        <f>O59/Calibration!$B$10</f>
        <v>1.7461281979371164</v>
      </c>
      <c r="AC59" s="31">
        <f>P59/Calibration!$B$10</f>
        <v>1.6743012059455922</v>
      </c>
      <c r="AD59" s="31">
        <f>Q59/Calibration!$B$10</f>
        <v>1.6298962325885762</v>
      </c>
      <c r="AE59" s="31">
        <f>R59/Calibration!$B$10</f>
        <v>1.5130410395437974</v>
      </c>
      <c r="AF59" s="31">
        <f>S59/Calibration!$B$10</f>
        <v>1.5496556666978281</v>
      </c>
      <c r="AG59" s="31">
        <f>T59/Calibration!$B$10</f>
        <v>1.6811567106042193</v>
      </c>
      <c r="AH59" s="31">
        <f>U59/Calibration!$B$10</f>
        <v>1.6795986413636224</v>
      </c>
      <c r="AI59" s="31">
        <f>V59/Calibration!$B$10</f>
        <v>0.83668318220061699</v>
      </c>
      <c r="AK59" s="31">
        <f>Calibration!$K$16+Calibration!$K$17*X59</f>
        <v>0.26271645310581776</v>
      </c>
      <c r="AL59" s="31">
        <f>Calibration!$K$16+Calibration!$K$17*Y59</f>
        <v>0.25864742903443977</v>
      </c>
      <c r="AM59" s="31">
        <f>Calibration!$K$16+Calibration!$K$17*Z59</f>
        <v>0.26112555647640684</v>
      </c>
      <c r="AN59" s="31">
        <f>Calibration!$K$16+Calibration!$K$17*AA59</f>
        <v>0.29376953154528135</v>
      </c>
      <c r="AO59" s="31">
        <f>Calibration!$K$16+Calibration!$K$17*AB59</f>
        <v>0.29529923984279188</v>
      </c>
      <c r="AP59" s="31">
        <f>Calibration!$K$16+Calibration!$K$17*AC59</f>
        <v>0.28119532933974484</v>
      </c>
      <c r="AQ59" s="31">
        <f>Calibration!$K$10+Calibration!$K$11*AD59</f>
        <v>0.27952331437653583</v>
      </c>
      <c r="AR59" s="31">
        <f>Calibration!$K$10+Calibration!$K$11*AE59</f>
        <v>0.25126997054062705</v>
      </c>
      <c r="AS59" s="31">
        <f>Calibration!$K$10+Calibration!$K$11*AF59</f>
        <v>0.26012268494254509</v>
      </c>
      <c r="AT59" s="31">
        <f>Calibration!$K$10+Calibration!$K$11*AG59</f>
        <v>0.2919171145392212</v>
      </c>
      <c r="AU59" s="31">
        <f>Calibration!$K$10+Calibration!$K$11*AH59</f>
        <v>0.29154040328807579</v>
      </c>
      <c r="AV59" s="31">
        <f>Calibration!$K$4+Calibration!$K$5*'11-21-12jpss25-72'!AI59</f>
        <v>0.17664338201104471</v>
      </c>
      <c r="AX59" s="23">
        <f t="shared" si="4"/>
        <v>614.48243649792471</v>
      </c>
      <c r="AY59" s="23">
        <f t="shared" si="5"/>
        <v>395.97236379183806</v>
      </c>
      <c r="BA59" s="22">
        <f t="shared" si="6"/>
        <v>132.02763620816194</v>
      </c>
      <c r="BB59" s="22">
        <f t="shared" si="3"/>
        <v>5.1979384333922027</v>
      </c>
    </row>
    <row r="60" spans="1:54" x14ac:dyDescent="0.3">
      <c r="A60" s="31">
        <v>331</v>
      </c>
      <c r="B60" s="31">
        <v>331</v>
      </c>
      <c r="C60" s="31">
        <v>0</v>
      </c>
      <c r="D60" s="31">
        <v>12</v>
      </c>
      <c r="E60" s="31">
        <v>11</v>
      </c>
      <c r="F60" s="31">
        <v>21</v>
      </c>
      <c r="G60" s="31">
        <v>16</v>
      </c>
      <c r="H60" s="31">
        <v>12</v>
      </c>
      <c r="I60" s="31">
        <v>0</v>
      </c>
      <c r="J60" s="31">
        <v>66</v>
      </c>
      <c r="K60" s="31">
        <v>9692</v>
      </c>
      <c r="L60" s="31">
        <v>9210</v>
      </c>
      <c r="M60" s="31">
        <v>10610</v>
      </c>
      <c r="N60" s="31">
        <v>11594</v>
      </c>
      <c r="O60" s="31">
        <v>11412</v>
      </c>
      <c r="P60" s="31">
        <v>10924</v>
      </c>
      <c r="Q60" s="31">
        <v>10597</v>
      </c>
      <c r="R60" s="31">
        <v>10023</v>
      </c>
      <c r="S60" s="31">
        <v>9720</v>
      </c>
      <c r="T60" s="31">
        <v>10058</v>
      </c>
      <c r="U60" s="31">
        <v>9554</v>
      </c>
      <c r="V60" s="31">
        <v>4423</v>
      </c>
      <c r="X60" s="31">
        <f>K60/Calibration!$B$10</f>
        <v>1.5100807079866629</v>
      </c>
      <c r="Y60" s="31">
        <f>L60/Calibration!$B$10</f>
        <v>1.4349817705898851</v>
      </c>
      <c r="Z60" s="31">
        <f>M60/Calibration!$B$10</f>
        <v>1.6531114642734723</v>
      </c>
      <c r="AA60" s="31">
        <f>N60/Calibration!$B$10</f>
        <v>1.8064254775482222</v>
      </c>
      <c r="AB60" s="31">
        <f>O60/Calibration!$B$10</f>
        <v>1.7780686173693558</v>
      </c>
      <c r="AC60" s="31">
        <f>P60/Calibration!$B$10</f>
        <v>1.7020348384282198</v>
      </c>
      <c r="AD60" s="31">
        <f>Q60/Calibration!$B$10</f>
        <v>1.6510859742606963</v>
      </c>
      <c r="AE60" s="31">
        <f>R60/Calibration!$B$10</f>
        <v>1.5616527998504255</v>
      </c>
      <c r="AF60" s="31">
        <f>S60/Calibration!$B$10</f>
        <v>1.5144433018603347</v>
      </c>
      <c r="AG60" s="31">
        <f>T60/Calibration!$B$10</f>
        <v>1.5671060421925151</v>
      </c>
      <c r="AH60" s="31">
        <f>U60/Calibration!$B$10</f>
        <v>1.4885793524664237</v>
      </c>
      <c r="AI60" s="31">
        <f>V60/Calibration!$B$10</f>
        <v>0.68913402511607613</v>
      </c>
      <c r="AK60" s="31">
        <f>Calibration!$K$16+Calibration!$K$17*X60</f>
        <v>0.24894907842822306</v>
      </c>
      <c r="AL60" s="31">
        <f>Calibration!$K$16+Calibration!$K$17*Y60</f>
        <v>0.23420269044022163</v>
      </c>
      <c r="AM60" s="31">
        <f>Calibration!$K$16+Calibration!$K$17*Z60</f>
        <v>0.27703452277051627</v>
      </c>
      <c r="AN60" s="31">
        <f>Calibration!$K$16+Calibration!$K$17*AA60</f>
        <v>0.30713918206552332</v>
      </c>
      <c r="AO60" s="31">
        <f>Calibration!$K$16+Calibration!$K$17*AB60</f>
        <v>0.30157104386258499</v>
      </c>
      <c r="AP60" s="31">
        <f>Calibration!$K$16+Calibration!$K$17*AC60</f>
        <v>0.28664109087888234</v>
      </c>
      <c r="AQ60" s="31">
        <f>Calibration!$K$10+Calibration!$K$11*AD60</f>
        <v>0.28464658739211401</v>
      </c>
      <c r="AR60" s="31">
        <f>Calibration!$K$10+Calibration!$K$11*AE60</f>
        <v>0.26302336157636513</v>
      </c>
      <c r="AS60" s="31">
        <f>Calibration!$K$10+Calibration!$K$11*AF60</f>
        <v>0.25160901066665792</v>
      </c>
      <c r="AT60" s="31">
        <f>Calibration!$K$10+Calibration!$K$11*AG60</f>
        <v>0.26434185095537421</v>
      </c>
      <c r="AU60" s="31">
        <f>Calibration!$K$10+Calibration!$K$11*AH60</f>
        <v>0.24535560389764344</v>
      </c>
      <c r="AV60" s="31">
        <f>Calibration!$K$4+Calibration!$K$5*'11-21-12jpss25-72'!AI60</f>
        <v>0.14430179641296914</v>
      </c>
      <c r="AX60" s="23">
        <f t="shared" si="4"/>
        <v>596.86825602659269</v>
      </c>
      <c r="AY60" s="23">
        <f t="shared" si="5"/>
        <v>378.14096474225971</v>
      </c>
      <c r="BA60" s="22">
        <f t="shared" si="6"/>
        <v>149.85903525774029</v>
      </c>
      <c r="BB60" s="22">
        <f t="shared" si="3"/>
        <v>5.899962018021272</v>
      </c>
    </row>
    <row r="61" spans="1:54" x14ac:dyDescent="0.3">
      <c r="A61" s="31">
        <v>330</v>
      </c>
      <c r="B61" s="31">
        <v>330</v>
      </c>
      <c r="C61" s="31">
        <v>0</v>
      </c>
      <c r="D61" s="31">
        <v>12</v>
      </c>
      <c r="E61" s="31">
        <v>11</v>
      </c>
      <c r="F61" s="31">
        <v>21</v>
      </c>
      <c r="G61" s="31">
        <v>16</v>
      </c>
      <c r="H61" s="31">
        <v>10</v>
      </c>
      <c r="I61" s="31">
        <v>0</v>
      </c>
      <c r="J61" s="31">
        <v>67</v>
      </c>
      <c r="K61" s="31">
        <v>9424</v>
      </c>
      <c r="L61" s="31">
        <v>10155</v>
      </c>
      <c r="M61" s="31">
        <v>10694</v>
      </c>
      <c r="N61" s="31">
        <v>11548</v>
      </c>
      <c r="O61" s="31">
        <v>10542</v>
      </c>
      <c r="P61" s="31">
        <v>11345</v>
      </c>
      <c r="Q61" s="31">
        <v>11698</v>
      </c>
      <c r="R61" s="31">
        <v>11410</v>
      </c>
      <c r="S61" s="31">
        <v>11476</v>
      </c>
      <c r="T61" s="31">
        <v>11764</v>
      </c>
      <c r="U61" s="31">
        <v>10816</v>
      </c>
      <c r="V61" s="31">
        <v>6193</v>
      </c>
      <c r="X61" s="31">
        <f>K61/Calibration!$B$10</f>
        <v>1.468324452338662</v>
      </c>
      <c r="Y61" s="31">
        <f>L61/Calibration!$B$10</f>
        <v>1.5822193138263065</v>
      </c>
      <c r="Z61" s="31">
        <f>M61/Calibration!$B$10</f>
        <v>1.6661992458944876</v>
      </c>
      <c r="AA61" s="31">
        <f>N61/Calibration!$B$10</f>
        <v>1.7992583590414759</v>
      </c>
      <c r="AB61" s="31">
        <f>O61/Calibration!$B$10</f>
        <v>1.6425165934374124</v>
      </c>
      <c r="AC61" s="31">
        <f>P61/Calibration!$B$10</f>
        <v>1.7676295534573556</v>
      </c>
      <c r="AD61" s="31">
        <f>Q61/Calibration!$B$10</f>
        <v>1.8226293976504315</v>
      </c>
      <c r="AE61" s="31">
        <f>R61/Calibration!$B$10</f>
        <v>1.7777570035212364</v>
      </c>
      <c r="AF61" s="31">
        <f>S61/Calibration!$B$10</f>
        <v>1.788040260509177</v>
      </c>
      <c r="AG61" s="31">
        <f>T61/Calibration!$B$10</f>
        <v>1.8329126546383723</v>
      </c>
      <c r="AH61" s="31">
        <f>U61/Calibration!$B$10</f>
        <v>1.6852076906297717</v>
      </c>
      <c r="AI61" s="31">
        <f>V61/Calibration!$B$10</f>
        <v>0.96491228070175439</v>
      </c>
      <c r="AK61" s="31">
        <f>Calibration!$K$16+Calibration!$K$17*X61</f>
        <v>0.24074984195356669</v>
      </c>
      <c r="AL61" s="31">
        <f>Calibration!$K$16+Calibration!$K$17*Y61</f>
        <v>0.26311417726317049</v>
      </c>
      <c r="AM61" s="31">
        <f>Calibration!$K$16+Calibration!$K$17*Z61</f>
        <v>0.27960443271033392</v>
      </c>
      <c r="AN61" s="31">
        <f>Calibration!$K$16+Calibration!$K$17*AA61</f>
        <v>0.30573185043181367</v>
      </c>
      <c r="AO61" s="31">
        <f>Calibration!$K$16+Calibration!$K$17*AB61</f>
        <v>0.27495411948590193</v>
      </c>
      <c r="AP61" s="31">
        <f>Calibration!$K$16+Calibration!$K$17*AC61</f>
        <v>0.29952123474392089</v>
      </c>
      <c r="AQ61" s="31">
        <f>Calibration!$K$10+Calibration!$K$11*AD61</f>
        <v>0.32612249614322814</v>
      </c>
      <c r="AR61" s="31">
        <f>Calibration!$K$10+Calibration!$K$11*AE61</f>
        <v>0.31527321211023912</v>
      </c>
      <c r="AS61" s="31">
        <f>Calibration!$K$10+Calibration!$K$11*AF61</f>
        <v>0.31775950636779909</v>
      </c>
      <c r="AT61" s="31">
        <f>Calibration!$K$10+Calibration!$K$11*AG61</f>
        <v>0.32860879040078816</v>
      </c>
      <c r="AU61" s="31">
        <f>Calibration!$K$10+Calibration!$K$11*AH61</f>
        <v>0.29289656379219936</v>
      </c>
      <c r="AV61" s="31">
        <f>Calibration!$K$4+Calibration!$K$5*'11-21-12jpss25-72'!AI61</f>
        <v>0.20475016653820013</v>
      </c>
      <c r="AX61" s="23">
        <f t="shared" si="4"/>
        <v>665.74229419287553</v>
      </c>
      <c r="AY61" s="23">
        <f t="shared" si="5"/>
        <v>444.48180596786517</v>
      </c>
      <c r="BA61" s="22">
        <f t="shared" si="6"/>
        <v>83.518194032134829</v>
      </c>
      <c r="BB61" s="22">
        <f t="shared" si="3"/>
        <v>3.288117875280899</v>
      </c>
    </row>
    <row r="62" spans="1:54" x14ac:dyDescent="0.3">
      <c r="A62" s="31">
        <v>329</v>
      </c>
      <c r="B62" s="31">
        <v>329</v>
      </c>
      <c r="C62" s="31">
        <v>0</v>
      </c>
      <c r="D62" s="31">
        <v>12</v>
      </c>
      <c r="E62" s="31">
        <v>11</v>
      </c>
      <c r="F62" s="31">
        <v>21</v>
      </c>
      <c r="G62" s="31">
        <v>16</v>
      </c>
      <c r="H62" s="31">
        <v>23</v>
      </c>
      <c r="I62" s="31">
        <v>0</v>
      </c>
      <c r="J62" s="31">
        <v>68</v>
      </c>
      <c r="K62" s="31">
        <v>10351</v>
      </c>
      <c r="L62" s="31">
        <v>10211</v>
      </c>
      <c r="M62" s="31">
        <v>10901</v>
      </c>
      <c r="N62" s="31">
        <v>11313</v>
      </c>
      <c r="O62" s="31">
        <v>10273</v>
      </c>
      <c r="P62" s="31">
        <v>10063</v>
      </c>
      <c r="Q62" s="31">
        <v>9613</v>
      </c>
      <c r="R62" s="31">
        <v>9369</v>
      </c>
      <c r="S62" s="31">
        <v>9840</v>
      </c>
      <c r="T62" s="31">
        <v>10031</v>
      </c>
      <c r="U62" s="31">
        <v>8571</v>
      </c>
      <c r="V62" s="31">
        <v>1613</v>
      </c>
      <c r="X62" s="31">
        <f>K62/Calibration!$B$10</f>
        <v>1.6127574709420087</v>
      </c>
      <c r="Y62" s="31">
        <f>L62/Calibration!$B$10</f>
        <v>1.5909445015736501</v>
      </c>
      <c r="Z62" s="31">
        <f>M62/Calibration!$B$10</f>
        <v>1.6984512791748465</v>
      </c>
      <c r="AA62" s="31">
        <f>N62/Calibration!$B$10</f>
        <v>1.7626437318874451</v>
      </c>
      <c r="AB62" s="31">
        <f>O62/Calibration!$B$10</f>
        <v>1.6006045308653516</v>
      </c>
      <c r="AC62" s="31">
        <f>P62/Calibration!$B$10</f>
        <v>1.5678850768128136</v>
      </c>
      <c r="AD62" s="31">
        <f>Q62/Calibration!$B$10</f>
        <v>1.4977719609859463</v>
      </c>
      <c r="AE62" s="31">
        <f>R62/Calibration!$B$10</f>
        <v>1.4597550715153782</v>
      </c>
      <c r="AF62" s="31">
        <f>S62/Calibration!$B$10</f>
        <v>1.5331401327474994</v>
      </c>
      <c r="AG62" s="31">
        <f>T62/Calibration!$B$10</f>
        <v>1.5628992552429031</v>
      </c>
      <c r="AH62" s="31">
        <f>U62/Calibration!$B$10</f>
        <v>1.3354211461157335</v>
      </c>
      <c r="AI62" s="31">
        <f>V62/Calibration!$B$10</f>
        <v>0.25131656850830453</v>
      </c>
      <c r="AK62" s="31">
        <f>Calibration!$K$16+Calibration!$K$17*X62</f>
        <v>0.26911063378941175</v>
      </c>
      <c r="AL62" s="31">
        <f>Calibration!$K$16+Calibration!$K$17*Y62</f>
        <v>0.26482745055638229</v>
      </c>
      <c r="AM62" s="31">
        <f>Calibration!$K$16+Calibration!$K$17*Z62</f>
        <v>0.28593742506202746</v>
      </c>
      <c r="AN62" s="31">
        <f>Calibration!$K$16+Calibration!$K$17*AA62</f>
        <v>0.29854222143351417</v>
      </c>
      <c r="AO62" s="31">
        <f>Calibration!$K$16+Calibration!$K$17*AB62</f>
        <v>0.26672428884529531</v>
      </c>
      <c r="AP62" s="31">
        <f>Calibration!$K$16+Calibration!$K$17*AC62</f>
        <v>0.26029951399575113</v>
      </c>
      <c r="AQ62" s="31">
        <f>Calibration!$K$10+Calibration!$K$11*AD62</f>
        <v>0.24757820027940164</v>
      </c>
      <c r="AR62" s="31">
        <f>Calibration!$K$10+Calibration!$K$11*AE62</f>
        <v>0.23838644575145262</v>
      </c>
      <c r="AS62" s="31">
        <f>Calibration!$K$10+Calibration!$K$11*AF62</f>
        <v>0.25612954568040336</v>
      </c>
      <c r="AT62" s="31">
        <f>Calibration!$K$10+Calibration!$K$11*AG62</f>
        <v>0.26332473057728145</v>
      </c>
      <c r="AU62" s="31">
        <f>Calibration!$K$10+Calibration!$K$11*AH62</f>
        <v>0.20832488791004561</v>
      </c>
      <c r="AV62" s="31">
        <f>Calibration!$K$4+Calibration!$K$5*'11-21-12jpss25-72'!AI62</f>
        <v>4.8335739886472509E-2</v>
      </c>
      <c r="AX62" s="23">
        <f t="shared" si="4"/>
        <v>554.59315337454666</v>
      </c>
      <c r="AY62" s="23">
        <f t="shared" si="5"/>
        <v>331.14824170069119</v>
      </c>
      <c r="BA62" s="22">
        <f t="shared" si="6"/>
        <v>196.85175829930881</v>
      </c>
      <c r="BB62" s="22">
        <f t="shared" si="3"/>
        <v>7.7500692243822371</v>
      </c>
    </row>
    <row r="63" spans="1:54" x14ac:dyDescent="0.3">
      <c r="A63" s="31">
        <v>328</v>
      </c>
      <c r="B63" s="31">
        <v>328</v>
      </c>
      <c r="C63" s="31">
        <v>0</v>
      </c>
      <c r="D63" s="31">
        <v>12</v>
      </c>
      <c r="E63" s="31">
        <v>11</v>
      </c>
      <c r="F63" s="31">
        <v>21</v>
      </c>
      <c r="G63" s="31">
        <v>16</v>
      </c>
      <c r="H63" s="31">
        <v>21</v>
      </c>
      <c r="I63" s="31">
        <v>0</v>
      </c>
      <c r="J63" s="31">
        <v>69</v>
      </c>
      <c r="K63" s="31">
        <v>8554</v>
      </c>
      <c r="L63" s="31">
        <v>8706</v>
      </c>
      <c r="M63" s="31">
        <v>10061</v>
      </c>
      <c r="N63" s="31">
        <v>11408</v>
      </c>
      <c r="O63" s="31">
        <v>12117</v>
      </c>
      <c r="P63" s="31">
        <v>10250</v>
      </c>
      <c r="Q63" s="31">
        <v>9785</v>
      </c>
      <c r="R63" s="31">
        <v>9181</v>
      </c>
      <c r="S63" s="31">
        <v>9231</v>
      </c>
      <c r="T63" s="31">
        <v>10092</v>
      </c>
      <c r="U63" s="31">
        <v>9581</v>
      </c>
      <c r="V63" s="31">
        <v>4196</v>
      </c>
      <c r="X63" s="31">
        <f>K63/Calibration!$B$10</f>
        <v>1.3327724284067184</v>
      </c>
      <c r="Y63" s="31">
        <f>L63/Calibration!$B$10</f>
        <v>1.3564550808637936</v>
      </c>
      <c r="Z63" s="31">
        <f>M63/Calibration!$B$10</f>
        <v>1.5675734629646942</v>
      </c>
      <c r="AA63" s="31">
        <f>N63/Calibration!$B$10</f>
        <v>1.777445389673117</v>
      </c>
      <c r="AB63" s="31">
        <f>O63/Calibration!$B$10</f>
        <v>1.8879124988314482</v>
      </c>
      <c r="AC63" s="31">
        <f>P63/Calibration!$B$10</f>
        <v>1.5970209716119785</v>
      </c>
      <c r="AD63" s="31">
        <f>Q63/Calibration!$B$10</f>
        <v>1.5245707519242155</v>
      </c>
      <c r="AE63" s="31">
        <f>R63/Calibration!$B$10</f>
        <v>1.4304633697921536</v>
      </c>
      <c r="AF63" s="31">
        <f>S63/Calibration!$B$10</f>
        <v>1.438253715995139</v>
      </c>
      <c r="AG63" s="31">
        <f>T63/Calibration!$B$10</f>
        <v>1.5724034776105451</v>
      </c>
      <c r="AH63" s="31">
        <f>U63/Calibration!$B$10</f>
        <v>1.4927861394160358</v>
      </c>
      <c r="AI63" s="31">
        <f>V63/Calibration!$B$10</f>
        <v>0.65376585335452309</v>
      </c>
      <c r="AK63" s="31">
        <f>Calibration!$K$16+Calibration!$K$17*X63</f>
        <v>0.21413291757688357</v>
      </c>
      <c r="AL63" s="31">
        <f>Calibration!$K$16+Calibration!$K$17*Y63</f>
        <v>0.21878323080131556</v>
      </c>
      <c r="AM63" s="31">
        <f>Calibration!$K$16+Calibration!$K$17*Z63</f>
        <v>0.26023832566385074</v>
      </c>
      <c r="AN63" s="31">
        <f>Calibration!$K$16+Calibration!$K$17*AA63</f>
        <v>0.30144866719878416</v>
      </c>
      <c r="AO63" s="31">
        <f>Calibration!$K$16+Calibration!$K$17*AB63</f>
        <v>0.32313993085748344</v>
      </c>
      <c r="AP63" s="31">
        <f>Calibration!$K$16+Calibration!$K$17*AC63</f>
        <v>0.26602062302844048</v>
      </c>
      <c r="AQ63" s="31">
        <f>Calibration!$K$10+Calibration!$K$11*AD63</f>
        <v>0.25405763379910334</v>
      </c>
      <c r="AR63" s="31">
        <f>Calibration!$K$10+Calibration!$K$11*AE63</f>
        <v>0.23130427422991812</v>
      </c>
      <c r="AS63" s="31">
        <f>Calibration!$K$10+Calibration!$K$11*AF63</f>
        <v>0.2331878304856454</v>
      </c>
      <c r="AT63" s="31">
        <f>Calibration!$K$10+Calibration!$K$11*AG63</f>
        <v>0.26562266920926875</v>
      </c>
      <c r="AU63" s="31">
        <f>Calibration!$K$10+Calibration!$K$11*AH63</f>
        <v>0.2463727242757362</v>
      </c>
      <c r="AV63" s="31">
        <f>Calibration!$K$4+Calibration!$K$5*'11-21-12jpss25-72'!AI63</f>
        <v>0.13654937832346212</v>
      </c>
      <c r="AX63" s="23">
        <f t="shared" si="4"/>
        <v>568.75834933229009</v>
      </c>
      <c r="AY63" s="23">
        <f t="shared" si="5"/>
        <v>358.93701975606325</v>
      </c>
      <c r="BA63" s="22">
        <f t="shared" si="6"/>
        <v>169.06298024393675</v>
      </c>
      <c r="BB63" s="22">
        <f t="shared" si="3"/>
        <v>6.6560228442494784</v>
      </c>
    </row>
    <row r="64" spans="1:54" x14ac:dyDescent="0.3">
      <c r="A64" s="31">
        <v>327</v>
      </c>
      <c r="B64" s="31">
        <v>327</v>
      </c>
      <c r="C64" s="31">
        <v>0</v>
      </c>
      <c r="D64" s="31">
        <v>12</v>
      </c>
      <c r="E64" s="31">
        <v>11</v>
      </c>
      <c r="F64" s="31">
        <v>21</v>
      </c>
      <c r="G64" s="31">
        <v>16</v>
      </c>
      <c r="H64" s="31">
        <v>34</v>
      </c>
      <c r="I64" s="31">
        <v>0</v>
      </c>
      <c r="J64" s="31">
        <v>70</v>
      </c>
      <c r="K64" s="31">
        <v>10547</v>
      </c>
      <c r="L64" s="31">
        <v>10310</v>
      </c>
      <c r="M64" s="31">
        <v>10410</v>
      </c>
      <c r="N64" s="31">
        <v>11209</v>
      </c>
      <c r="O64" s="31">
        <v>11023</v>
      </c>
      <c r="P64" s="31">
        <v>10722</v>
      </c>
      <c r="Q64" s="31">
        <v>11333</v>
      </c>
      <c r="R64" s="31">
        <v>11633</v>
      </c>
      <c r="S64" s="31">
        <v>11593</v>
      </c>
      <c r="T64" s="31">
        <v>11210</v>
      </c>
      <c r="U64" s="31">
        <v>10591</v>
      </c>
      <c r="V64" s="31">
        <v>5776</v>
      </c>
      <c r="X64" s="31">
        <f>K64/Calibration!$B$10</f>
        <v>1.6432956280577109</v>
      </c>
      <c r="Y64" s="31">
        <f>L64/Calibration!$B$10</f>
        <v>1.6063693870555609</v>
      </c>
      <c r="Z64" s="31">
        <f>M64/Calibration!$B$10</f>
        <v>1.6219500794615314</v>
      </c>
      <c r="AA64" s="31">
        <f>N64/Calibration!$B$10</f>
        <v>1.7464398117852358</v>
      </c>
      <c r="AB64" s="31">
        <f>O64/Calibration!$B$10</f>
        <v>1.7174597239101306</v>
      </c>
      <c r="AC64" s="31">
        <f>P64/Calibration!$B$10</f>
        <v>1.6705618397681594</v>
      </c>
      <c r="AD64" s="31">
        <f>Q64/Calibration!$B$10</f>
        <v>1.7657598703686392</v>
      </c>
      <c r="AE64" s="31">
        <f>R64/Calibration!$B$10</f>
        <v>1.8125019475865507</v>
      </c>
      <c r="AF64" s="31">
        <f>S64/Calibration!$B$10</f>
        <v>1.8062696706241625</v>
      </c>
      <c r="AG64" s="31">
        <f>T64/Calibration!$B$10</f>
        <v>1.7465956187092955</v>
      </c>
      <c r="AH64" s="31">
        <f>U64/Calibration!$B$10</f>
        <v>1.6501511327163381</v>
      </c>
      <c r="AI64" s="31">
        <f>V64/Calibration!$B$10</f>
        <v>0.89994079336885735</v>
      </c>
      <c r="AK64" s="31">
        <f>Calibration!$K$16+Calibration!$K$17*X64</f>
        <v>0.275107090315653</v>
      </c>
      <c r="AL64" s="31">
        <f>Calibration!$K$16+Calibration!$K$17*Y64</f>
        <v>0.26785627298545311</v>
      </c>
      <c r="AM64" s="31">
        <f>Calibration!$K$16+Calibration!$K$17*Z64</f>
        <v>0.27091568958047418</v>
      </c>
      <c r="AN64" s="31">
        <f>Calibration!$K$16+Calibration!$K$17*AA64</f>
        <v>0.29536042817469232</v>
      </c>
      <c r="AO64" s="31">
        <f>Calibration!$K$16+Calibration!$K$17*AB64</f>
        <v>0.28966991330795316</v>
      </c>
      <c r="AP64" s="31">
        <f>Calibration!$K$16+Calibration!$K$17*AC64</f>
        <v>0.28046106935693982</v>
      </c>
      <c r="AQ64" s="31">
        <f>Calibration!$K$10+Calibration!$K$11*AD64</f>
        <v>0.31237253547641919</v>
      </c>
      <c r="AR64" s="31">
        <f>Calibration!$K$10+Calibration!$K$11*AE64</f>
        <v>0.32367387301078271</v>
      </c>
      <c r="AS64" s="31">
        <f>Calibration!$K$10+Calibration!$K$11*AF64</f>
        <v>0.3221670280062009</v>
      </c>
      <c r="AT64" s="31">
        <f>Calibration!$K$10+Calibration!$K$11*AG64</f>
        <v>0.30773898708733011</v>
      </c>
      <c r="AU64" s="31">
        <f>Calibration!$K$10+Calibration!$K$11*AH64</f>
        <v>0.28442056064142673</v>
      </c>
      <c r="AV64" s="31">
        <f>Calibration!$K$4+Calibration!$K$5*'11-21-12jpss25-72'!AI64</f>
        <v>0.1905089403561542</v>
      </c>
      <c r="AX64" s="23">
        <f t="shared" si="4"/>
        <v>656.53976862833053</v>
      </c>
      <c r="AY64" s="23">
        <f t="shared" si="5"/>
        <v>433.23559011784607</v>
      </c>
      <c r="BA64" s="22">
        <f t="shared" si="6"/>
        <v>94.764409882153927</v>
      </c>
      <c r="BB64" s="22">
        <f t="shared" si="3"/>
        <v>3.730882278824958</v>
      </c>
    </row>
    <row r="65" spans="1:54" x14ac:dyDescent="0.3">
      <c r="A65" s="31">
        <v>326</v>
      </c>
      <c r="B65" s="31">
        <v>326</v>
      </c>
      <c r="C65" s="31">
        <v>0</v>
      </c>
      <c r="D65" s="31">
        <v>12</v>
      </c>
      <c r="E65" s="31">
        <v>11</v>
      </c>
      <c r="F65" s="31">
        <v>21</v>
      </c>
      <c r="G65" s="31">
        <v>16</v>
      </c>
      <c r="H65" s="31">
        <v>40</v>
      </c>
      <c r="I65" s="31">
        <v>0</v>
      </c>
      <c r="J65" s="31">
        <v>71</v>
      </c>
      <c r="K65" s="31">
        <v>10500</v>
      </c>
      <c r="L65" s="31">
        <v>10496</v>
      </c>
      <c r="M65" s="31">
        <v>10868</v>
      </c>
      <c r="N65" s="31">
        <v>11467</v>
      </c>
      <c r="O65" s="31">
        <v>12191</v>
      </c>
      <c r="P65" s="31">
        <v>10554</v>
      </c>
      <c r="Q65" s="31">
        <v>10474</v>
      </c>
      <c r="R65" s="31">
        <v>9551</v>
      </c>
      <c r="S65" s="31">
        <v>9379</v>
      </c>
      <c r="T65" s="31">
        <v>10686</v>
      </c>
      <c r="U65" s="31">
        <v>9565</v>
      </c>
      <c r="V65" s="31">
        <v>4445</v>
      </c>
      <c r="X65" s="31">
        <f>K65/Calibration!$B$10</f>
        <v>1.6359727026269049</v>
      </c>
      <c r="Y65" s="31">
        <f>L65/Calibration!$B$10</f>
        <v>1.6353494749306661</v>
      </c>
      <c r="Z65" s="31">
        <f>M65/Calibration!$B$10</f>
        <v>1.6933096506808762</v>
      </c>
      <c r="AA65" s="31">
        <f>N65/Calibration!$B$10</f>
        <v>1.7866379981926397</v>
      </c>
      <c r="AB65" s="31">
        <f>O65/Calibration!$B$10</f>
        <v>1.8994422112118663</v>
      </c>
      <c r="AC65" s="31">
        <f>P65/Calibration!$B$10</f>
        <v>1.6443862765261288</v>
      </c>
      <c r="AD65" s="31">
        <f>Q65/Calibration!$B$10</f>
        <v>1.6319217226013525</v>
      </c>
      <c r="AE65" s="31">
        <f>R65/Calibration!$B$10</f>
        <v>1.4881119316942446</v>
      </c>
      <c r="AF65" s="31">
        <f>S65/Calibration!$B$10</f>
        <v>1.4613131407559752</v>
      </c>
      <c r="AG65" s="31">
        <f>T65/Calibration!$B$10</f>
        <v>1.6649527905020101</v>
      </c>
      <c r="AH65" s="31">
        <f>U65/Calibration!$B$10</f>
        <v>1.4902932286310804</v>
      </c>
      <c r="AI65" s="31">
        <f>V65/Calibration!$B$10</f>
        <v>0.69256177744538971</v>
      </c>
      <c r="AK65" s="31">
        <f>Calibration!$K$16+Calibration!$K$17*X65</f>
        <v>0.2736691645159931</v>
      </c>
      <c r="AL65" s="31">
        <f>Calibration!$K$16+Calibration!$K$17*Y65</f>
        <v>0.27354678785219227</v>
      </c>
      <c r="AM65" s="31">
        <f>Calibration!$K$16+Calibration!$K$17*Z65</f>
        <v>0.28492781758567054</v>
      </c>
      <c r="AN65" s="31">
        <f>Calibration!$K$16+Calibration!$K$17*AA65</f>
        <v>0.3032537229898466</v>
      </c>
      <c r="AO65" s="31">
        <f>Calibration!$K$16+Calibration!$K$17*AB65</f>
        <v>0.32540389913779899</v>
      </c>
      <c r="AP65" s="31">
        <f>Calibration!$K$16+Calibration!$K$17*AC65</f>
        <v>0.27532124947730446</v>
      </c>
      <c r="AQ65" s="31">
        <f>Calibration!$K$10+Calibration!$K$11*AD65</f>
        <v>0.28001303900302493</v>
      </c>
      <c r="AR65" s="31">
        <f>Calibration!$K$10+Calibration!$K$11*AE65</f>
        <v>0.24524259052229985</v>
      </c>
      <c r="AS65" s="31">
        <f>Calibration!$K$10+Calibration!$K$11*AF65</f>
        <v>0.23876315700259804</v>
      </c>
      <c r="AT65" s="31">
        <f>Calibration!$K$10+Calibration!$K$11*AG65</f>
        <v>0.28799931752730851</v>
      </c>
      <c r="AU65" s="31">
        <f>Calibration!$K$10+Calibration!$K$11*AH65</f>
        <v>0.24576998627390345</v>
      </c>
      <c r="AV65" s="31">
        <f>Calibration!$K$4+Calibration!$K$5*'11-21-12jpss25-72'!AI65</f>
        <v>0.14505313208684209</v>
      </c>
      <c r="AX65" s="23">
        <f t="shared" si="4"/>
        <v>608.42585634335728</v>
      </c>
      <c r="AY65" s="23">
        <f t="shared" si="5"/>
        <v>376.17288429243621</v>
      </c>
      <c r="BA65" s="22">
        <f t="shared" si="6"/>
        <v>151.82711570756379</v>
      </c>
      <c r="BB65" s="22">
        <f t="shared" si="3"/>
        <v>5.9774455002977875</v>
      </c>
    </row>
    <row r="66" spans="1:54" x14ac:dyDescent="0.3">
      <c r="A66" s="31">
        <v>325</v>
      </c>
      <c r="B66" s="31">
        <v>325</v>
      </c>
      <c r="C66" s="31">
        <v>0</v>
      </c>
      <c r="D66" s="31">
        <v>12</v>
      </c>
      <c r="E66" s="31">
        <v>11</v>
      </c>
      <c r="F66" s="31">
        <v>21</v>
      </c>
      <c r="G66" s="31">
        <v>16</v>
      </c>
      <c r="H66" s="31">
        <v>46</v>
      </c>
      <c r="I66" s="31">
        <v>0</v>
      </c>
      <c r="J66" s="31">
        <v>72</v>
      </c>
      <c r="K66" s="31">
        <v>8807</v>
      </c>
      <c r="L66" s="31">
        <v>8320</v>
      </c>
      <c r="M66" s="31">
        <v>7840</v>
      </c>
      <c r="N66" s="31">
        <v>6885</v>
      </c>
      <c r="O66" s="31">
        <v>7558</v>
      </c>
      <c r="P66" s="31">
        <v>8141</v>
      </c>
      <c r="Q66" s="31">
        <v>8436</v>
      </c>
      <c r="R66" s="31">
        <v>9256</v>
      </c>
      <c r="S66" s="31">
        <v>9701</v>
      </c>
      <c r="T66" s="31">
        <v>10235</v>
      </c>
      <c r="U66" s="31">
        <v>7868</v>
      </c>
      <c r="V66" s="31">
        <v>1229</v>
      </c>
      <c r="X66" s="31">
        <f>K66/Calibration!$B$10</f>
        <v>1.3721915801938238</v>
      </c>
      <c r="Y66" s="31">
        <f>L66/Calibration!$B$10</f>
        <v>1.2963136081767475</v>
      </c>
      <c r="Z66" s="31">
        <f>M66/Calibration!$B$10</f>
        <v>1.221526284628089</v>
      </c>
      <c r="AA66" s="31">
        <f>N66/Calibration!$B$10</f>
        <v>1.0727306721510703</v>
      </c>
      <c r="AB66" s="31">
        <f>O66/Calibration!$B$10</f>
        <v>1.1775887320432521</v>
      </c>
      <c r="AC66" s="31">
        <f>P66/Calibration!$B$10</f>
        <v>1.2684241687700601</v>
      </c>
      <c r="AD66" s="31">
        <f>Q66/Calibration!$B$10</f>
        <v>1.3143872113676731</v>
      </c>
      <c r="AE66" s="31">
        <f>R66/Calibration!$B$10</f>
        <v>1.4421488890966314</v>
      </c>
      <c r="AF66" s="31">
        <f>S66/Calibration!$B$10</f>
        <v>1.5114829703032002</v>
      </c>
      <c r="AG66" s="31">
        <f>T66/Calibration!$B$10</f>
        <v>1.5946838677510828</v>
      </c>
      <c r="AH66" s="31">
        <f>U66/Calibration!$B$10</f>
        <v>1.2258888785017608</v>
      </c>
      <c r="AI66" s="31">
        <f>V66/Calibration!$B$10</f>
        <v>0.19148670966937772</v>
      </c>
      <c r="AK66" s="31">
        <f>Calibration!$K$16+Calibration!$K$17*X66</f>
        <v>0.22187324156228683</v>
      </c>
      <c r="AL66" s="31">
        <f>Calibration!$K$16+Calibration!$K$17*Y66</f>
        <v>0.20697388274453432</v>
      </c>
      <c r="AM66" s="31">
        <f>Calibration!$K$16+Calibration!$K$17*Z66</f>
        <v>0.1922886830884333</v>
      </c>
      <c r="AN66" s="31">
        <f>Calibration!$K$16+Calibration!$K$17*AA66</f>
        <v>0.16307125460598229</v>
      </c>
      <c r="AO66" s="31">
        <f>Calibration!$K$16+Calibration!$K$17*AB66</f>
        <v>0.18366112829047396</v>
      </c>
      <c r="AP66" s="31">
        <f>Calibration!$K$16+Calibration!$K$17*AC66</f>
        <v>0.20149752703944665</v>
      </c>
      <c r="AQ66" s="31">
        <f>Calibration!$K$10+Calibration!$K$11*AD66</f>
        <v>0.20323928601958202</v>
      </c>
      <c r="AR66" s="31">
        <f>Calibration!$K$10+Calibration!$K$11*AE66</f>
        <v>0.23412960861350901</v>
      </c>
      <c r="AS66" s="31">
        <f>Calibration!$K$10+Calibration!$K$11*AF66</f>
        <v>0.25089325928948153</v>
      </c>
      <c r="AT66" s="31">
        <f>Calibration!$K$10+Calibration!$K$11*AG66</f>
        <v>0.27100964010064865</v>
      </c>
      <c r="AU66" s="31">
        <f>Calibration!$K$10+Calibration!$K$11*AH66</f>
        <v>0.18184208695452042</v>
      </c>
      <c r="AV66" s="31">
        <f>Calibration!$K$4+Calibration!$K$5*'11-21-12jpss25-72'!AI66</f>
        <v>3.5221517215235955E-2</v>
      </c>
      <c r="AX66" s="23">
        <f t="shared" si="4"/>
        <v>446.95289894859832</v>
      </c>
      <c r="AY66" s="23">
        <f t="shared" si="5"/>
        <v>293.93269787553226</v>
      </c>
      <c r="BA66" s="22">
        <f t="shared" si="6"/>
        <v>234.06730212446774</v>
      </c>
      <c r="BB66" s="22">
        <f t="shared" si="3"/>
        <v>9.2152481151365251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1" sqref="G21"/>
    </sheetView>
  </sheetViews>
  <sheetFormatPr defaultRowHeight="14.4" x14ac:dyDescent="0.3"/>
  <sheetData>
    <row r="1" spans="1:11" x14ac:dyDescent="0.3">
      <c r="H1" s="2"/>
      <c r="I1" s="3" t="s">
        <v>2</v>
      </c>
      <c r="J1" s="4"/>
      <c r="K1" s="3"/>
    </row>
    <row r="2" spans="1:11" x14ac:dyDescent="0.3">
      <c r="A2" t="s">
        <v>11</v>
      </c>
      <c r="B2">
        <f>'11-20-12jpss24'!D2</f>
        <v>6404</v>
      </c>
      <c r="H2" s="5" t="s">
        <v>3</v>
      </c>
      <c r="I2" s="5">
        <v>5446</v>
      </c>
      <c r="J2" s="5">
        <v>8677</v>
      </c>
      <c r="K2" s="14">
        <v>8678</v>
      </c>
    </row>
    <row r="3" spans="1:11" x14ac:dyDescent="0.3">
      <c r="B3">
        <v>6407</v>
      </c>
      <c r="H3" s="6" t="s">
        <v>4</v>
      </c>
      <c r="I3" s="4">
        <v>10</v>
      </c>
      <c r="J3" s="4">
        <v>10</v>
      </c>
      <c r="K3" s="15">
        <v>10</v>
      </c>
    </row>
    <row r="4" spans="1:11" x14ac:dyDescent="0.3">
      <c r="B4">
        <f>'3.14.13-Angela'!D2</f>
        <v>6432</v>
      </c>
      <c r="H4" s="6" t="s">
        <v>5</v>
      </c>
      <c r="I4" s="7">
        <v>3.1763873994416936E-2</v>
      </c>
      <c r="J4" s="4">
        <v>-2.9029189998967531E-2</v>
      </c>
      <c r="K4" s="15">
        <v>-6.7508256570289471E-3</v>
      </c>
    </row>
    <row r="5" spans="1:11" x14ac:dyDescent="0.3">
      <c r="B5">
        <f>'3.14.13-Jacob'!D2</f>
        <v>6432</v>
      </c>
      <c r="H5" s="6" t="s">
        <v>6</v>
      </c>
      <c r="I5" s="7">
        <v>0.19121142001261326</v>
      </c>
      <c r="J5" s="4">
        <v>0.27980431676047379</v>
      </c>
      <c r="K5" s="15">
        <v>0.21919193736596468</v>
      </c>
    </row>
    <row r="6" spans="1:11" ht="16.2" x14ac:dyDescent="0.3">
      <c r="B6">
        <f>'3.19.2013_Angela'!D2</f>
        <v>6416</v>
      </c>
      <c r="H6" s="4" t="s">
        <v>7</v>
      </c>
      <c r="I6" s="4">
        <v>1</v>
      </c>
      <c r="J6" s="4">
        <v>1</v>
      </c>
      <c r="K6" s="15">
        <v>1</v>
      </c>
    </row>
    <row r="7" spans="1:11" x14ac:dyDescent="0.3">
      <c r="H7" s="4" t="s">
        <v>8</v>
      </c>
      <c r="I7" s="4">
        <v>0</v>
      </c>
      <c r="J7" s="4">
        <v>0</v>
      </c>
      <c r="K7" s="15">
        <v>0</v>
      </c>
    </row>
    <row r="8" spans="1:11" x14ac:dyDescent="0.3">
      <c r="H8" s="2"/>
      <c r="I8" s="4"/>
      <c r="J8" s="4"/>
      <c r="K8" s="15"/>
    </row>
    <row r="9" spans="1:11" x14ac:dyDescent="0.3">
      <c r="H9" s="6" t="s">
        <v>4</v>
      </c>
      <c r="I9" s="8" t="s">
        <v>9</v>
      </c>
      <c r="J9" s="8" t="s">
        <v>9</v>
      </c>
      <c r="K9" s="16" t="s">
        <v>9</v>
      </c>
    </row>
    <row r="10" spans="1:11" x14ac:dyDescent="0.3">
      <c r="A10" t="s">
        <v>31</v>
      </c>
      <c r="B10">
        <f>AVERAGE(B2:B9)</f>
        <v>6418.2</v>
      </c>
      <c r="H10" s="6" t="s">
        <v>5</v>
      </c>
      <c r="I10" s="4">
        <v>-9.6922519948804964E-2</v>
      </c>
      <c r="J10" s="4">
        <v>-0.12491652732723812</v>
      </c>
      <c r="K10" s="17">
        <v>-0.11455432544672045</v>
      </c>
    </row>
    <row r="11" spans="1:11" x14ac:dyDescent="0.3">
      <c r="H11" s="6" t="s">
        <v>6</v>
      </c>
      <c r="I11" s="4">
        <v>0.2282627375664448</v>
      </c>
      <c r="J11" s="4">
        <v>0.28845838249576627</v>
      </c>
      <c r="K11" s="17">
        <v>0.24178081521017336</v>
      </c>
    </row>
    <row r="12" spans="1:11" ht="16.2" x14ac:dyDescent="0.3">
      <c r="H12" s="4" t="s">
        <v>7</v>
      </c>
      <c r="I12" s="9">
        <v>0.99458637454922982</v>
      </c>
      <c r="J12" s="9">
        <v>0.99548556246897224</v>
      </c>
      <c r="K12" s="18">
        <v>0.98384762643533796</v>
      </c>
    </row>
    <row r="13" spans="1:11" x14ac:dyDescent="0.3">
      <c r="H13" s="4" t="s">
        <v>8</v>
      </c>
      <c r="I13" s="9">
        <v>1.5235852259234521E-3</v>
      </c>
      <c r="J13" s="9">
        <v>1.3913118176479978E-3</v>
      </c>
      <c r="K13" s="18">
        <v>2.6317269339143179E-3</v>
      </c>
    </row>
    <row r="14" spans="1:11" x14ac:dyDescent="0.3">
      <c r="H14" s="2"/>
      <c r="I14" s="4"/>
      <c r="J14" s="4"/>
      <c r="K14" s="15"/>
    </row>
    <row r="15" spans="1:11" x14ac:dyDescent="0.3">
      <c r="H15" s="6" t="s">
        <v>4</v>
      </c>
      <c r="I15" s="8" t="s">
        <v>10</v>
      </c>
      <c r="J15" s="8" t="s">
        <v>10</v>
      </c>
      <c r="K15" s="16" t="s">
        <v>10</v>
      </c>
    </row>
    <row r="16" spans="1:11" x14ac:dyDescent="0.3">
      <c r="H16" s="6" t="s">
        <v>5</v>
      </c>
      <c r="I16" s="7">
        <v>-4.8298713575414709E-2</v>
      </c>
      <c r="J16" s="4">
        <v>-5.3125311048103863E-2</v>
      </c>
      <c r="K16" s="17">
        <v>-4.7569577961216636E-2</v>
      </c>
    </row>
    <row r="17" spans="8:11" x14ac:dyDescent="0.3">
      <c r="H17" s="6" t="s">
        <v>6</v>
      </c>
      <c r="I17" s="7">
        <v>0.1940328021836483</v>
      </c>
      <c r="J17" s="4">
        <v>0.23316762506932462</v>
      </c>
      <c r="K17" s="17">
        <v>0.19635947590164071</v>
      </c>
    </row>
    <row r="18" spans="8:11" ht="16.2" x14ac:dyDescent="0.3">
      <c r="H18" s="4" t="s">
        <v>7</v>
      </c>
      <c r="I18" s="10">
        <v>0.99892179095267042</v>
      </c>
      <c r="J18" s="9">
        <v>0.99747498182317917</v>
      </c>
      <c r="K18" s="18">
        <v>0.99726668132778251</v>
      </c>
    </row>
    <row r="19" spans="8:11" x14ac:dyDescent="0.3">
      <c r="H19" s="4" t="s">
        <v>8</v>
      </c>
      <c r="I19" s="10">
        <v>1.9567708409941498E-3</v>
      </c>
      <c r="J19" s="9">
        <v>2.994475310133938E-3</v>
      </c>
      <c r="K19" s="18">
        <v>3.1155420432588373E-3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"/>
  <sheetViews>
    <sheetView topLeftCell="O10" workbookViewId="0">
      <selection activeCell="BA19" sqref="BA19"/>
    </sheetView>
  </sheetViews>
  <sheetFormatPr defaultRowHeight="14.4" x14ac:dyDescent="0.3"/>
  <cols>
    <col min="23" max="23" width="8.88671875" style="11"/>
    <col min="53" max="53" width="14.77734375" customWidth="1"/>
    <col min="54" max="54" width="16.5546875" customWidth="1"/>
  </cols>
  <sheetData>
    <row r="1" spans="1:59" x14ac:dyDescent="0.3">
      <c r="A1" s="1">
        <v>41234</v>
      </c>
    </row>
    <row r="2" spans="1:59" x14ac:dyDescent="0.3">
      <c r="A2" t="s">
        <v>0</v>
      </c>
      <c r="B2">
        <v>8678</v>
      </c>
      <c r="C2" t="s">
        <v>1</v>
      </c>
      <c r="D2">
        <v>6404</v>
      </c>
      <c r="E2">
        <v>2</v>
      </c>
      <c r="F2">
        <v>12</v>
      </c>
    </row>
    <row r="3" spans="1:59" x14ac:dyDescent="0.3">
      <c r="A3">
        <v>0</v>
      </c>
      <c r="B3">
        <v>95</v>
      </c>
      <c r="C3">
        <v>36280</v>
      </c>
      <c r="D3">
        <v>72</v>
      </c>
      <c r="E3">
        <v>0</v>
      </c>
      <c r="F3">
        <v>0</v>
      </c>
    </row>
    <row r="4" spans="1:59" x14ac:dyDescent="0.3">
      <c r="A4">
        <v>1</v>
      </c>
      <c r="B4">
        <v>7</v>
      </c>
      <c r="C4">
        <v>4</v>
      </c>
      <c r="D4">
        <v>9</v>
      </c>
      <c r="E4">
        <v>0.14199999999999999</v>
      </c>
      <c r="F4">
        <v>-8.0000000000000002E-3</v>
      </c>
    </row>
    <row r="5" spans="1:59" x14ac:dyDescent="0.3">
      <c r="A5">
        <v>2</v>
      </c>
      <c r="B5">
        <v>95</v>
      </c>
      <c r="C5">
        <v>36280</v>
      </c>
      <c r="D5">
        <v>72</v>
      </c>
      <c r="E5">
        <v>0</v>
      </c>
      <c r="F5">
        <v>0</v>
      </c>
    </row>
    <row r="6" spans="1:59" x14ac:dyDescent="0.3">
      <c r="A6">
        <v>3</v>
      </c>
      <c r="B6">
        <v>95</v>
      </c>
      <c r="C6">
        <v>36280</v>
      </c>
      <c r="D6">
        <v>72</v>
      </c>
      <c r="E6">
        <v>0</v>
      </c>
      <c r="F6">
        <v>0</v>
      </c>
    </row>
    <row r="7" spans="1:59" x14ac:dyDescent="0.3">
      <c r="A7">
        <v>4</v>
      </c>
      <c r="B7">
        <v>95</v>
      </c>
      <c r="C7">
        <v>36280</v>
      </c>
      <c r="D7">
        <v>72</v>
      </c>
      <c r="E7">
        <v>0</v>
      </c>
      <c r="F7">
        <v>0</v>
      </c>
    </row>
    <row r="8" spans="1:59" x14ac:dyDescent="0.3">
      <c r="A8">
        <v>5</v>
      </c>
      <c r="B8">
        <v>95</v>
      </c>
      <c r="C8">
        <v>36280</v>
      </c>
      <c r="D8">
        <v>72</v>
      </c>
      <c r="E8">
        <v>0</v>
      </c>
      <c r="F8">
        <v>0</v>
      </c>
    </row>
    <row r="9" spans="1:59" x14ac:dyDescent="0.3">
      <c r="A9">
        <v>6</v>
      </c>
      <c r="B9">
        <v>95</v>
      </c>
      <c r="C9">
        <v>36280</v>
      </c>
      <c r="D9">
        <v>72</v>
      </c>
      <c r="E9">
        <v>0</v>
      </c>
      <c r="F9">
        <v>0</v>
      </c>
    </row>
    <row r="10" spans="1:59" x14ac:dyDescent="0.3">
      <c r="A10">
        <v>7</v>
      </c>
      <c r="B10">
        <v>95</v>
      </c>
      <c r="C10">
        <v>36280</v>
      </c>
      <c r="D10">
        <v>72</v>
      </c>
      <c r="E10">
        <v>0</v>
      </c>
      <c r="F10">
        <v>0</v>
      </c>
    </row>
    <row r="11" spans="1:59" x14ac:dyDescent="0.3">
      <c r="A11">
        <v>8</v>
      </c>
      <c r="B11">
        <v>95</v>
      </c>
      <c r="C11">
        <v>36280</v>
      </c>
      <c r="D11">
        <v>72</v>
      </c>
      <c r="E11">
        <v>0</v>
      </c>
      <c r="F11">
        <v>0</v>
      </c>
    </row>
    <row r="12" spans="1:59" x14ac:dyDescent="0.3">
      <c r="A12">
        <v>9</v>
      </c>
      <c r="B12">
        <v>95</v>
      </c>
      <c r="C12">
        <v>36280</v>
      </c>
      <c r="D12">
        <v>72</v>
      </c>
      <c r="E12">
        <v>0</v>
      </c>
      <c r="F12">
        <v>0</v>
      </c>
    </row>
    <row r="13" spans="1:59" ht="16.2" x14ac:dyDescent="0.3">
      <c r="A13">
        <v>10</v>
      </c>
      <c r="B13">
        <v>95</v>
      </c>
      <c r="C13">
        <v>36280</v>
      </c>
      <c r="D13">
        <v>72</v>
      </c>
      <c r="E13">
        <v>0</v>
      </c>
      <c r="F13">
        <v>0</v>
      </c>
      <c r="AZ13" s="19"/>
      <c r="BA13" s="19"/>
      <c r="BB13" s="19"/>
      <c r="BC13" s="19"/>
      <c r="BD13" s="19"/>
      <c r="BE13" s="19"/>
      <c r="BF13" s="20" t="s">
        <v>29</v>
      </c>
      <c r="BG13" s="19">
        <v>288</v>
      </c>
    </row>
    <row r="14" spans="1:59" ht="16.2" x14ac:dyDescent="0.3">
      <c r="A14">
        <v>11</v>
      </c>
      <c r="B14">
        <v>95</v>
      </c>
      <c r="C14">
        <v>36280</v>
      </c>
      <c r="D14">
        <v>72</v>
      </c>
      <c r="E14">
        <v>0</v>
      </c>
      <c r="F14">
        <v>0</v>
      </c>
      <c r="AZ14" s="19"/>
      <c r="BA14" s="19"/>
      <c r="BB14" s="19"/>
      <c r="BC14" s="19"/>
      <c r="BD14" s="19"/>
      <c r="BE14" s="19"/>
      <c r="BF14" s="20" t="s">
        <v>30</v>
      </c>
      <c r="BG14" s="19">
        <v>528</v>
      </c>
    </row>
    <row r="15" spans="1:59" x14ac:dyDescent="0.3">
      <c r="A15">
        <v>12</v>
      </c>
      <c r="B15">
        <v>95</v>
      </c>
      <c r="C15">
        <v>36280</v>
      </c>
      <c r="D15">
        <v>72</v>
      </c>
      <c r="E15">
        <v>0</v>
      </c>
      <c r="F15">
        <v>0</v>
      </c>
    </row>
    <row r="16" spans="1:59" x14ac:dyDescent="0.3">
      <c r="A16">
        <v>13</v>
      </c>
      <c r="B16">
        <v>95</v>
      </c>
      <c r="C16">
        <v>36280</v>
      </c>
      <c r="D16">
        <v>72</v>
      </c>
      <c r="E16">
        <v>0</v>
      </c>
      <c r="F16">
        <v>0</v>
      </c>
      <c r="K16" s="12">
        <v>230</v>
      </c>
      <c r="L16" s="12">
        <v>210</v>
      </c>
      <c r="M16" s="12">
        <v>190</v>
      </c>
      <c r="N16" s="12">
        <v>170</v>
      </c>
      <c r="O16" s="12">
        <v>150</v>
      </c>
      <c r="P16" s="12">
        <v>130</v>
      </c>
      <c r="Q16" s="12">
        <v>110</v>
      </c>
      <c r="R16" s="12">
        <v>90</v>
      </c>
      <c r="S16" s="12">
        <v>70</v>
      </c>
      <c r="T16" s="12">
        <v>50</v>
      </c>
      <c r="U16" s="12">
        <v>30</v>
      </c>
      <c r="V16" s="12">
        <v>10</v>
      </c>
      <c r="W16" s="12"/>
      <c r="X16" s="11">
        <v>230</v>
      </c>
      <c r="Y16" s="11">
        <v>210</v>
      </c>
      <c r="Z16" s="11">
        <v>190</v>
      </c>
      <c r="AA16" s="11">
        <v>170</v>
      </c>
      <c r="AB16" s="11">
        <v>150</v>
      </c>
      <c r="AC16" s="11">
        <v>130</v>
      </c>
      <c r="AD16" s="11">
        <v>110</v>
      </c>
      <c r="AE16" s="11">
        <v>90</v>
      </c>
      <c r="AF16" s="11">
        <v>70</v>
      </c>
      <c r="AG16" s="11">
        <v>50</v>
      </c>
      <c r="AH16" s="11">
        <v>30</v>
      </c>
      <c r="AI16" s="11">
        <v>10</v>
      </c>
      <c r="AX16" t="s">
        <v>26</v>
      </c>
    </row>
    <row r="17" spans="1:54" ht="16.2" x14ac:dyDescent="0.3">
      <c r="A17">
        <v>14</v>
      </c>
      <c r="B17">
        <v>95</v>
      </c>
      <c r="C17">
        <v>36280</v>
      </c>
      <c r="D17">
        <v>72</v>
      </c>
      <c r="E17">
        <v>0</v>
      </c>
      <c r="F17">
        <v>0</v>
      </c>
      <c r="K17" s="12" t="s">
        <v>12</v>
      </c>
      <c r="L17" s="12" t="s">
        <v>13</v>
      </c>
      <c r="M17" s="12" t="s">
        <v>14</v>
      </c>
      <c r="N17" s="12" t="s">
        <v>15</v>
      </c>
      <c r="O17" s="12" t="s">
        <v>16</v>
      </c>
      <c r="P17" s="12" t="s">
        <v>17</v>
      </c>
      <c r="Q17" s="12" t="s">
        <v>18</v>
      </c>
      <c r="R17" s="12" t="s">
        <v>19</v>
      </c>
      <c r="S17" s="12" t="s">
        <v>20</v>
      </c>
      <c r="T17" s="12" t="s">
        <v>21</v>
      </c>
      <c r="U17" s="12" t="s">
        <v>22</v>
      </c>
      <c r="V17" s="12" t="s">
        <v>23</v>
      </c>
      <c r="W17" s="12"/>
      <c r="X17" s="11" t="s">
        <v>24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K17" s="13" t="s">
        <v>25</v>
      </c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54" x14ac:dyDescent="0.3">
      <c r="A18">
        <v>15</v>
      </c>
      <c r="B18">
        <v>95</v>
      </c>
      <c r="C18">
        <v>36280</v>
      </c>
      <c r="D18">
        <v>72</v>
      </c>
      <c r="E18">
        <v>0</v>
      </c>
      <c r="F18">
        <v>0</v>
      </c>
      <c r="J18" s="29" t="s">
        <v>32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AK18" s="30">
        <v>230</v>
      </c>
      <c r="AL18" s="30">
        <v>210</v>
      </c>
      <c r="AM18" s="30">
        <v>190</v>
      </c>
      <c r="AN18" s="30">
        <v>170</v>
      </c>
      <c r="AO18" s="30">
        <v>150</v>
      </c>
      <c r="AP18" s="30">
        <v>130</v>
      </c>
      <c r="AQ18" s="30">
        <v>110</v>
      </c>
      <c r="AR18" s="30">
        <v>90</v>
      </c>
      <c r="AS18" s="30">
        <v>70</v>
      </c>
      <c r="AT18" s="30">
        <v>50</v>
      </c>
      <c r="AU18" s="30">
        <v>30</v>
      </c>
      <c r="AV18" s="30">
        <v>10</v>
      </c>
      <c r="AX18" s="24" t="s">
        <v>27</v>
      </c>
      <c r="AY18" s="24" t="s">
        <v>28</v>
      </c>
      <c r="BA18" s="28" t="s">
        <v>33</v>
      </c>
      <c r="BB18" s="28" t="s">
        <v>34</v>
      </c>
    </row>
    <row r="19" spans="1:54" x14ac:dyDescent="0.3">
      <c r="A19">
        <v>372</v>
      </c>
      <c r="B19">
        <v>372</v>
      </c>
      <c r="C19">
        <v>0</v>
      </c>
      <c r="D19">
        <v>12</v>
      </c>
      <c r="E19">
        <v>11</v>
      </c>
      <c r="F19">
        <v>20</v>
      </c>
      <c r="G19">
        <v>14</v>
      </c>
      <c r="H19">
        <v>27</v>
      </c>
      <c r="I19">
        <v>325</v>
      </c>
      <c r="J19">
        <v>1</v>
      </c>
      <c r="K19" s="12">
        <v>10322</v>
      </c>
      <c r="L19" s="12">
        <v>10491</v>
      </c>
      <c r="M19" s="12">
        <v>11295</v>
      </c>
      <c r="N19" s="12">
        <v>11957</v>
      </c>
      <c r="O19" s="12">
        <v>11004</v>
      </c>
      <c r="P19" s="12">
        <v>11431</v>
      </c>
      <c r="Q19" s="12">
        <v>10894</v>
      </c>
      <c r="R19" s="12">
        <v>10781</v>
      </c>
      <c r="S19" s="12">
        <v>11034</v>
      </c>
      <c r="T19" s="12">
        <v>11034</v>
      </c>
      <c r="U19" s="12">
        <v>10704</v>
      </c>
      <c r="V19" s="12">
        <v>5278</v>
      </c>
      <c r="W19" s="12"/>
      <c r="X19">
        <f>K19/Calibration!$B$10</f>
        <v>1.6082390701442772</v>
      </c>
      <c r="Y19" s="31">
        <f>L19/Calibration!$B$10</f>
        <v>1.6345704403103674</v>
      </c>
      <c r="Z19" s="31">
        <f>M19/Calibration!$B$10</f>
        <v>1.7598392072543705</v>
      </c>
      <c r="AA19" s="31">
        <f>N19/Calibration!$B$10</f>
        <v>1.8629833909818954</v>
      </c>
      <c r="AB19" s="31">
        <f>O19/Calibration!$B$10</f>
        <v>1.7144993923529963</v>
      </c>
      <c r="AC19" s="31">
        <f>P19/Calibration!$B$10</f>
        <v>1.7810289489264903</v>
      </c>
      <c r="AD19" s="31">
        <f>Q19/Calibration!$B$10</f>
        <v>1.6973606307064286</v>
      </c>
      <c r="AE19" s="31">
        <f>R19/Calibration!$B$10</f>
        <v>1.6797544482876821</v>
      </c>
      <c r="AF19" s="31">
        <f>S19/Calibration!$B$10</f>
        <v>1.7191736000747875</v>
      </c>
      <c r="AG19" s="31">
        <f>T19/Calibration!$B$10</f>
        <v>1.7191736000747875</v>
      </c>
      <c r="AH19" s="31">
        <f>U19/Calibration!$B$10</f>
        <v>1.6677573151350846</v>
      </c>
      <c r="AI19" s="31">
        <f>V19/Calibration!$B$10</f>
        <v>0.82234894518712409</v>
      </c>
      <c r="AK19" s="27">
        <f>Calibration!$K$16+Calibration!$K$17*'11-20-12jpss24'!X19</f>
        <v>0.26822340297685565</v>
      </c>
      <c r="AL19" s="27">
        <f>Calibration!$K$16+Calibration!$K$17*'11-20-12jpss24'!Y19</f>
        <v>0.2733938170224412</v>
      </c>
      <c r="AM19" s="27">
        <f>Calibration!$K$16+Calibration!$K$17*'11-20-12jpss24'!Z19</f>
        <v>0.29799152644641042</v>
      </c>
      <c r="AN19" s="27">
        <f>Calibration!$K$16+Calibration!$K$17*'11-20-12jpss24'!AA19</f>
        <v>0.31824486430544974</v>
      </c>
      <c r="AO19" s="27">
        <f>Calibration!$K$16+Calibration!$K$17*'11-20-12jpss24'!AB19</f>
        <v>0.28908862415489917</v>
      </c>
      <c r="AP19" s="27">
        <f>Calibration!$K$16+Calibration!$K$17*'11-20-12jpss24'!AC19</f>
        <v>0.30215233301563904</v>
      </c>
      <c r="AQ19" s="27">
        <f>Calibration!$K$10+Calibration!$K$11*'11-20-12jpss24'!AD19</f>
        <v>0.29583491155113389</v>
      </c>
      <c r="AR19" s="27">
        <f>Calibration!$K$10+Calibration!$K$11*'11-20-12jpss24'!AE19</f>
        <v>0.29157807441319034</v>
      </c>
      <c r="AS19" s="27">
        <f>Calibration!$K$10+Calibration!$K$11*'11-20-12jpss24'!AF19</f>
        <v>0.30110886906717022</v>
      </c>
      <c r="AT19" s="27">
        <f>Calibration!$K$10+Calibration!$K$11*'11-20-12jpss24'!AG19</f>
        <v>0.30110886906717022</v>
      </c>
      <c r="AU19" s="27">
        <f>Calibration!$K$10+Calibration!$K$11*'11-20-12jpss24'!AH19</f>
        <v>0.28867739777937029</v>
      </c>
      <c r="AV19" s="27">
        <f>Calibration!$K$4+Calibration!$K$5*'11-20-12jpss24'!AI19</f>
        <v>0.17350143282939429</v>
      </c>
      <c r="AX19" s="23">
        <f>200*(SUM(AL19:AV19)+AK19/2)</f>
        <v>653.35848422813933</v>
      </c>
      <c r="AY19" s="23">
        <f>200*(SUM(AP19:AV19)+AO19/2)</f>
        <v>419.70123996010358</v>
      </c>
      <c r="BA19" s="23">
        <f>$BG$14-AY19</f>
        <v>108.29876003989642</v>
      </c>
      <c r="BB19" s="23">
        <f>BA19/25.4</f>
        <v>4.2637307102321431</v>
      </c>
    </row>
    <row r="20" spans="1:54" x14ac:dyDescent="0.3">
      <c r="A20">
        <v>371</v>
      </c>
      <c r="B20">
        <v>371</v>
      </c>
      <c r="C20">
        <v>0</v>
      </c>
      <c r="D20">
        <v>12</v>
      </c>
      <c r="E20">
        <v>11</v>
      </c>
      <c r="F20">
        <v>20</v>
      </c>
      <c r="G20">
        <v>14</v>
      </c>
      <c r="H20">
        <v>43</v>
      </c>
      <c r="I20">
        <v>0</v>
      </c>
      <c r="J20">
        <v>2</v>
      </c>
      <c r="K20" s="12">
        <v>10933</v>
      </c>
      <c r="L20" s="12">
        <v>10376</v>
      </c>
      <c r="M20" s="12">
        <v>10606</v>
      </c>
      <c r="N20" s="12">
        <v>11832</v>
      </c>
      <c r="O20" s="12">
        <v>11678</v>
      </c>
      <c r="P20" s="12">
        <v>10582</v>
      </c>
      <c r="Q20" s="12">
        <v>10346</v>
      </c>
      <c r="R20" s="12">
        <v>10659</v>
      </c>
      <c r="S20" s="12">
        <v>27668</v>
      </c>
      <c r="T20" s="12">
        <v>10631</v>
      </c>
      <c r="U20" s="12">
        <v>10025</v>
      </c>
      <c r="V20" s="12">
        <v>4694</v>
      </c>
      <c r="W20" s="12"/>
      <c r="X20" s="31">
        <f>K20/Calibration!$B$10</f>
        <v>1.7034371007447571</v>
      </c>
      <c r="Y20" s="31">
        <f>L20/Calibration!$B$10</f>
        <v>1.6166526440435014</v>
      </c>
      <c r="Z20" s="31">
        <f>M20/Calibration!$B$10</f>
        <v>1.6524882365772335</v>
      </c>
      <c r="AA20" s="31">
        <f>N20/Calibration!$B$10</f>
        <v>1.8435075254744322</v>
      </c>
      <c r="AB20" s="31">
        <f>O20/Calibration!$B$10</f>
        <v>1.8195132591692376</v>
      </c>
      <c r="AC20" s="31">
        <f>P20/Calibration!$B$10</f>
        <v>1.6487488703998006</v>
      </c>
      <c r="AD20" s="31">
        <f>Q20/Calibration!$B$10</f>
        <v>1.6119784363217102</v>
      </c>
      <c r="AE20" s="31">
        <f>R20/Calibration!$B$10</f>
        <v>1.660746003552398</v>
      </c>
      <c r="AF20" s="31">
        <f>S20/Calibration!$B$10</f>
        <v>4.3108659748839235</v>
      </c>
      <c r="AG20" s="31">
        <f>T20/Calibration!$B$10</f>
        <v>1.6563834096787262</v>
      </c>
      <c r="AH20" s="31">
        <f>U20/Calibration!$B$10</f>
        <v>1.5619644136985449</v>
      </c>
      <c r="AI20" s="31">
        <f>V20/Calibration!$B$10</f>
        <v>0.73135770153625634</v>
      </c>
      <c r="AK20" s="27">
        <f>Calibration!$K$16+Calibration!$K$17*'11-20-12jpss24'!X20</f>
        <v>0.28691643837243419</v>
      </c>
      <c r="AL20" s="27">
        <f>Calibration!$K$16+Calibration!$K$17*'11-20-12jpss24'!Y20</f>
        <v>0.26987548793816701</v>
      </c>
      <c r="AM20" s="27">
        <f>Calibration!$K$16+Calibration!$K$17*'11-20-12jpss24'!Z20</f>
        <v>0.27691214610671538</v>
      </c>
      <c r="AN20" s="27">
        <f>Calibration!$K$16+Calibration!$K$17*'11-20-12jpss24'!AA20</f>
        <v>0.31442059356167346</v>
      </c>
      <c r="AO20" s="27">
        <f>Calibration!$K$16+Calibration!$K$17*'11-20-12jpss24'!AB20</f>
        <v>0.30970909200534102</v>
      </c>
      <c r="AP20" s="27">
        <f>Calibration!$K$16+Calibration!$K$17*'11-20-12jpss24'!AC20</f>
        <v>0.27617788612391037</v>
      </c>
      <c r="AQ20" s="27">
        <f>Calibration!$K$10+Calibration!$K$11*'11-20-12jpss24'!AD20</f>
        <v>0.27519113498836317</v>
      </c>
      <c r="AR20" s="27">
        <f>Calibration!$K$10+Calibration!$K$11*'11-20-12jpss24'!AE20</f>
        <v>0.2869821971492158</v>
      </c>
      <c r="AS20" s="27">
        <f>Calibration!$K$10+Calibration!$K$11*'11-20-12jpss24'!AF20</f>
        <v>0.9277303642225132</v>
      </c>
      <c r="AT20" s="27">
        <f>Calibration!$K$10+Calibration!$K$11*'11-20-12jpss24'!AG20</f>
        <v>0.28592740564600855</v>
      </c>
      <c r="AU20" s="27">
        <f>Calibration!$K$10+Calibration!$K$11*'11-20-12jpss24'!AH20</f>
        <v>0.26309870382659423</v>
      </c>
      <c r="AV20" s="27">
        <f>Calibration!$K$4+Calibration!$K$5*'11-20-12jpss24'!AI20</f>
        <v>0.15355688585022204</v>
      </c>
      <c r="AX20" s="23">
        <f t="shared" ref="AX20:AX42" si="0">200*(SUM(AL20:AV20)+AK20/2)</f>
        <v>756.6080233209882</v>
      </c>
      <c r="AY20" s="23">
        <f t="shared" ref="AY20:AY42" si="1">200*(SUM(AP20:AV20)+AO20/2)</f>
        <v>524.70382476189957</v>
      </c>
      <c r="BA20" s="23">
        <f t="shared" ref="BA20:BA42" si="2">$BG$14-AY20</f>
        <v>3.2961752381004317</v>
      </c>
      <c r="BB20" s="23">
        <f t="shared" ref="BB20:BB42" si="3">BA20/25.4</f>
        <v>0.12977067866537134</v>
      </c>
    </row>
    <row r="21" spans="1:54" x14ac:dyDescent="0.3">
      <c r="A21">
        <v>370</v>
      </c>
      <c r="B21">
        <v>370</v>
      </c>
      <c r="C21">
        <v>0</v>
      </c>
      <c r="D21">
        <v>12</v>
      </c>
      <c r="E21">
        <v>11</v>
      </c>
      <c r="F21">
        <v>20</v>
      </c>
      <c r="G21">
        <v>14</v>
      </c>
      <c r="H21">
        <v>50</v>
      </c>
      <c r="I21">
        <v>3</v>
      </c>
      <c r="J21">
        <v>3</v>
      </c>
      <c r="K21" s="12">
        <v>9942</v>
      </c>
      <c r="L21" s="12">
        <v>10470</v>
      </c>
      <c r="M21" s="12">
        <v>10510</v>
      </c>
      <c r="N21" s="12">
        <v>10964</v>
      </c>
      <c r="O21" s="12">
        <v>11699</v>
      </c>
      <c r="P21" s="12">
        <v>10325</v>
      </c>
      <c r="Q21" s="12">
        <v>10249</v>
      </c>
      <c r="R21" s="12">
        <v>9657</v>
      </c>
      <c r="S21" s="12">
        <v>10918</v>
      </c>
      <c r="T21" s="12">
        <v>10996</v>
      </c>
      <c r="U21" s="12">
        <v>10392</v>
      </c>
      <c r="V21" s="12">
        <v>5048</v>
      </c>
      <c r="W21" s="12"/>
      <c r="X21" s="31">
        <f>K21/Calibration!$B$10</f>
        <v>1.5490324390015893</v>
      </c>
      <c r="Y21" s="31">
        <f>L21/Calibration!$B$10</f>
        <v>1.6312984949051137</v>
      </c>
      <c r="Z21" s="31">
        <f>M21/Calibration!$B$10</f>
        <v>1.6375307718675018</v>
      </c>
      <c r="AA21" s="31">
        <f>N21/Calibration!$B$10</f>
        <v>1.7082671153906079</v>
      </c>
      <c r="AB21" s="31">
        <f>O21/Calibration!$B$10</f>
        <v>1.8227852045744914</v>
      </c>
      <c r="AC21" s="31">
        <f>P21/Calibration!$B$10</f>
        <v>1.6087064909164563</v>
      </c>
      <c r="AD21" s="31">
        <f>Q21/Calibration!$B$10</f>
        <v>1.5968651646879188</v>
      </c>
      <c r="AE21" s="31">
        <f>R21/Calibration!$B$10</f>
        <v>1.5046274656445733</v>
      </c>
      <c r="AF21" s="31">
        <f>S21/Calibration!$B$10</f>
        <v>1.7010999968838616</v>
      </c>
      <c r="AG21" s="31">
        <f>T21/Calibration!$B$10</f>
        <v>1.7132529369605185</v>
      </c>
      <c r="AH21" s="31">
        <f>U21/Calibration!$B$10</f>
        <v>1.6191455548284566</v>
      </c>
      <c r="AI21" s="31">
        <f>V21/Calibration!$B$10</f>
        <v>0.78651335265339195</v>
      </c>
      <c r="AK21" s="27">
        <f>Calibration!$K$16+Calibration!$K$17*'11-20-12jpss24'!X21</f>
        <v>0.25659761991577568</v>
      </c>
      <c r="AL21" s="27">
        <f>Calibration!$K$16+Calibration!$K$17*'11-20-12jpss24'!Y21</f>
        <v>0.27275133953748681</v>
      </c>
      <c r="AM21" s="27">
        <f>Calibration!$K$16+Calibration!$K$17*'11-20-12jpss24'!Z21</f>
        <v>0.2739751061754952</v>
      </c>
      <c r="AN21" s="27">
        <f>Calibration!$K$16+Calibration!$K$17*'11-20-12jpss24'!AA21</f>
        <v>0.28786485751689073</v>
      </c>
      <c r="AO21" s="27">
        <f>Calibration!$K$16+Calibration!$K$17*'11-20-12jpss24'!AB21</f>
        <v>0.31035156949029546</v>
      </c>
      <c r="AP21" s="27">
        <f>Calibration!$K$16+Calibration!$K$17*'11-20-12jpss24'!AC21</f>
        <v>0.26831518547470629</v>
      </c>
      <c r="AQ21" s="27">
        <f>Calibration!$K$10+Calibration!$K$11*'11-20-12jpss24'!AD21</f>
        <v>0.27153703585225231</v>
      </c>
      <c r="AR21" s="27">
        <f>Calibration!$K$10+Calibration!$K$11*'11-20-12jpss24'!AE21</f>
        <v>0.24923572978444158</v>
      </c>
      <c r="AS21" s="27">
        <f>Calibration!$K$10+Calibration!$K$11*'11-20-12jpss24'!AF21</f>
        <v>0.29673901855388296</v>
      </c>
      <c r="AT21" s="27">
        <f>Calibration!$K$10+Calibration!$K$11*'11-20-12jpss24'!AG21</f>
        <v>0.29967736631281744</v>
      </c>
      <c r="AU21" s="27">
        <f>Calibration!$K$10+Calibration!$K$11*'11-20-12jpss24'!AH21</f>
        <v>0.27692400674363221</v>
      </c>
      <c r="AV21" s="27">
        <f>Calibration!$K$4+Calibration!$K$5*'11-20-12jpss24'!AI21</f>
        <v>0.16564655987526822</v>
      </c>
      <c r="AX21" s="23">
        <f t="shared" si="0"/>
        <v>620.26331705501138</v>
      </c>
      <c r="AY21" s="23">
        <f t="shared" si="1"/>
        <v>396.65013746842976</v>
      </c>
      <c r="BA21" s="23">
        <f t="shared" si="2"/>
        <v>131.34986253157024</v>
      </c>
      <c r="BB21" s="23">
        <f t="shared" si="3"/>
        <v>5.1712544303767816</v>
      </c>
    </row>
    <row r="22" spans="1:54" x14ac:dyDescent="0.3">
      <c r="A22">
        <v>369</v>
      </c>
      <c r="B22">
        <v>369</v>
      </c>
      <c r="C22">
        <v>0</v>
      </c>
      <c r="D22">
        <v>12</v>
      </c>
      <c r="E22">
        <v>11</v>
      </c>
      <c r="F22">
        <v>20</v>
      </c>
      <c r="G22">
        <v>14</v>
      </c>
      <c r="H22">
        <v>50</v>
      </c>
      <c r="I22">
        <v>0</v>
      </c>
      <c r="J22">
        <v>4</v>
      </c>
      <c r="K22" s="12">
        <v>10311</v>
      </c>
      <c r="L22" s="12">
        <v>10427</v>
      </c>
      <c r="M22" s="12">
        <v>10458</v>
      </c>
      <c r="N22" s="12">
        <v>9790</v>
      </c>
      <c r="O22" s="12">
        <v>9174</v>
      </c>
      <c r="P22" s="12">
        <v>10410</v>
      </c>
      <c r="Q22" s="12">
        <v>11088</v>
      </c>
      <c r="R22" s="12">
        <v>11339</v>
      </c>
      <c r="S22" s="12">
        <v>11484</v>
      </c>
      <c r="T22" s="12">
        <v>11169</v>
      </c>
      <c r="U22" s="12">
        <v>10770</v>
      </c>
      <c r="V22" s="12">
        <v>5533</v>
      </c>
      <c r="W22" s="12"/>
      <c r="X22" s="31">
        <f>K22/Calibration!$B$10</f>
        <v>1.6065251939796206</v>
      </c>
      <c r="Y22" s="31">
        <f>L22/Calibration!$B$10</f>
        <v>1.6245987971705462</v>
      </c>
      <c r="Z22" s="31">
        <f>M22/Calibration!$B$10</f>
        <v>1.6294288118163971</v>
      </c>
      <c r="AA22" s="31">
        <f>N22/Calibration!$B$10</f>
        <v>1.525349786544514</v>
      </c>
      <c r="AB22" s="31">
        <f>O22/Calibration!$B$10</f>
        <v>1.4293727213237357</v>
      </c>
      <c r="AC22" s="31">
        <f>P22/Calibration!$B$10</f>
        <v>1.6219500794615314</v>
      </c>
      <c r="AD22" s="31">
        <f>Q22/Calibration!$B$10</f>
        <v>1.7275871739740114</v>
      </c>
      <c r="AE22" s="31">
        <f>R22/Calibration!$B$10</f>
        <v>1.7666947119129974</v>
      </c>
      <c r="AF22" s="31">
        <f>S22/Calibration!$B$10</f>
        <v>1.7892867159016548</v>
      </c>
      <c r="AG22" s="31">
        <f>T22/Calibration!$B$10</f>
        <v>1.7402075348228476</v>
      </c>
      <c r="AH22" s="31">
        <f>U22/Calibration!$B$10</f>
        <v>1.6780405721230252</v>
      </c>
      <c r="AI22" s="31">
        <f>V22/Calibration!$B$10</f>
        <v>0.86207971082234902</v>
      </c>
      <c r="AK22" s="27">
        <f>Calibration!$K$16+Calibration!$K$17*'11-20-12jpss24'!X22</f>
        <v>0.26788686715140336</v>
      </c>
      <c r="AL22" s="27">
        <f>Calibration!$K$16+Calibration!$K$17*'11-20-12jpss24'!Y22</f>
        <v>0.27143579040162774</v>
      </c>
      <c r="AM22" s="27">
        <f>Calibration!$K$16+Calibration!$K$17*'11-20-12jpss24'!Z22</f>
        <v>0.27238420954608422</v>
      </c>
      <c r="AN22" s="27">
        <f>Calibration!$K$16+Calibration!$K$17*'11-20-12jpss24'!AA22</f>
        <v>0.25194730669134369</v>
      </c>
      <c r="AO22" s="27">
        <f>Calibration!$K$16+Calibration!$K$17*'11-20-12jpss24'!AB22</f>
        <v>0.23310130046601407</v>
      </c>
      <c r="AP22" s="27">
        <f>Calibration!$K$16+Calibration!$K$17*'11-20-12jpss24'!AC22</f>
        <v>0.27091568958047418</v>
      </c>
      <c r="AQ22" s="27">
        <f>Calibration!$K$10+Calibration!$K$11*'11-20-12jpss24'!AD22</f>
        <v>0.30314310982335563</v>
      </c>
      <c r="AR22" s="27">
        <f>Calibration!$K$10+Calibration!$K$11*'11-20-12jpss24'!AE22</f>
        <v>0.31259856222710647</v>
      </c>
      <c r="AS22" s="27">
        <f>Calibration!$K$10+Calibration!$K$11*'11-20-12jpss24'!AF22</f>
        <v>0.31806087536871552</v>
      </c>
      <c r="AT22" s="27">
        <f>Calibration!$K$10+Calibration!$K$11*'11-20-12jpss24'!AG22</f>
        <v>0.3061944709576338</v>
      </c>
      <c r="AU22" s="27">
        <f>Calibration!$K$10+Calibration!$K$11*'11-20-12jpss24'!AH22</f>
        <v>0.29116369203693027</v>
      </c>
      <c r="AV22" s="27">
        <f>Calibration!$K$4+Calibration!$K$5*'11-20-12jpss24'!AI22</f>
        <v>0.18221009632201232</v>
      </c>
      <c r="AX22" s="23">
        <f t="shared" si="0"/>
        <v>629.41970739939995</v>
      </c>
      <c r="AY22" s="23">
        <f t="shared" si="1"/>
        <v>420.16742930984708</v>
      </c>
      <c r="BA22" s="23">
        <f t="shared" si="2"/>
        <v>107.83257069015292</v>
      </c>
      <c r="BB22" s="23">
        <f t="shared" si="3"/>
        <v>4.2453767988249185</v>
      </c>
    </row>
    <row r="23" spans="1:54" x14ac:dyDescent="0.3">
      <c r="A23">
        <v>368</v>
      </c>
      <c r="B23">
        <v>368</v>
      </c>
      <c r="C23">
        <v>0</v>
      </c>
      <c r="D23">
        <v>12</v>
      </c>
      <c r="E23">
        <v>11</v>
      </c>
      <c r="F23">
        <v>20</v>
      </c>
      <c r="G23">
        <v>15</v>
      </c>
      <c r="H23">
        <v>12</v>
      </c>
      <c r="I23">
        <v>0</v>
      </c>
      <c r="J23">
        <v>5</v>
      </c>
      <c r="K23" s="12">
        <v>10632</v>
      </c>
      <c r="L23" s="12">
        <v>10540</v>
      </c>
      <c r="M23" s="12">
        <v>10802</v>
      </c>
      <c r="N23" s="12">
        <v>10701</v>
      </c>
      <c r="O23" s="12">
        <v>10228</v>
      </c>
      <c r="P23" s="12">
        <v>10412</v>
      </c>
      <c r="Q23" s="12">
        <v>9541</v>
      </c>
      <c r="R23" s="12">
        <v>9497</v>
      </c>
      <c r="S23" s="12">
        <v>10255</v>
      </c>
      <c r="T23" s="12">
        <v>10654</v>
      </c>
      <c r="U23" s="12">
        <v>10200</v>
      </c>
      <c r="V23" s="12">
        <v>5090</v>
      </c>
      <c r="W23" s="12"/>
      <c r="X23" s="31">
        <f>K23/Calibration!$B$10</f>
        <v>1.6565392166027859</v>
      </c>
      <c r="Y23" s="31">
        <f>L23/Calibration!$B$10</f>
        <v>1.642204979589293</v>
      </c>
      <c r="Z23" s="31">
        <f>M23/Calibration!$B$10</f>
        <v>1.6830263936929357</v>
      </c>
      <c r="AA23" s="31">
        <f>N23/Calibration!$B$10</f>
        <v>1.6672898943629055</v>
      </c>
      <c r="AB23" s="31">
        <f>O23/Calibration!$B$10</f>
        <v>1.593593219282665</v>
      </c>
      <c r="AC23" s="31">
        <f>P23/Calibration!$B$10</f>
        <v>1.6222616933096508</v>
      </c>
      <c r="AD23" s="31">
        <f>Q23/Calibration!$B$10</f>
        <v>1.4865538624536474</v>
      </c>
      <c r="AE23" s="31">
        <f>R23/Calibration!$B$10</f>
        <v>1.4796983577950205</v>
      </c>
      <c r="AF23" s="31">
        <f>S23/Calibration!$B$10</f>
        <v>1.597800006232277</v>
      </c>
      <c r="AG23" s="31">
        <f>T23/Calibration!$B$10</f>
        <v>1.6599669689320995</v>
      </c>
      <c r="AH23" s="31">
        <f>U23/Calibration!$B$10</f>
        <v>1.5892306254089932</v>
      </c>
      <c r="AI23" s="31">
        <f>V23/Calibration!$B$10</f>
        <v>0.79305724346389961</v>
      </c>
      <c r="AK23" s="27">
        <f>Calibration!$K$16+Calibration!$K$17*'11-20-12jpss24'!X23</f>
        <v>0.2777075944214209</v>
      </c>
      <c r="AL23" s="27">
        <f>Calibration!$K$16+Calibration!$K$17*'11-20-12jpss24'!Y23</f>
        <v>0.27489293115400154</v>
      </c>
      <c r="AM23" s="27">
        <f>Calibration!$K$16+Calibration!$K$17*'11-20-12jpss24'!Z23</f>
        <v>0.28290860263295664</v>
      </c>
      <c r="AN23" s="27">
        <f>Calibration!$K$16+Calibration!$K$17*'11-20-12jpss24'!AA23</f>
        <v>0.27981859187198538</v>
      </c>
      <c r="AO23" s="27">
        <f>Calibration!$K$16+Calibration!$K$17*'11-20-12jpss24'!AB23</f>
        <v>0.26534755137753585</v>
      </c>
      <c r="AP23" s="27">
        <f>Calibration!$K$16+Calibration!$K$17*'11-20-12jpss24'!AC23</f>
        <v>0.27097687791237457</v>
      </c>
      <c r="AQ23" s="27">
        <f>Calibration!$K$10+Calibration!$K$11*'11-20-12jpss24'!AD23</f>
        <v>0.24486587927115433</v>
      </c>
      <c r="AR23" s="27">
        <f>Calibration!$K$10+Calibration!$K$11*'11-20-12jpss24'!AE23</f>
        <v>0.24320834976611438</v>
      </c>
      <c r="AS23" s="27">
        <f>Calibration!$K$10+Calibration!$K$11*'11-20-12jpss24'!AF23</f>
        <v>0.27176306260293959</v>
      </c>
      <c r="AT23" s="27">
        <f>Calibration!$K$10+Calibration!$K$11*'11-20-12jpss24'!AG23</f>
        <v>0.28679384152364307</v>
      </c>
      <c r="AU23" s="27">
        <f>Calibration!$K$10+Calibration!$K$11*'11-20-12jpss24'!AH23</f>
        <v>0.26969115072163957</v>
      </c>
      <c r="AV23" s="27">
        <f>Calibration!$K$4+Calibration!$K$5*'11-20-12jpss24'!AI23</f>
        <v>0.16708092797993473</v>
      </c>
      <c r="AX23" s="23">
        <f t="shared" si="0"/>
        <v>599.24031280499798</v>
      </c>
      <c r="AY23" s="23">
        <f t="shared" si="1"/>
        <v>377.41077309331365</v>
      </c>
      <c r="BA23" s="23">
        <f t="shared" si="2"/>
        <v>150.58922690668635</v>
      </c>
      <c r="BB23" s="23">
        <f t="shared" si="3"/>
        <v>5.9287097207356831</v>
      </c>
    </row>
    <row r="24" spans="1:54" x14ac:dyDescent="0.3">
      <c r="A24">
        <v>367</v>
      </c>
      <c r="B24">
        <v>367</v>
      </c>
      <c r="C24">
        <v>0</v>
      </c>
      <c r="D24">
        <v>12</v>
      </c>
      <c r="E24">
        <v>11</v>
      </c>
      <c r="F24">
        <v>20</v>
      </c>
      <c r="G24">
        <v>15</v>
      </c>
      <c r="H24">
        <v>27</v>
      </c>
      <c r="I24">
        <v>0</v>
      </c>
      <c r="J24">
        <v>6</v>
      </c>
      <c r="K24" s="12">
        <v>11095</v>
      </c>
      <c r="L24" s="12">
        <v>10497</v>
      </c>
      <c r="M24" s="12">
        <v>10263</v>
      </c>
      <c r="N24" s="12">
        <v>11285</v>
      </c>
      <c r="O24" s="12">
        <v>12251</v>
      </c>
      <c r="P24" s="12">
        <v>10860</v>
      </c>
      <c r="Q24" s="12">
        <v>10326</v>
      </c>
      <c r="R24" s="12">
        <v>9569</v>
      </c>
      <c r="S24" s="12">
        <v>10387</v>
      </c>
      <c r="T24" s="12">
        <v>10981</v>
      </c>
      <c r="U24" s="12">
        <v>9593</v>
      </c>
      <c r="V24" s="12">
        <v>4012</v>
      </c>
      <c r="W24" s="12"/>
      <c r="X24" s="31">
        <f>K24/Calibration!$B$10</f>
        <v>1.7286778224424293</v>
      </c>
      <c r="Y24" s="31">
        <f>L24/Calibration!$B$10</f>
        <v>1.6355052818547258</v>
      </c>
      <c r="Z24" s="31">
        <f>M24/Calibration!$B$10</f>
        <v>1.5990464616247546</v>
      </c>
      <c r="AA24" s="31">
        <f>N24/Calibration!$B$10</f>
        <v>1.7582811380137733</v>
      </c>
      <c r="AB24" s="31">
        <f>O24/Calibration!$B$10</f>
        <v>1.9087906266554486</v>
      </c>
      <c r="AC24" s="31">
        <f>P24/Calibration!$B$10</f>
        <v>1.6920631952883987</v>
      </c>
      <c r="AD24" s="31">
        <f>Q24/Calibration!$B$10</f>
        <v>1.608862297840516</v>
      </c>
      <c r="AE24" s="31">
        <f>R24/Calibration!$B$10</f>
        <v>1.4909164563273192</v>
      </c>
      <c r="AF24" s="31">
        <f>S24/Calibration!$B$10</f>
        <v>1.6183665202081581</v>
      </c>
      <c r="AG24" s="31">
        <f>T24/Calibration!$B$10</f>
        <v>1.710915833099623</v>
      </c>
      <c r="AH24" s="31">
        <f>U24/Calibration!$B$10</f>
        <v>1.4946558225047522</v>
      </c>
      <c r="AI24" s="31">
        <f>V24/Calibration!$B$10</f>
        <v>0.62509737932753728</v>
      </c>
      <c r="AK24" s="27">
        <f>Calibration!$K$16+Calibration!$K$17*'11-20-12jpss24'!X24</f>
        <v>0.29187269325636828</v>
      </c>
      <c r="AL24" s="27">
        <f>Calibration!$K$16+Calibration!$K$17*'11-20-12jpss24'!Y24</f>
        <v>0.27357738201814247</v>
      </c>
      <c r="AM24" s="27">
        <f>Calibration!$K$16+Calibration!$K$17*'11-20-12jpss24'!Z24</f>
        <v>0.26641834718579321</v>
      </c>
      <c r="AN24" s="27">
        <f>Calibration!$K$16+Calibration!$K$17*'11-20-12jpss24'!AA24</f>
        <v>0.29768558478690826</v>
      </c>
      <c r="AO24" s="27">
        <f>Calibration!$K$16+Calibration!$K$17*'11-20-12jpss24'!AB24</f>
        <v>0.32723954909481162</v>
      </c>
      <c r="AP24" s="27">
        <f>Calibration!$K$16+Calibration!$K$17*'11-20-12jpss24'!AC24</f>
        <v>0.28468306425806889</v>
      </c>
      <c r="AQ24" s="27">
        <f>Calibration!$K$10+Calibration!$K$11*'11-20-12jpss24'!AD24</f>
        <v>0.27443771248607224</v>
      </c>
      <c r="AR24" s="27">
        <f>Calibration!$K$10+Calibration!$K$11*'11-20-12jpss24'!AE24</f>
        <v>0.24592067077436158</v>
      </c>
      <c r="AS24" s="27">
        <f>Calibration!$K$10+Calibration!$K$11*'11-20-12jpss24'!AF24</f>
        <v>0.27673565111805953</v>
      </c>
      <c r="AT24" s="27">
        <f>Calibration!$K$10+Calibration!$K$11*'11-20-12jpss24'!AG24</f>
        <v>0.29911229943609929</v>
      </c>
      <c r="AU24" s="27">
        <f>Calibration!$K$10+Calibration!$K$11*'11-20-12jpss24'!AH24</f>
        <v>0.2468247777771107</v>
      </c>
      <c r="AV24" s="27">
        <f>Calibration!$K$4+Calibration!$K$5*'11-20-12jpss24'!AI24</f>
        <v>0.13026547996016127</v>
      </c>
      <c r="AX24" s="23">
        <f t="shared" si="0"/>
        <v>613.7673731047546</v>
      </c>
      <c r="AY24" s="23">
        <f t="shared" si="1"/>
        <v>384.31988607146781</v>
      </c>
      <c r="BA24" s="23">
        <f t="shared" si="2"/>
        <v>143.68011392853219</v>
      </c>
      <c r="BB24" s="23">
        <f t="shared" si="3"/>
        <v>5.6566973987611107</v>
      </c>
    </row>
    <row r="25" spans="1:54" x14ac:dyDescent="0.3">
      <c r="A25">
        <v>366</v>
      </c>
      <c r="B25">
        <v>366</v>
      </c>
      <c r="C25">
        <v>0</v>
      </c>
      <c r="D25">
        <v>12</v>
      </c>
      <c r="E25">
        <v>11</v>
      </c>
      <c r="F25">
        <v>20</v>
      </c>
      <c r="G25">
        <v>15</v>
      </c>
      <c r="H25">
        <v>42</v>
      </c>
      <c r="I25">
        <v>0</v>
      </c>
      <c r="J25">
        <v>7</v>
      </c>
      <c r="K25" s="12">
        <v>10581</v>
      </c>
      <c r="L25" s="12">
        <v>10876</v>
      </c>
      <c r="M25" s="12">
        <v>10958</v>
      </c>
      <c r="N25" s="12">
        <v>11264</v>
      </c>
      <c r="O25" s="12">
        <v>10996</v>
      </c>
      <c r="P25" s="12">
        <v>11621</v>
      </c>
      <c r="Q25" s="12">
        <v>11153</v>
      </c>
      <c r="R25" s="12">
        <v>10654</v>
      </c>
      <c r="S25" s="12">
        <v>10577</v>
      </c>
      <c r="T25" s="12">
        <v>10986</v>
      </c>
      <c r="U25" s="12">
        <v>11339</v>
      </c>
      <c r="V25" s="12">
        <v>5263</v>
      </c>
      <c r="W25" s="12"/>
      <c r="X25" s="31">
        <f>K25/Calibration!$B$10</f>
        <v>1.6485930634757409</v>
      </c>
      <c r="Y25" s="31">
        <f>L25/Calibration!$B$10</f>
        <v>1.6945561060733541</v>
      </c>
      <c r="Z25" s="31">
        <f>M25/Calibration!$B$10</f>
        <v>1.7073322738462497</v>
      </c>
      <c r="AA25" s="31">
        <f>N25/Calibration!$B$10</f>
        <v>1.7550091926085196</v>
      </c>
      <c r="AB25" s="31">
        <f>O25/Calibration!$B$10</f>
        <v>1.7132529369605185</v>
      </c>
      <c r="AC25" s="31">
        <f>P25/Calibration!$B$10</f>
        <v>1.8106322644978343</v>
      </c>
      <c r="AD25" s="31">
        <f>Q25/Calibration!$B$10</f>
        <v>1.7377146240378922</v>
      </c>
      <c r="AE25" s="31">
        <f>R25/Calibration!$B$10</f>
        <v>1.6599669689320995</v>
      </c>
      <c r="AF25" s="31">
        <f>S25/Calibration!$B$10</f>
        <v>1.6479698357795021</v>
      </c>
      <c r="AG25" s="31">
        <f>T25/Calibration!$B$10</f>
        <v>1.7116948677199215</v>
      </c>
      <c r="AH25" s="31">
        <f>U25/Calibration!$B$10</f>
        <v>1.7666947119129974</v>
      </c>
      <c r="AI25" s="31">
        <f>V25/Calibration!$B$10</f>
        <v>0.82001184132622851</v>
      </c>
      <c r="AK25" s="27">
        <f>Calibration!$K$16+Calibration!$K$17*'11-20-12jpss24'!X25</f>
        <v>0.27614729195796012</v>
      </c>
      <c r="AL25" s="27">
        <f>Calibration!$K$16+Calibration!$K$17*'11-20-12jpss24'!Y25</f>
        <v>0.28517257091327225</v>
      </c>
      <c r="AM25" s="27">
        <f>Calibration!$K$16+Calibration!$K$17*'11-20-12jpss24'!Z25</f>
        <v>0.28768129252118946</v>
      </c>
      <c r="AN25" s="27">
        <f>Calibration!$K$16+Calibration!$K$17*'11-20-12jpss24'!AA25</f>
        <v>0.29704310730195388</v>
      </c>
      <c r="AO25" s="27">
        <f>Calibration!$K$16+Calibration!$K$17*'11-20-12jpss24'!AB25</f>
        <v>0.28884387082729746</v>
      </c>
      <c r="AP25" s="27">
        <f>Calibration!$K$16+Calibration!$K$17*'11-20-12jpss24'!AC25</f>
        <v>0.30796522454617903</v>
      </c>
      <c r="AQ25" s="27">
        <f>Calibration!$K$10+Calibration!$K$11*'11-20-12jpss24'!AD25</f>
        <v>0.30559173295580105</v>
      </c>
      <c r="AR25" s="27">
        <f>Calibration!$K$10+Calibration!$K$11*'11-20-12jpss24'!AE25</f>
        <v>0.28679384152364307</v>
      </c>
      <c r="AS25" s="27">
        <f>Calibration!$K$10+Calibration!$K$11*'11-20-12jpss24'!AF25</f>
        <v>0.28389316488982308</v>
      </c>
      <c r="AT25" s="27">
        <f>Calibration!$K$10+Calibration!$K$11*'11-20-12jpss24'!AG25</f>
        <v>0.29930065506167203</v>
      </c>
      <c r="AU25" s="27">
        <f>Calibration!$K$10+Calibration!$K$11*'11-20-12jpss24'!AH25</f>
        <v>0.31259856222710647</v>
      </c>
      <c r="AV25" s="27">
        <f>Calibration!$K$4+Calibration!$K$5*'11-20-12jpss24'!AI25</f>
        <v>0.17298915850629909</v>
      </c>
      <c r="AX25" s="23">
        <f t="shared" si="0"/>
        <v>653.18936545064355</v>
      </c>
      <c r="AY25" s="23">
        <f t="shared" si="1"/>
        <v>422.71085502483447</v>
      </c>
      <c r="BA25" s="23">
        <f t="shared" si="2"/>
        <v>105.28914497516553</v>
      </c>
      <c r="BB25" s="23">
        <f t="shared" si="3"/>
        <v>4.145241928156123</v>
      </c>
    </row>
    <row r="26" spans="1:54" x14ac:dyDescent="0.3">
      <c r="A26">
        <v>365</v>
      </c>
      <c r="B26">
        <v>365</v>
      </c>
      <c r="C26">
        <v>0</v>
      </c>
      <c r="D26">
        <v>12</v>
      </c>
      <c r="E26">
        <v>11</v>
      </c>
      <c r="F26">
        <v>20</v>
      </c>
      <c r="G26">
        <v>15</v>
      </c>
      <c r="H26">
        <v>56</v>
      </c>
      <c r="I26">
        <v>0</v>
      </c>
      <c r="J26">
        <v>8</v>
      </c>
      <c r="K26" s="12">
        <v>12246</v>
      </c>
      <c r="L26" s="12">
        <v>11812</v>
      </c>
      <c r="M26" s="12">
        <v>12198</v>
      </c>
      <c r="N26" s="12">
        <v>12039</v>
      </c>
      <c r="O26" s="12">
        <v>11584</v>
      </c>
      <c r="P26" s="12">
        <v>11034</v>
      </c>
      <c r="Q26" s="12">
        <v>11636</v>
      </c>
      <c r="R26" s="12">
        <v>11452</v>
      </c>
      <c r="S26" s="12">
        <v>11029</v>
      </c>
      <c r="T26" s="12">
        <v>10998</v>
      </c>
      <c r="U26" s="12">
        <v>11044</v>
      </c>
      <c r="V26" s="12">
        <v>5831</v>
      </c>
      <c r="W26" s="12"/>
      <c r="X26" s="31">
        <f>K26/Calibration!$B$10</f>
        <v>1.9080115920351501</v>
      </c>
      <c r="Y26" s="31">
        <f>L26/Calibration!$B$10</f>
        <v>1.840391386993238</v>
      </c>
      <c r="Z26" s="31">
        <f>M26/Calibration!$B$10</f>
        <v>1.9005328596802842</v>
      </c>
      <c r="AA26" s="31">
        <f>N26/Calibration!$B$10</f>
        <v>1.8757595587547911</v>
      </c>
      <c r="AB26" s="31">
        <f>O26/Calibration!$B$10</f>
        <v>1.8048674083076253</v>
      </c>
      <c r="AC26" s="31">
        <f>P26/Calibration!$B$10</f>
        <v>1.7191736000747875</v>
      </c>
      <c r="AD26" s="31">
        <f>Q26/Calibration!$B$10</f>
        <v>1.81296936835873</v>
      </c>
      <c r="AE26" s="31">
        <f>R26/Calibration!$B$10</f>
        <v>1.7843008943317442</v>
      </c>
      <c r="AF26" s="31">
        <f>S26/Calibration!$B$10</f>
        <v>1.7183945654544888</v>
      </c>
      <c r="AG26" s="31">
        <f>T26/Calibration!$B$10</f>
        <v>1.7135645508086379</v>
      </c>
      <c r="AH26" s="31">
        <f>U26/Calibration!$B$10</f>
        <v>1.7207316693153845</v>
      </c>
      <c r="AI26" s="31">
        <f>V26/Calibration!$B$10</f>
        <v>0.90851017419214108</v>
      </c>
      <c r="AK26" s="27">
        <f>Calibration!$K$16+Calibration!$K$17*'11-20-12jpss24'!X26</f>
        <v>0.32708657826506055</v>
      </c>
      <c r="AL26" s="27">
        <f>Calibration!$K$16+Calibration!$K$17*'11-20-12jpss24'!Y26</f>
        <v>0.31380871024266921</v>
      </c>
      <c r="AM26" s="27">
        <f>Calibration!$K$16+Calibration!$K$17*'11-20-12jpss24'!Z26</f>
        <v>0.32561805829945045</v>
      </c>
      <c r="AN26" s="27">
        <f>Calibration!$K$16+Calibration!$K$17*'11-20-12jpss24'!AA26</f>
        <v>0.320753585913367</v>
      </c>
      <c r="AO26" s="27">
        <f>Calibration!$K$16+Calibration!$K$17*'11-20-12jpss24'!AB26</f>
        <v>0.30683324040602122</v>
      </c>
      <c r="AP26" s="27">
        <f>Calibration!$K$16+Calibration!$K$17*'11-20-12jpss24'!AC26</f>
        <v>0.29000644913340551</v>
      </c>
      <c r="AQ26" s="27">
        <f>Calibration!$K$10+Calibration!$K$11*'11-20-12jpss24'!AD26</f>
        <v>0.32378688638612635</v>
      </c>
      <c r="AR26" s="27">
        <f>Calibration!$K$10+Calibration!$K$11*'11-20-12jpss24'!AE26</f>
        <v>0.31685539936505008</v>
      </c>
      <c r="AS26" s="27">
        <f>Calibration!$K$10+Calibration!$K$11*'11-20-12jpss24'!AF26</f>
        <v>0.30092051344159743</v>
      </c>
      <c r="AT26" s="27">
        <f>Calibration!$K$10+Calibration!$K$11*'11-20-12jpss24'!AG26</f>
        <v>0.29975270856304653</v>
      </c>
      <c r="AU26" s="27">
        <f>Calibration!$K$10+Calibration!$K$11*'11-20-12jpss24'!AH26</f>
        <v>0.30148558031831563</v>
      </c>
      <c r="AV26" s="27">
        <f>Calibration!$K$4+Calibration!$K$5*'11-20-12jpss24'!AI26</f>
        <v>0.19238727954083651</v>
      </c>
      <c r="AX26" s="23">
        <f t="shared" si="0"/>
        <v>691.15034014848322</v>
      </c>
      <c r="AY26" s="23">
        <f t="shared" si="1"/>
        <v>435.72228739027776</v>
      </c>
      <c r="BA26" s="23">
        <f t="shared" si="2"/>
        <v>92.277712609722244</v>
      </c>
      <c r="BB26" s="23">
        <f t="shared" si="3"/>
        <v>3.6329808114063877</v>
      </c>
    </row>
    <row r="27" spans="1:54" x14ac:dyDescent="0.3">
      <c r="A27">
        <v>364</v>
      </c>
      <c r="B27">
        <v>364</v>
      </c>
      <c r="C27">
        <v>0</v>
      </c>
      <c r="D27">
        <v>12</v>
      </c>
      <c r="E27">
        <v>11</v>
      </c>
      <c r="F27">
        <v>20</v>
      </c>
      <c r="G27">
        <v>16</v>
      </c>
      <c r="H27">
        <v>11</v>
      </c>
      <c r="I27">
        <v>0</v>
      </c>
      <c r="J27">
        <v>9</v>
      </c>
      <c r="K27" s="12">
        <v>10419</v>
      </c>
      <c r="L27" s="12">
        <v>10408</v>
      </c>
      <c r="M27" s="12">
        <v>10505</v>
      </c>
      <c r="N27" s="12">
        <v>11238</v>
      </c>
      <c r="O27" s="12">
        <v>11845</v>
      </c>
      <c r="P27" s="12">
        <v>10826</v>
      </c>
      <c r="Q27" s="12">
        <v>11033</v>
      </c>
      <c r="R27" s="12">
        <v>10970</v>
      </c>
      <c r="S27" s="12">
        <v>11150</v>
      </c>
      <c r="T27" s="12">
        <v>11362</v>
      </c>
      <c r="U27" s="12">
        <v>10916</v>
      </c>
      <c r="V27" s="12">
        <v>5445</v>
      </c>
      <c r="W27" s="12"/>
      <c r="X27" s="31">
        <f>K27/Calibration!$B$10</f>
        <v>1.6233523417780686</v>
      </c>
      <c r="Y27" s="31">
        <f>L27/Calibration!$B$10</f>
        <v>1.621638465613412</v>
      </c>
      <c r="Z27" s="31">
        <f>M27/Calibration!$B$10</f>
        <v>1.6367517372472034</v>
      </c>
      <c r="AA27" s="31">
        <f>N27/Calibration!$B$10</f>
        <v>1.7509582125829672</v>
      </c>
      <c r="AB27" s="31">
        <f>O27/Calibration!$B$10</f>
        <v>1.8455330154872083</v>
      </c>
      <c r="AC27" s="31">
        <f>P27/Calibration!$B$10</f>
        <v>1.6867657598703687</v>
      </c>
      <c r="AD27" s="31">
        <f>Q27/Calibration!$B$10</f>
        <v>1.7190177931507276</v>
      </c>
      <c r="AE27" s="31">
        <f>R27/Calibration!$B$10</f>
        <v>1.7092019569349663</v>
      </c>
      <c r="AF27" s="31">
        <f>S27/Calibration!$B$10</f>
        <v>1.7372472032657131</v>
      </c>
      <c r="AG27" s="31">
        <f>T27/Calibration!$B$10</f>
        <v>1.7702782711663707</v>
      </c>
      <c r="AH27" s="31">
        <f>U27/Calibration!$B$10</f>
        <v>1.7007883830357422</v>
      </c>
      <c r="AI27" s="31">
        <f>V27/Calibration!$B$10</f>
        <v>0.84836870150509491</v>
      </c>
      <c r="AK27" s="27">
        <f>Calibration!$K$16+Calibration!$K$17*'11-20-12jpss24'!X27</f>
        <v>0.27119103707402603</v>
      </c>
      <c r="AL27" s="27">
        <f>Calibration!$K$16+Calibration!$K$17*'11-20-12jpss24'!Y27</f>
        <v>0.27085450124857374</v>
      </c>
      <c r="AM27" s="27">
        <f>Calibration!$K$16+Calibration!$K$17*'11-20-12jpss24'!Z27</f>
        <v>0.27382213534574418</v>
      </c>
      <c r="AN27" s="27">
        <f>Calibration!$K$16+Calibration!$K$17*'11-20-12jpss24'!AA27</f>
        <v>0.29624765898724842</v>
      </c>
      <c r="AO27" s="27">
        <f>Calibration!$K$16+Calibration!$K$17*'11-20-12jpss24'!AB27</f>
        <v>0.31481831771902613</v>
      </c>
      <c r="AP27" s="27">
        <f>Calibration!$K$16+Calibration!$K$17*'11-20-12jpss24'!AC27</f>
        <v>0.28364286261576171</v>
      </c>
      <c r="AQ27" s="27">
        <f>Calibration!$K$10+Calibration!$K$11*'11-20-12jpss24'!AD27</f>
        <v>0.30107119794205561</v>
      </c>
      <c r="AR27" s="27">
        <f>Calibration!$K$10+Calibration!$K$11*'11-20-12jpss24'!AE27</f>
        <v>0.29869791705983934</v>
      </c>
      <c r="AS27" s="27">
        <f>Calibration!$K$10+Calibration!$K$11*'11-20-12jpss24'!AF27</f>
        <v>0.30547871958045741</v>
      </c>
      <c r="AT27" s="27">
        <f>Calibration!$K$10+Calibration!$K$11*'11-20-12jpss24'!AG27</f>
        <v>0.31346499810474099</v>
      </c>
      <c r="AU27" s="27">
        <f>Calibration!$K$10+Calibration!$K$11*'11-20-12jpss24'!AH27</f>
        <v>0.29666367630365387</v>
      </c>
      <c r="AV27" s="27">
        <f>Calibration!$K$4+Calibration!$K$5*'11-20-12jpss24'!AI27</f>
        <v>0.17920475362652061</v>
      </c>
      <c r="AX27" s="23">
        <f t="shared" si="0"/>
        <v>653.91245141412696</v>
      </c>
      <c r="AY27" s="23">
        <f t="shared" si="1"/>
        <v>427.12665681850854</v>
      </c>
      <c r="BA27" s="23">
        <f t="shared" si="2"/>
        <v>100.87334318149146</v>
      </c>
      <c r="BB27" s="23">
        <f t="shared" si="3"/>
        <v>3.971391463838247</v>
      </c>
    </row>
    <row r="28" spans="1:54" x14ac:dyDescent="0.3">
      <c r="A28">
        <v>363</v>
      </c>
      <c r="B28">
        <v>363</v>
      </c>
      <c r="C28">
        <v>0</v>
      </c>
      <c r="D28">
        <v>12</v>
      </c>
      <c r="E28">
        <v>11</v>
      </c>
      <c r="F28">
        <v>20</v>
      </c>
      <c r="G28">
        <v>16</v>
      </c>
      <c r="H28">
        <v>17</v>
      </c>
      <c r="I28">
        <v>0</v>
      </c>
      <c r="J28">
        <v>10</v>
      </c>
      <c r="K28" s="12">
        <v>11168</v>
      </c>
      <c r="L28" s="12">
        <v>10485</v>
      </c>
      <c r="M28" s="12">
        <v>10439</v>
      </c>
      <c r="N28" s="12">
        <v>11237</v>
      </c>
      <c r="O28" s="12">
        <v>10744</v>
      </c>
      <c r="P28" s="12">
        <v>10660</v>
      </c>
      <c r="Q28" s="12">
        <v>11805</v>
      </c>
      <c r="R28" s="12">
        <v>11690</v>
      </c>
      <c r="S28" s="12">
        <v>11406</v>
      </c>
      <c r="T28" s="12">
        <v>11633</v>
      </c>
      <c r="U28" s="12">
        <v>11020</v>
      </c>
      <c r="V28" s="12">
        <v>4650</v>
      </c>
      <c r="W28" s="12"/>
      <c r="X28" s="31">
        <f>K28/Calibration!$B$10</f>
        <v>1.7400517278987879</v>
      </c>
      <c r="Y28" s="31">
        <f>L28/Calibration!$B$10</f>
        <v>1.6336355987660092</v>
      </c>
      <c r="Z28" s="31">
        <f>M28/Calibration!$B$10</f>
        <v>1.6264684802592628</v>
      </c>
      <c r="AA28" s="31">
        <f>N28/Calibration!$B$10</f>
        <v>1.7508024056589075</v>
      </c>
      <c r="AB28" s="31">
        <f>O28/Calibration!$B$10</f>
        <v>1.6739895920974728</v>
      </c>
      <c r="AC28" s="31">
        <f>P28/Calibration!$B$10</f>
        <v>1.6609018104764577</v>
      </c>
      <c r="AD28" s="31">
        <f>Q28/Calibration!$B$10</f>
        <v>1.8393007385248201</v>
      </c>
      <c r="AE28" s="31">
        <f>R28/Calibration!$B$10</f>
        <v>1.8213829422579539</v>
      </c>
      <c r="AF28" s="31">
        <f>S28/Calibration!$B$10</f>
        <v>1.7771337758249977</v>
      </c>
      <c r="AG28" s="31">
        <f>T28/Calibration!$B$10</f>
        <v>1.8125019475865507</v>
      </c>
      <c r="AH28" s="31">
        <f>U28/Calibration!$B$10</f>
        <v>1.7169923031379515</v>
      </c>
      <c r="AI28" s="31">
        <f>V28/Calibration!$B$10</f>
        <v>0.72450219687762929</v>
      </c>
      <c r="AK28" s="27">
        <f>Calibration!$K$16+Calibration!$K$17*'11-20-12jpss24'!X28</f>
        <v>0.29410606737073369</v>
      </c>
      <c r="AL28" s="27">
        <f>Calibration!$K$16+Calibration!$K$17*'11-20-12jpss24'!Y28</f>
        <v>0.27321025202673993</v>
      </c>
      <c r="AM28" s="27">
        <f>Calibration!$K$16+Calibration!$K$17*'11-20-12jpss24'!Z28</f>
        <v>0.27180292039303028</v>
      </c>
      <c r="AN28" s="27">
        <f>Calibration!$K$16+Calibration!$K$17*'11-20-12jpss24'!AA28</f>
        <v>0.29621706482129823</v>
      </c>
      <c r="AO28" s="27">
        <f>Calibration!$K$16+Calibration!$K$17*'11-20-12jpss24'!AB28</f>
        <v>0.28113414100784445</v>
      </c>
      <c r="AP28" s="27">
        <f>Calibration!$K$16+Calibration!$K$17*'11-20-12jpss24'!AC28</f>
        <v>0.2785642310680268</v>
      </c>
      <c r="AQ28" s="27">
        <f>Calibration!$K$10+Calibration!$K$11*'11-20-12jpss24'!AD28</f>
        <v>0.33015330653048447</v>
      </c>
      <c r="AR28" s="27">
        <f>Calibration!$K$10+Calibration!$K$11*'11-20-12jpss24'!AE28</f>
        <v>0.32582112714231176</v>
      </c>
      <c r="AS28" s="27">
        <f>Calibration!$K$10+Calibration!$K$11*'11-20-12jpss24'!AF28</f>
        <v>0.31512252760978093</v>
      </c>
      <c r="AT28" s="27">
        <f>Calibration!$K$10+Calibration!$K$11*'11-20-12jpss24'!AG28</f>
        <v>0.32367387301078271</v>
      </c>
      <c r="AU28" s="27">
        <f>Calibration!$K$10+Calibration!$K$11*'11-20-12jpss24'!AH28</f>
        <v>0.30058147331556656</v>
      </c>
      <c r="AV28" s="27">
        <f>Calibration!$K$4+Calibration!$K$5*'11-20-12jpss24'!AI28</f>
        <v>0.15205421450247619</v>
      </c>
      <c r="AX28" s="23">
        <f t="shared" si="0"/>
        <v>659.07763302274191</v>
      </c>
      <c r="AY28" s="23">
        <f t="shared" si="1"/>
        <v>433.30756473667026</v>
      </c>
      <c r="BA28" s="23">
        <f t="shared" si="2"/>
        <v>94.692435263329742</v>
      </c>
      <c r="BB28" s="23">
        <f t="shared" si="3"/>
        <v>3.728048632414557</v>
      </c>
    </row>
    <row r="29" spans="1:54" x14ac:dyDescent="0.3">
      <c r="A29">
        <v>362</v>
      </c>
      <c r="B29">
        <v>362</v>
      </c>
      <c r="C29">
        <v>0</v>
      </c>
      <c r="D29">
        <v>12</v>
      </c>
      <c r="E29">
        <v>11</v>
      </c>
      <c r="F29">
        <v>20</v>
      </c>
      <c r="G29">
        <v>16</v>
      </c>
      <c r="H29">
        <v>22</v>
      </c>
      <c r="I29">
        <v>0</v>
      </c>
      <c r="J29">
        <v>11</v>
      </c>
      <c r="K29" s="12">
        <v>10534</v>
      </c>
      <c r="L29" s="12">
        <v>9925</v>
      </c>
      <c r="M29" s="12">
        <v>9314</v>
      </c>
      <c r="N29" s="12">
        <v>9470</v>
      </c>
      <c r="O29" s="12">
        <v>9744</v>
      </c>
      <c r="P29" s="12">
        <v>10642</v>
      </c>
      <c r="Q29" s="12">
        <v>11596</v>
      </c>
      <c r="R29" s="12">
        <v>11517</v>
      </c>
      <c r="S29" s="12">
        <v>11282</v>
      </c>
      <c r="T29" s="12">
        <v>11523</v>
      </c>
      <c r="U29" s="12">
        <v>10940</v>
      </c>
      <c r="V29" s="12">
        <v>5840</v>
      </c>
      <c r="W29" s="12"/>
      <c r="X29" s="31">
        <f>K29/Calibration!$B$10</f>
        <v>1.6412701380449348</v>
      </c>
      <c r="Y29" s="31">
        <f>L29/Calibration!$B$10</f>
        <v>1.5463837212925742</v>
      </c>
      <c r="Z29" s="31">
        <f>M29/Calibration!$B$10</f>
        <v>1.4511856906920944</v>
      </c>
      <c r="AA29" s="31">
        <f>N29/Calibration!$B$10</f>
        <v>1.4754915708454084</v>
      </c>
      <c r="AB29" s="31">
        <f>O29/Calibration!$B$10</f>
        <v>1.5181826680377677</v>
      </c>
      <c r="AC29" s="31">
        <f>P29/Calibration!$B$10</f>
        <v>1.6580972858433829</v>
      </c>
      <c r="AD29" s="31">
        <f>Q29/Calibration!$B$10</f>
        <v>1.8067370913963416</v>
      </c>
      <c r="AE29" s="31">
        <f>R29/Calibration!$B$10</f>
        <v>1.794428344395625</v>
      </c>
      <c r="AF29" s="31">
        <f>S29/Calibration!$B$10</f>
        <v>1.7578137172415942</v>
      </c>
      <c r="AG29" s="31">
        <f>T29/Calibration!$B$10</f>
        <v>1.7953631859399832</v>
      </c>
      <c r="AH29" s="31">
        <f>U29/Calibration!$B$10</f>
        <v>1.7045277492131752</v>
      </c>
      <c r="AI29" s="31">
        <f>V29/Calibration!$B$10</f>
        <v>0.90991243650867848</v>
      </c>
      <c r="AK29" s="27">
        <f>Calibration!$K$16+Calibration!$K$17*'11-20-12jpss24'!X29</f>
        <v>0.27470936615830027</v>
      </c>
      <c r="AL29" s="27">
        <f>Calibration!$K$16+Calibration!$K$17*'11-20-12jpss24'!Y29</f>
        <v>0.25607751909462206</v>
      </c>
      <c r="AM29" s="27">
        <f>Calibration!$K$16+Calibration!$K$17*'11-20-12jpss24'!Z29</f>
        <v>0.23738448369904352</v>
      </c>
      <c r="AN29" s="27">
        <f>Calibration!$K$16+Calibration!$K$17*'11-20-12jpss24'!AA29</f>
        <v>0.24215717358727634</v>
      </c>
      <c r="AO29" s="27">
        <f>Calibration!$K$16+Calibration!$K$17*'11-20-12jpss24'!AB29</f>
        <v>0.25053997505763403</v>
      </c>
      <c r="AP29" s="27">
        <f>Calibration!$K$16+Calibration!$K$17*'11-20-12jpss24'!AC29</f>
        <v>0.278013536080923</v>
      </c>
      <c r="AQ29" s="27">
        <f>Calibration!$K$10+Calibration!$K$11*'11-20-12jpss24'!AD29</f>
        <v>0.32228004138154454</v>
      </c>
      <c r="AR29" s="27">
        <f>Calibration!$K$10+Calibration!$K$11*'11-20-12jpss24'!AE29</f>
        <v>0.31930402249749551</v>
      </c>
      <c r="AS29" s="27">
        <f>Calibration!$K$10+Calibration!$K$11*'11-20-12jpss24'!AF29</f>
        <v>0.31045130809557736</v>
      </c>
      <c r="AT29" s="27">
        <f>Calibration!$K$10+Calibration!$K$11*'11-20-12jpss24'!AG29</f>
        <v>0.31953004924818273</v>
      </c>
      <c r="AU29" s="27">
        <f>Calibration!$K$10+Calibration!$K$11*'11-20-12jpss24'!AH29</f>
        <v>0.29756778330640299</v>
      </c>
      <c r="AV29" s="27">
        <f>Calibration!$K$4+Calibration!$K$5*'11-20-12jpss24'!AI29</f>
        <v>0.19269464413469362</v>
      </c>
      <c r="AX29" s="23">
        <f t="shared" si="0"/>
        <v>632.67104385250911</v>
      </c>
      <c r="AY29" s="23">
        <f t="shared" si="1"/>
        <v>433.02227445472727</v>
      </c>
      <c r="BA29" s="23">
        <f t="shared" si="2"/>
        <v>94.977725545272733</v>
      </c>
      <c r="BB29" s="23">
        <f t="shared" si="3"/>
        <v>3.7392805332784542</v>
      </c>
    </row>
    <row r="30" spans="1:54" x14ac:dyDescent="0.3">
      <c r="A30">
        <v>361</v>
      </c>
      <c r="B30">
        <v>361</v>
      </c>
      <c r="C30">
        <v>0</v>
      </c>
      <c r="D30">
        <v>12</v>
      </c>
      <c r="E30">
        <v>11</v>
      </c>
      <c r="F30">
        <v>20</v>
      </c>
      <c r="G30">
        <v>16</v>
      </c>
      <c r="H30">
        <v>27</v>
      </c>
      <c r="I30">
        <v>0</v>
      </c>
      <c r="J30">
        <v>12</v>
      </c>
      <c r="K30" s="12">
        <v>11274</v>
      </c>
      <c r="L30" s="12">
        <v>16594</v>
      </c>
      <c r="M30" s="12">
        <v>9342</v>
      </c>
      <c r="N30" s="12">
        <v>11601</v>
      </c>
      <c r="O30" s="12">
        <v>12015</v>
      </c>
      <c r="P30" s="12">
        <v>10722</v>
      </c>
      <c r="Q30" s="12">
        <v>11643</v>
      </c>
      <c r="R30" s="12">
        <v>11516</v>
      </c>
      <c r="S30" s="12">
        <v>11329</v>
      </c>
      <c r="T30" s="12">
        <v>10904</v>
      </c>
      <c r="U30" s="12">
        <v>10528</v>
      </c>
      <c r="V30" s="12">
        <v>5340</v>
      </c>
      <c r="W30" s="12"/>
      <c r="X30" s="31">
        <f>K30/Calibration!$B$10</f>
        <v>1.7565672618491166</v>
      </c>
      <c r="Y30" s="31">
        <f>L30/Calibration!$B$10</f>
        <v>2.5854600978467484</v>
      </c>
      <c r="Z30" s="31">
        <f>M30/Calibration!$B$10</f>
        <v>1.4555482845657661</v>
      </c>
      <c r="AA30" s="31">
        <f>N30/Calibration!$B$10</f>
        <v>1.8075161260166401</v>
      </c>
      <c r="AB30" s="31">
        <f>O30/Calibration!$B$10</f>
        <v>1.8720201925773583</v>
      </c>
      <c r="AC30" s="31">
        <f>P30/Calibration!$B$10</f>
        <v>1.6705618397681594</v>
      </c>
      <c r="AD30" s="31">
        <f>Q30/Calibration!$B$10</f>
        <v>1.8140600168271479</v>
      </c>
      <c r="AE30" s="31">
        <f>R30/Calibration!$B$10</f>
        <v>1.7942725374715653</v>
      </c>
      <c r="AF30" s="31">
        <f>S30/Calibration!$B$10</f>
        <v>1.7651366426724004</v>
      </c>
      <c r="AG30" s="31">
        <f>T30/Calibration!$B$10</f>
        <v>1.6989186999470256</v>
      </c>
      <c r="AH30" s="31">
        <f>U30/Calibration!$B$10</f>
        <v>1.6403352965005766</v>
      </c>
      <c r="AI30" s="31">
        <f>V30/Calibration!$B$10</f>
        <v>0.83200897447882582</v>
      </c>
      <c r="AK30" s="27">
        <f>Calibration!$K$16+Calibration!$K$17*'11-20-12jpss24'!X30</f>
        <v>0.29734904896145598</v>
      </c>
      <c r="AL30" s="27">
        <f>Calibration!$K$16+Calibration!$K$17*'11-20-12jpss24'!Y30</f>
        <v>0.46011001181657563</v>
      </c>
      <c r="AM30" s="27">
        <f>Calibration!$K$16+Calibration!$K$17*'11-20-12jpss24'!Z30</f>
        <v>0.23824112034564937</v>
      </c>
      <c r="AN30" s="27">
        <f>Calibration!$K$16+Calibration!$K$17*'11-20-12jpss24'!AA30</f>
        <v>0.30735334122717478</v>
      </c>
      <c r="AO30" s="27">
        <f>Calibration!$K$16+Calibration!$K$17*'11-20-12jpss24'!AB30</f>
        <v>0.32001932593056198</v>
      </c>
      <c r="AP30" s="27">
        <f>Calibration!$K$16+Calibration!$K$17*'11-20-12jpss24'!AC30</f>
        <v>0.28046106935693982</v>
      </c>
      <c r="AQ30" s="27">
        <f>Calibration!$K$10+Calibration!$K$11*'11-20-12jpss24'!AD30</f>
        <v>0.32405058426192818</v>
      </c>
      <c r="AR30" s="27">
        <f>Calibration!$K$10+Calibration!$K$11*'11-20-12jpss24'!AE30</f>
        <v>0.31926635137238096</v>
      </c>
      <c r="AS30" s="27">
        <f>Calibration!$K$10+Calibration!$K$11*'11-20-12jpss24'!AF30</f>
        <v>0.312221850975961</v>
      </c>
      <c r="AT30" s="27">
        <f>Calibration!$K$10+Calibration!$K$11*'11-20-12jpss24'!AG30</f>
        <v>0.29621162280227931</v>
      </c>
      <c r="AU30" s="27">
        <f>Calibration!$K$10+Calibration!$K$11*'11-20-12jpss24'!AH30</f>
        <v>0.2820472797592104</v>
      </c>
      <c r="AV30" s="27">
        <f>Calibration!$K$4+Calibration!$K$5*'11-20-12jpss24'!AI30</f>
        <v>0.17561883336485434</v>
      </c>
      <c r="AX30" s="23">
        <f t="shared" si="0"/>
        <v>692.8551831388487</v>
      </c>
      <c r="AY30" s="23">
        <f t="shared" si="1"/>
        <v>429.97745097176698</v>
      </c>
      <c r="BA30" s="23">
        <f t="shared" si="2"/>
        <v>98.022549028233016</v>
      </c>
      <c r="BB30" s="23">
        <f t="shared" si="3"/>
        <v>3.8591554735524811</v>
      </c>
    </row>
    <row r="31" spans="1:54" x14ac:dyDescent="0.3">
      <c r="A31">
        <v>360</v>
      </c>
      <c r="B31">
        <v>360</v>
      </c>
      <c r="C31">
        <v>0</v>
      </c>
      <c r="D31">
        <v>12</v>
      </c>
      <c r="E31">
        <v>11</v>
      </c>
      <c r="F31">
        <v>20</v>
      </c>
      <c r="G31">
        <v>16</v>
      </c>
      <c r="H31">
        <v>33</v>
      </c>
      <c r="I31">
        <v>0</v>
      </c>
      <c r="J31">
        <v>13</v>
      </c>
      <c r="K31" s="12">
        <v>9990</v>
      </c>
      <c r="L31" s="12">
        <v>10175</v>
      </c>
      <c r="M31" s="12">
        <v>10658</v>
      </c>
      <c r="N31" s="12">
        <v>10254</v>
      </c>
      <c r="O31" s="12">
        <v>10573</v>
      </c>
      <c r="P31" s="12">
        <v>11180</v>
      </c>
      <c r="Q31" s="12">
        <v>12053</v>
      </c>
      <c r="R31" s="12">
        <v>11871</v>
      </c>
      <c r="S31" s="12">
        <v>11700</v>
      </c>
      <c r="T31" s="12">
        <v>11707</v>
      </c>
      <c r="U31" s="12">
        <v>10929</v>
      </c>
      <c r="V31" s="12">
        <v>5719</v>
      </c>
      <c r="W31" s="12"/>
      <c r="X31" s="31">
        <f>K31/Calibration!$B$10</f>
        <v>1.5565111713564552</v>
      </c>
      <c r="Y31" s="31">
        <f>L31/Calibration!$B$10</f>
        <v>1.5853354523075005</v>
      </c>
      <c r="Z31" s="31">
        <f>M31/Calibration!$B$10</f>
        <v>1.6605901966283383</v>
      </c>
      <c r="AA31" s="31">
        <f>N31/Calibration!$B$10</f>
        <v>1.5976441993082173</v>
      </c>
      <c r="AB31" s="31">
        <f>O31/Calibration!$B$10</f>
        <v>1.6473466080832633</v>
      </c>
      <c r="AC31" s="31">
        <f>P31/Calibration!$B$10</f>
        <v>1.7419214109875043</v>
      </c>
      <c r="AD31" s="31">
        <f>Q31/Calibration!$B$10</f>
        <v>1.8779408556916271</v>
      </c>
      <c r="AE31" s="31">
        <f>R31/Calibration!$B$10</f>
        <v>1.8495839955127606</v>
      </c>
      <c r="AF31" s="31">
        <f>S31/Calibration!$B$10</f>
        <v>1.8229410114985511</v>
      </c>
      <c r="AG31" s="31">
        <f>T31/Calibration!$B$10</f>
        <v>1.824031659966969</v>
      </c>
      <c r="AH31" s="31">
        <f>U31/Calibration!$B$10</f>
        <v>1.7028138730485183</v>
      </c>
      <c r="AI31" s="31">
        <f>V31/Calibration!$B$10</f>
        <v>0.89105979869745411</v>
      </c>
      <c r="AK31" s="27">
        <f>Calibration!$K$16+Calibration!$K$17*'11-20-12jpss24'!X31</f>
        <v>0.25806613988138577</v>
      </c>
      <c r="AL31" s="27">
        <f>Calibration!$K$16+Calibration!$K$17*'11-20-12jpss24'!Y31</f>
        <v>0.26372606058217468</v>
      </c>
      <c r="AM31" s="27">
        <f>Calibration!$K$16+Calibration!$K$17*'11-20-12jpss24'!Z31</f>
        <v>0.27850304273612636</v>
      </c>
      <c r="AN31" s="27">
        <f>Calibration!$K$16+Calibration!$K$17*'11-20-12jpss24'!AA31</f>
        <v>0.26614299969224131</v>
      </c>
      <c r="AO31" s="27">
        <f>Calibration!$K$16+Calibration!$K$17*'11-20-12jpss24'!AB31</f>
        <v>0.27590253863035846</v>
      </c>
      <c r="AP31" s="27">
        <f>Calibration!$K$16+Calibration!$K$17*'11-20-12jpss24'!AC31</f>
        <v>0.29447319736213623</v>
      </c>
      <c r="AQ31" s="27">
        <f>Calibration!$K$10+Calibration!$K$11*'11-20-12jpss24'!AD31</f>
        <v>0.33949574555889167</v>
      </c>
      <c r="AR31" s="27">
        <f>Calibration!$K$10+Calibration!$K$11*'11-20-12jpss24'!AE31</f>
        <v>0.33263960078804444</v>
      </c>
      <c r="AS31" s="27">
        <f>Calibration!$K$10+Calibration!$K$11*'11-20-12jpss24'!AF31</f>
        <v>0.32619783839345723</v>
      </c>
      <c r="AT31" s="27">
        <f>Calibration!$K$10+Calibration!$K$11*'11-20-12jpss24'!AG31</f>
        <v>0.32646153626925906</v>
      </c>
      <c r="AU31" s="27">
        <f>Calibration!$K$10+Calibration!$K$11*'11-20-12jpss24'!AH31</f>
        <v>0.29715340093014297</v>
      </c>
      <c r="AV31" s="27">
        <f>Calibration!$K$4+Calibration!$K$5*'11-20-12jpss24'!AI31</f>
        <v>0.18856229792839252</v>
      </c>
      <c r="AX31" s="23">
        <f t="shared" si="0"/>
        <v>663.65826576238351</v>
      </c>
      <c r="AY31" s="23">
        <f t="shared" si="1"/>
        <v>448.58697730910075</v>
      </c>
      <c r="BA31" s="23">
        <f t="shared" si="2"/>
        <v>79.413022690899254</v>
      </c>
      <c r="BB31" s="23">
        <f t="shared" si="3"/>
        <v>3.1264969563346163</v>
      </c>
    </row>
    <row r="32" spans="1:54" x14ac:dyDescent="0.3">
      <c r="A32">
        <v>359</v>
      </c>
      <c r="B32">
        <v>359</v>
      </c>
      <c r="C32">
        <v>0</v>
      </c>
      <c r="D32">
        <v>12</v>
      </c>
      <c r="E32">
        <v>11</v>
      </c>
      <c r="F32">
        <v>20</v>
      </c>
      <c r="G32">
        <v>16</v>
      </c>
      <c r="H32">
        <v>30</v>
      </c>
      <c r="I32">
        <v>0</v>
      </c>
      <c r="J32">
        <v>14</v>
      </c>
      <c r="K32" s="12">
        <v>10478</v>
      </c>
      <c r="L32" s="12">
        <v>10588</v>
      </c>
      <c r="M32" s="12">
        <v>9828</v>
      </c>
      <c r="N32" s="12">
        <v>10189</v>
      </c>
      <c r="O32" s="12">
        <v>10608</v>
      </c>
      <c r="P32" s="12">
        <v>10475</v>
      </c>
      <c r="Q32" s="12">
        <v>11195</v>
      </c>
      <c r="R32" s="12">
        <v>11696</v>
      </c>
      <c r="S32" s="12">
        <v>11765</v>
      </c>
      <c r="T32" s="12">
        <v>11932</v>
      </c>
      <c r="U32" s="12">
        <v>11310</v>
      </c>
      <c r="V32" s="12">
        <v>4989</v>
      </c>
      <c r="W32" s="12"/>
      <c r="X32" s="31">
        <f>K32/Calibration!$B$10</f>
        <v>1.6325449502975913</v>
      </c>
      <c r="Y32" s="31">
        <f>L32/Calibration!$B$10</f>
        <v>1.6496837119441587</v>
      </c>
      <c r="Z32" s="31">
        <f>M32/Calibration!$B$10</f>
        <v>1.5312704496587828</v>
      </c>
      <c r="AA32" s="31">
        <f>N32/Calibration!$B$10</f>
        <v>1.5875167492443365</v>
      </c>
      <c r="AB32" s="31">
        <f>O32/Calibration!$B$10</f>
        <v>1.6527998504253529</v>
      </c>
      <c r="AC32" s="31">
        <f>P32/Calibration!$B$10</f>
        <v>1.6320775295254122</v>
      </c>
      <c r="AD32" s="31">
        <f>Q32/Calibration!$B$10</f>
        <v>1.7442585148484</v>
      </c>
      <c r="AE32" s="31">
        <f>R32/Calibration!$B$10</f>
        <v>1.8223177838023121</v>
      </c>
      <c r="AF32" s="31">
        <f>S32/Calibration!$B$10</f>
        <v>1.833068461562432</v>
      </c>
      <c r="AG32" s="31">
        <f>T32/Calibration!$B$10</f>
        <v>1.8590882178804027</v>
      </c>
      <c r="AH32" s="31">
        <f>U32/Calibration!$B$10</f>
        <v>1.762176311115266</v>
      </c>
      <c r="AI32" s="31">
        <f>V32/Calibration!$B$10</f>
        <v>0.77732074413386931</v>
      </c>
      <c r="AK32" s="27">
        <f>Calibration!$K$16+Calibration!$K$17*'11-20-12jpss24'!X32</f>
        <v>0.27299609286508847</v>
      </c>
      <c r="AL32" s="27">
        <f>Calibration!$K$16+Calibration!$K$17*'11-20-12jpss24'!Y32</f>
        <v>0.27636145111961158</v>
      </c>
      <c r="AM32" s="27">
        <f>Calibration!$K$16+Calibration!$K$17*'11-20-12jpss24'!Z32</f>
        <v>0.25310988499745168</v>
      </c>
      <c r="AN32" s="27">
        <f>Calibration!$K$16+Calibration!$K$17*'11-20-12jpss24'!AA32</f>
        <v>0.26415437890547766</v>
      </c>
      <c r="AO32" s="27">
        <f>Calibration!$K$16+Calibration!$K$17*'11-20-12jpss24'!AB32</f>
        <v>0.27697333443861583</v>
      </c>
      <c r="AP32" s="27">
        <f>Calibration!$K$16+Calibration!$K$17*'11-20-12jpss24'!AC32</f>
        <v>0.27290431036723783</v>
      </c>
      <c r="AQ32" s="27">
        <f>Calibration!$K$10+Calibration!$K$11*'11-20-12jpss24'!AD32</f>
        <v>0.30717392021061196</v>
      </c>
      <c r="AR32" s="27">
        <f>Calibration!$K$10+Calibration!$K$11*'11-20-12jpss24'!AE32</f>
        <v>0.32604715389299904</v>
      </c>
      <c r="AS32" s="27">
        <f>Calibration!$K$10+Calibration!$K$11*'11-20-12jpss24'!AF32</f>
        <v>0.32864646152590271</v>
      </c>
      <c r="AT32" s="27">
        <f>Calibration!$K$10+Calibration!$K$11*'11-20-12jpss24'!AG32</f>
        <v>0.33493753942003168</v>
      </c>
      <c r="AU32" s="27">
        <f>Calibration!$K$10+Calibration!$K$11*'11-20-12jpss24'!AH32</f>
        <v>0.31150609959878461</v>
      </c>
      <c r="AV32" s="27">
        <f>Calibration!$K$4+Calibration!$K$5*'11-20-12jpss24'!AI32</f>
        <v>0.16363161420442718</v>
      </c>
      <c r="AX32" s="23">
        <f t="shared" si="0"/>
        <v>650.38883902273926</v>
      </c>
      <c r="AY32" s="23">
        <f t="shared" si="1"/>
        <v>436.66675328786067</v>
      </c>
      <c r="BA32" s="23">
        <f t="shared" si="2"/>
        <v>91.333246712139328</v>
      </c>
      <c r="BB32" s="23">
        <f t="shared" si="3"/>
        <v>3.5957971146511549</v>
      </c>
    </row>
    <row r="33" spans="1:54" x14ac:dyDescent="0.3">
      <c r="A33">
        <v>358</v>
      </c>
      <c r="B33">
        <v>358</v>
      </c>
      <c r="C33">
        <v>0</v>
      </c>
      <c r="D33">
        <v>12</v>
      </c>
      <c r="E33">
        <v>11</v>
      </c>
      <c r="F33">
        <v>20</v>
      </c>
      <c r="G33">
        <v>16</v>
      </c>
      <c r="H33">
        <v>44</v>
      </c>
      <c r="I33">
        <v>0</v>
      </c>
      <c r="J33">
        <v>15</v>
      </c>
      <c r="K33" s="12">
        <v>10342</v>
      </c>
      <c r="L33" s="12">
        <v>10216</v>
      </c>
      <c r="M33" s="12">
        <v>9894</v>
      </c>
      <c r="N33" s="12">
        <v>9885</v>
      </c>
      <c r="O33" s="12">
        <v>11245</v>
      </c>
      <c r="P33" s="12">
        <v>10342</v>
      </c>
      <c r="Q33" s="12">
        <v>10320</v>
      </c>
      <c r="R33" s="12">
        <v>10358</v>
      </c>
      <c r="S33" s="12">
        <v>10768</v>
      </c>
      <c r="T33" s="12">
        <v>10942</v>
      </c>
      <c r="U33" s="12">
        <v>11300</v>
      </c>
      <c r="V33" s="12">
        <v>6366</v>
      </c>
      <c r="W33" s="12"/>
      <c r="X33" s="31">
        <f>K33/Calibration!$B$10</f>
        <v>1.6113552086254714</v>
      </c>
      <c r="Y33" s="31">
        <f>L33/Calibration!$B$10</f>
        <v>1.5917235361939486</v>
      </c>
      <c r="Z33" s="31">
        <f>M33/Calibration!$B$10</f>
        <v>1.5415537066467235</v>
      </c>
      <c r="AA33" s="31">
        <f>N33/Calibration!$B$10</f>
        <v>1.540151444330186</v>
      </c>
      <c r="AB33" s="31">
        <f>O33/Calibration!$B$10</f>
        <v>1.7520488610513851</v>
      </c>
      <c r="AC33" s="31">
        <f>P33/Calibration!$B$10</f>
        <v>1.6113552086254714</v>
      </c>
      <c r="AD33" s="31">
        <f>Q33/Calibration!$B$10</f>
        <v>1.6079274562961579</v>
      </c>
      <c r="AE33" s="31">
        <f>R33/Calibration!$B$10</f>
        <v>1.6138481194104266</v>
      </c>
      <c r="AF33" s="31">
        <f>S33/Calibration!$B$10</f>
        <v>1.6777289582749058</v>
      </c>
      <c r="AG33" s="31">
        <f>T33/Calibration!$B$10</f>
        <v>1.7048393630612946</v>
      </c>
      <c r="AH33" s="31">
        <f>U33/Calibration!$B$10</f>
        <v>1.760618241874669</v>
      </c>
      <c r="AI33" s="31">
        <f>V33/Calibration!$B$10</f>
        <v>0.9918668785640834</v>
      </c>
      <c r="AK33" s="27">
        <f>Calibration!$K$16+Calibration!$K$17*'11-20-12jpss24'!X33</f>
        <v>0.26883528629585984</v>
      </c>
      <c r="AL33" s="27">
        <f>Calibration!$K$16+Calibration!$K$17*'11-20-12jpss24'!Y33</f>
        <v>0.26498042138613337</v>
      </c>
      <c r="AM33" s="27">
        <f>Calibration!$K$16+Calibration!$K$17*'11-20-12jpss24'!Z33</f>
        <v>0.25512909995016558</v>
      </c>
      <c r="AN33" s="27">
        <f>Calibration!$K$16+Calibration!$K$17*'11-20-12jpss24'!AA33</f>
        <v>0.25485375245661368</v>
      </c>
      <c r="AO33" s="27">
        <f>Calibration!$K$16+Calibration!$K$17*'11-20-12jpss24'!AB33</f>
        <v>0.29646181814889988</v>
      </c>
      <c r="AP33" s="27">
        <f>Calibration!$K$16+Calibration!$K$17*'11-20-12jpss24'!AC33</f>
        <v>0.26883528629585984</v>
      </c>
      <c r="AQ33" s="27">
        <f>Calibration!$K$10+Calibration!$K$11*'11-20-12jpss24'!AD33</f>
        <v>0.27421168573538501</v>
      </c>
      <c r="AR33" s="27">
        <f>Calibration!$K$10+Calibration!$K$11*'11-20-12jpss24'!AE33</f>
        <v>0.27564318848973768</v>
      </c>
      <c r="AS33" s="27">
        <f>Calibration!$K$10+Calibration!$K$11*'11-20-12jpss24'!AF33</f>
        <v>0.29108834978670117</v>
      </c>
      <c r="AT33" s="27">
        <f>Calibration!$K$10+Calibration!$K$11*'11-20-12jpss24'!AG33</f>
        <v>0.29764312555663208</v>
      </c>
      <c r="AU33" s="27">
        <f>Calibration!$K$10+Calibration!$K$11*'11-20-12jpss24'!AH33</f>
        <v>0.3111293883476392</v>
      </c>
      <c r="AV33" s="27">
        <f>Calibration!$K$4+Calibration!$K$5*'11-20-12jpss24'!AI33</f>
        <v>0.21065839706456452</v>
      </c>
      <c r="AX33" s="23">
        <f t="shared" si="0"/>
        <v>627.01043127325238</v>
      </c>
      <c r="AY33" s="23">
        <f t="shared" si="1"/>
        <v>415.4880660701939</v>
      </c>
      <c r="BA33" s="23">
        <f t="shared" si="2"/>
        <v>112.5119339298061</v>
      </c>
      <c r="BB33" s="23">
        <f t="shared" si="3"/>
        <v>4.4296036980238629</v>
      </c>
    </row>
    <row r="34" spans="1:54" x14ac:dyDescent="0.3">
      <c r="A34">
        <v>357</v>
      </c>
      <c r="B34">
        <v>357</v>
      </c>
      <c r="C34">
        <v>0</v>
      </c>
      <c r="D34">
        <v>12</v>
      </c>
      <c r="E34">
        <v>11</v>
      </c>
      <c r="F34">
        <v>20</v>
      </c>
      <c r="G34">
        <v>16</v>
      </c>
      <c r="H34">
        <v>41</v>
      </c>
      <c r="I34">
        <v>0</v>
      </c>
      <c r="J34">
        <v>16</v>
      </c>
      <c r="K34" s="12">
        <v>9811</v>
      </c>
      <c r="L34" s="12">
        <v>9741</v>
      </c>
      <c r="M34" s="12">
        <v>9931</v>
      </c>
      <c r="N34" s="12">
        <v>10244</v>
      </c>
      <c r="O34" s="12">
        <v>9732</v>
      </c>
      <c r="P34" s="12">
        <v>11234</v>
      </c>
      <c r="Q34" s="12">
        <v>11988</v>
      </c>
      <c r="R34" s="12">
        <v>11551</v>
      </c>
      <c r="S34" s="12">
        <v>11142</v>
      </c>
      <c r="T34" s="12">
        <v>11501</v>
      </c>
      <c r="U34" s="12">
        <v>10930</v>
      </c>
      <c r="V34" s="12">
        <v>6137</v>
      </c>
      <c r="W34" s="12"/>
      <c r="X34" s="31">
        <f>K34/Calibration!$B$10</f>
        <v>1.5286217319497679</v>
      </c>
      <c r="Y34" s="31">
        <f>L34/Calibration!$B$10</f>
        <v>1.5177152472655886</v>
      </c>
      <c r="Z34" s="31">
        <f>M34/Calibration!$B$10</f>
        <v>1.5473185628369326</v>
      </c>
      <c r="AA34" s="31">
        <f>N34/Calibration!$B$10</f>
        <v>1.5960861300676203</v>
      </c>
      <c r="AB34" s="31">
        <f>O34/Calibration!$B$10</f>
        <v>1.5163129849490511</v>
      </c>
      <c r="AC34" s="31">
        <f>P34/Calibration!$B$10</f>
        <v>1.7503349848867285</v>
      </c>
      <c r="AD34" s="31">
        <f>Q34/Calibration!$B$10</f>
        <v>1.8678134056277462</v>
      </c>
      <c r="AE34" s="31">
        <f>R34/Calibration!$B$10</f>
        <v>1.799725779813655</v>
      </c>
      <c r="AF34" s="31">
        <f>S34/Calibration!$B$10</f>
        <v>1.7360007478732356</v>
      </c>
      <c r="AG34" s="31">
        <f>T34/Calibration!$B$10</f>
        <v>1.7919354336106696</v>
      </c>
      <c r="AH34" s="31">
        <f>U34/Calibration!$B$10</f>
        <v>1.702969679972578</v>
      </c>
      <c r="AI34" s="31">
        <f>V34/Calibration!$B$10</f>
        <v>0.95618709295441096</v>
      </c>
      <c r="AK34" s="27">
        <f>Calibration!$K$16+Calibration!$K$17*'11-20-12jpss24'!X34</f>
        <v>0.25258978417629813</v>
      </c>
      <c r="AL34" s="27">
        <f>Calibration!$K$16+Calibration!$K$17*'11-20-12jpss24'!Y34</f>
        <v>0.2504481925597834</v>
      </c>
      <c r="AM34" s="27">
        <f>Calibration!$K$16+Calibration!$K$17*'11-20-12jpss24'!Z34</f>
        <v>0.25626108409032339</v>
      </c>
      <c r="AN34" s="27">
        <f>Calibration!$K$16+Calibration!$K$17*'11-20-12jpss24'!AA34</f>
        <v>0.26583705803273927</v>
      </c>
      <c r="AO34" s="27">
        <f>Calibration!$K$16+Calibration!$K$17*'11-20-12jpss24'!AB34</f>
        <v>0.25017284506623144</v>
      </c>
      <c r="AP34" s="27">
        <f>Calibration!$K$16+Calibration!$K$17*'11-20-12jpss24'!AC34</f>
        <v>0.29612528232344759</v>
      </c>
      <c r="AQ34" s="27">
        <f>Calibration!$K$10+Calibration!$K$11*'11-20-12jpss24'!AD34</f>
        <v>0.33704712242644624</v>
      </c>
      <c r="AR34" s="27">
        <f>Calibration!$K$10+Calibration!$K$11*'11-20-12jpss24'!AE34</f>
        <v>0.32058484075139004</v>
      </c>
      <c r="AS34" s="27">
        <f>Calibration!$K$10+Calibration!$K$11*'11-20-12jpss24'!AF34</f>
        <v>0.3051773505795411</v>
      </c>
      <c r="AT34" s="27">
        <f>Calibration!$K$10+Calibration!$K$11*'11-20-12jpss24'!AG34</f>
        <v>0.31870128449566276</v>
      </c>
      <c r="AU34" s="27">
        <f>Calibration!$K$10+Calibration!$K$11*'11-20-12jpss24'!AH34</f>
        <v>0.29719107205525747</v>
      </c>
      <c r="AV34" s="27">
        <f>Calibration!$K$4+Calibration!$K$5*'11-20-12jpss24'!AI34</f>
        <v>0.20283767573197814</v>
      </c>
      <c r="AX34" s="23">
        <f t="shared" si="0"/>
        <v>645.3357400401901</v>
      </c>
      <c r="AY34" s="23">
        <f t="shared" si="1"/>
        <v>440.55021017936787</v>
      </c>
      <c r="BA34" s="23">
        <f t="shared" si="2"/>
        <v>87.449789820632134</v>
      </c>
      <c r="BB34" s="23">
        <f t="shared" si="3"/>
        <v>3.4429051110485096</v>
      </c>
    </row>
    <row r="35" spans="1:54" x14ac:dyDescent="0.3">
      <c r="A35">
        <v>356</v>
      </c>
      <c r="B35">
        <v>356</v>
      </c>
      <c r="C35">
        <v>0</v>
      </c>
      <c r="D35">
        <v>12</v>
      </c>
      <c r="E35">
        <v>11</v>
      </c>
      <c r="F35">
        <v>20</v>
      </c>
      <c r="G35">
        <v>16</v>
      </c>
      <c r="H35">
        <v>55</v>
      </c>
      <c r="I35">
        <v>0</v>
      </c>
      <c r="J35">
        <v>17</v>
      </c>
      <c r="K35" s="12">
        <v>10653</v>
      </c>
      <c r="L35" s="12">
        <v>10823</v>
      </c>
      <c r="M35" s="12">
        <v>10658</v>
      </c>
      <c r="N35" s="12">
        <v>10472</v>
      </c>
      <c r="O35" s="12">
        <v>10540</v>
      </c>
      <c r="P35" s="12">
        <v>11364</v>
      </c>
      <c r="Q35" s="12">
        <v>10984</v>
      </c>
      <c r="R35" s="12">
        <v>10777</v>
      </c>
      <c r="S35" s="12">
        <v>10375</v>
      </c>
      <c r="T35" s="12">
        <v>10610</v>
      </c>
      <c r="U35" s="12">
        <v>10423</v>
      </c>
      <c r="V35" s="12">
        <v>5119</v>
      </c>
      <c r="W35" s="12"/>
      <c r="X35" s="31">
        <f>K35/Calibration!$B$10</f>
        <v>1.6598111620080396</v>
      </c>
      <c r="Y35" s="31">
        <f>L35/Calibration!$B$10</f>
        <v>1.6862983390981896</v>
      </c>
      <c r="Z35" s="31">
        <f>M35/Calibration!$B$10</f>
        <v>1.6605901966283383</v>
      </c>
      <c r="AA35" s="31">
        <f>N35/Calibration!$B$10</f>
        <v>1.6316101087532331</v>
      </c>
      <c r="AB35" s="31">
        <f>O35/Calibration!$B$10</f>
        <v>1.642204979589293</v>
      </c>
      <c r="AC35" s="31">
        <f>P35/Calibration!$B$10</f>
        <v>1.7705898850144901</v>
      </c>
      <c r="AD35" s="31">
        <f>Q35/Calibration!$B$10</f>
        <v>1.7113832538718021</v>
      </c>
      <c r="AE35" s="31">
        <f>R35/Calibration!$B$10</f>
        <v>1.679131220591443</v>
      </c>
      <c r="AF35" s="31">
        <f>S35/Calibration!$B$10</f>
        <v>1.6164968371194417</v>
      </c>
      <c r="AG35" s="31">
        <f>T35/Calibration!$B$10</f>
        <v>1.6531114642734723</v>
      </c>
      <c r="AH35" s="31">
        <f>U35/Calibration!$B$10</f>
        <v>1.6239755694743074</v>
      </c>
      <c r="AI35" s="31">
        <f>V35/Calibration!$B$10</f>
        <v>0.79757564426163097</v>
      </c>
      <c r="AK35" s="27">
        <f>Calibration!$K$16+Calibration!$K$17*'11-20-12jpss24'!X35</f>
        <v>0.27835007190637528</v>
      </c>
      <c r="AL35" s="27">
        <f>Calibration!$K$16+Calibration!$K$17*'11-20-12jpss24'!Y35</f>
        <v>0.28355108011791108</v>
      </c>
      <c r="AM35" s="27">
        <f>Calibration!$K$16+Calibration!$K$17*'11-20-12jpss24'!Z35</f>
        <v>0.27850304273612636</v>
      </c>
      <c r="AN35" s="27">
        <f>Calibration!$K$16+Calibration!$K$17*'11-20-12jpss24'!AA35</f>
        <v>0.2728125278693872</v>
      </c>
      <c r="AO35" s="27">
        <f>Calibration!$K$16+Calibration!$K$17*'11-20-12jpss24'!AB35</f>
        <v>0.27489293115400154</v>
      </c>
      <c r="AP35" s="27">
        <f>Calibration!$K$16+Calibration!$K$17*'11-20-12jpss24'!AC35</f>
        <v>0.30010252389697495</v>
      </c>
      <c r="AQ35" s="27">
        <f>Calibration!$K$10+Calibration!$K$11*'11-20-12jpss24'!AD35</f>
        <v>0.29922531281144293</v>
      </c>
      <c r="AR35" s="27">
        <f>Calibration!$K$10+Calibration!$K$11*'11-20-12jpss24'!AE35</f>
        <v>0.29142738991273209</v>
      </c>
      <c r="AS35" s="27">
        <f>Calibration!$K$10+Calibration!$K$11*'11-20-12jpss24'!AF35</f>
        <v>0.27628359761668497</v>
      </c>
      <c r="AT35" s="27">
        <f>Calibration!$K$10+Calibration!$K$11*'11-20-12jpss24'!AG35</f>
        <v>0.28513631201860307</v>
      </c>
      <c r="AU35" s="27">
        <f>Calibration!$K$10+Calibration!$K$11*'11-20-12jpss24'!AH35</f>
        <v>0.2780918116221831</v>
      </c>
      <c r="AV35" s="27">
        <f>Calibration!$K$4+Calibration!$K$5*'11-20-12jpss24'!AI35</f>
        <v>0.16807132500458538</v>
      </c>
      <c r="AX35" s="23">
        <f t="shared" si="0"/>
        <v>629.45457814276403</v>
      </c>
      <c r="AY35" s="23">
        <f t="shared" si="1"/>
        <v>407.15694769204146</v>
      </c>
      <c r="BA35" s="23">
        <f t="shared" si="2"/>
        <v>120.84305230795854</v>
      </c>
      <c r="BB35" s="23">
        <f t="shared" si="3"/>
        <v>4.7576004845652973</v>
      </c>
    </row>
    <row r="36" spans="1:54" x14ac:dyDescent="0.3">
      <c r="A36">
        <v>355</v>
      </c>
      <c r="B36">
        <v>355</v>
      </c>
      <c r="C36">
        <v>0</v>
      </c>
      <c r="D36">
        <v>12</v>
      </c>
      <c r="E36">
        <v>11</v>
      </c>
      <c r="F36">
        <v>20</v>
      </c>
      <c r="G36">
        <v>17</v>
      </c>
      <c r="H36">
        <v>0</v>
      </c>
      <c r="I36">
        <v>0</v>
      </c>
      <c r="J36">
        <v>18</v>
      </c>
      <c r="K36" s="12">
        <v>11278</v>
      </c>
      <c r="L36" s="12">
        <v>10726</v>
      </c>
      <c r="M36" s="12">
        <v>11110</v>
      </c>
      <c r="N36" s="12">
        <v>11745</v>
      </c>
      <c r="O36" s="12">
        <v>12013</v>
      </c>
      <c r="P36" s="12">
        <v>11029</v>
      </c>
      <c r="Q36" s="12">
        <v>11132</v>
      </c>
      <c r="R36" s="12">
        <v>10087</v>
      </c>
      <c r="S36" s="12">
        <v>9663</v>
      </c>
      <c r="T36" s="12">
        <v>10560</v>
      </c>
      <c r="U36" s="12">
        <v>10260</v>
      </c>
      <c r="V36" s="12">
        <v>5137</v>
      </c>
      <c r="W36" s="12"/>
      <c r="X36" s="31">
        <f>K36/Calibration!$B$10</f>
        <v>1.7571904895453554</v>
      </c>
      <c r="Y36" s="31">
        <f>L36/Calibration!$B$10</f>
        <v>1.6711850674643982</v>
      </c>
      <c r="Z36" s="31">
        <f>M36/Calibration!$B$10</f>
        <v>1.731014926303325</v>
      </c>
      <c r="AA36" s="31">
        <f>N36/Calibration!$B$10</f>
        <v>1.8299523230812378</v>
      </c>
      <c r="AB36" s="31">
        <f>O36/Calibration!$B$10</f>
        <v>1.8717085787292387</v>
      </c>
      <c r="AC36" s="31">
        <f>P36/Calibration!$B$10</f>
        <v>1.7183945654544888</v>
      </c>
      <c r="AD36" s="31">
        <f>Q36/Calibration!$B$10</f>
        <v>1.7344426786326386</v>
      </c>
      <c r="AE36" s="31">
        <f>R36/Calibration!$B$10</f>
        <v>1.5716244429902466</v>
      </c>
      <c r="AF36" s="31">
        <f>S36/Calibration!$B$10</f>
        <v>1.5055623071889315</v>
      </c>
      <c r="AG36" s="31">
        <f>T36/Calibration!$B$10</f>
        <v>1.6453211180704872</v>
      </c>
      <c r="AH36" s="31">
        <f>U36/Calibration!$B$10</f>
        <v>1.5985790408525755</v>
      </c>
      <c r="AI36" s="31">
        <f>V36/Calibration!$B$10</f>
        <v>0.80038016889470576</v>
      </c>
      <c r="AK36" s="27">
        <f>Calibration!$K$16+Calibration!$K$17*'11-20-12jpss24'!X36</f>
        <v>0.2974714256252568</v>
      </c>
      <c r="AL36" s="27">
        <f>Calibration!$K$16+Calibration!$K$17*'11-20-12jpss24'!Y36</f>
        <v>0.28058344602074065</v>
      </c>
      <c r="AM36" s="27">
        <f>Calibration!$K$16+Calibration!$K$17*'11-20-12jpss24'!Z36</f>
        <v>0.2923316057456215</v>
      </c>
      <c r="AN36" s="27">
        <f>Calibration!$K$16+Calibration!$K$17*'11-20-12jpss24'!AA36</f>
        <v>0.31175890112400512</v>
      </c>
      <c r="AO36" s="27">
        <f>Calibration!$K$16+Calibration!$K$17*'11-20-12jpss24'!AB36</f>
        <v>0.31995813759866149</v>
      </c>
      <c r="AP36" s="27">
        <f>Calibration!$K$16+Calibration!$K$17*'11-20-12jpss24'!AC36</f>
        <v>0.28985347830365443</v>
      </c>
      <c r="AQ36" s="27">
        <f>Calibration!$K$10+Calibration!$K$11*'11-20-12jpss24'!AD36</f>
        <v>0.30480063932839563</v>
      </c>
      <c r="AR36" s="27">
        <f>Calibration!$K$10+Calibration!$K$11*'11-20-12jpss24'!AE36</f>
        <v>0.26543431358369601</v>
      </c>
      <c r="AS36" s="27">
        <f>Calibration!$K$10+Calibration!$K$11*'11-20-12jpss24'!AF36</f>
        <v>0.24946175653512886</v>
      </c>
      <c r="AT36" s="27">
        <f>Calibration!$K$10+Calibration!$K$11*'11-20-12jpss24'!AG36</f>
        <v>0.28325275576287584</v>
      </c>
      <c r="AU36" s="27">
        <f>Calibration!$K$10+Calibration!$K$11*'11-20-12jpss24'!AH36</f>
        <v>0.27195141822851226</v>
      </c>
      <c r="AV36" s="27">
        <f>Calibration!$K$4+Calibration!$K$5*'11-20-12jpss24'!AI36</f>
        <v>0.16868605419229962</v>
      </c>
      <c r="AX36" s="23">
        <f t="shared" si="0"/>
        <v>637.36164384724395</v>
      </c>
      <c r="AY36" s="23">
        <f t="shared" si="1"/>
        <v>398.68389694677876</v>
      </c>
      <c r="BA36" s="23">
        <f t="shared" si="2"/>
        <v>129.31610305322124</v>
      </c>
      <c r="BB36" s="23">
        <f t="shared" si="3"/>
        <v>5.0911851595756401</v>
      </c>
    </row>
    <row r="37" spans="1:54" x14ac:dyDescent="0.3">
      <c r="A37">
        <v>354</v>
      </c>
      <c r="B37">
        <v>354</v>
      </c>
      <c r="C37">
        <v>0</v>
      </c>
      <c r="D37">
        <v>12</v>
      </c>
      <c r="E37">
        <v>11</v>
      </c>
      <c r="F37">
        <v>20</v>
      </c>
      <c r="G37">
        <v>17</v>
      </c>
      <c r="H37">
        <v>6</v>
      </c>
      <c r="I37">
        <v>0</v>
      </c>
      <c r="J37">
        <v>19</v>
      </c>
      <c r="K37" s="12">
        <v>10484</v>
      </c>
      <c r="L37" s="12">
        <v>10246</v>
      </c>
      <c r="M37" s="12">
        <v>10588</v>
      </c>
      <c r="N37" s="12">
        <v>11471</v>
      </c>
      <c r="O37" s="12">
        <v>12393</v>
      </c>
      <c r="P37" s="12">
        <v>10814</v>
      </c>
      <c r="Q37" s="12">
        <v>10530</v>
      </c>
      <c r="R37" s="12">
        <v>9991</v>
      </c>
      <c r="S37" s="12">
        <v>10864</v>
      </c>
      <c r="T37" s="12">
        <v>11234</v>
      </c>
      <c r="U37" s="12">
        <v>10738</v>
      </c>
      <c r="V37" s="12">
        <v>9790</v>
      </c>
      <c r="W37" s="12"/>
      <c r="X37" s="31">
        <f>K37/Calibration!$B$10</f>
        <v>1.6334797918419495</v>
      </c>
      <c r="Y37" s="31">
        <f>L37/Calibration!$B$10</f>
        <v>1.5963977439157397</v>
      </c>
      <c r="Z37" s="31">
        <f>M37/Calibration!$B$10</f>
        <v>1.6496837119441587</v>
      </c>
      <c r="AA37" s="31">
        <f>N37/Calibration!$B$10</f>
        <v>1.7872612258888785</v>
      </c>
      <c r="AB37" s="31">
        <f>O37/Calibration!$B$10</f>
        <v>1.9309152098719267</v>
      </c>
      <c r="AC37" s="31">
        <f>P37/Calibration!$B$10</f>
        <v>1.6848960767816523</v>
      </c>
      <c r="AD37" s="31">
        <f>Q37/Calibration!$B$10</f>
        <v>1.640646910348696</v>
      </c>
      <c r="AE37" s="31">
        <f>R37/Calibration!$B$10</f>
        <v>1.5566669782805149</v>
      </c>
      <c r="AF37" s="31">
        <f>S37/Calibration!$B$10</f>
        <v>1.6926864229846375</v>
      </c>
      <c r="AG37" s="31">
        <f>T37/Calibration!$B$10</f>
        <v>1.7503349848867285</v>
      </c>
      <c r="AH37" s="31">
        <f>U37/Calibration!$B$10</f>
        <v>1.6730547505531146</v>
      </c>
      <c r="AI37" s="31">
        <f>V37/Calibration!$B$10</f>
        <v>1.525349786544514</v>
      </c>
      <c r="AK37" s="27">
        <f>Calibration!$K$16+Calibration!$K$17*'11-20-12jpss24'!X37</f>
        <v>0.27317965786078974</v>
      </c>
      <c r="AL37" s="27">
        <f>Calibration!$K$16+Calibration!$K$17*'11-20-12jpss24'!Y37</f>
        <v>0.26589824636463966</v>
      </c>
      <c r="AM37" s="27">
        <f>Calibration!$K$16+Calibration!$K$17*'11-20-12jpss24'!Z37</f>
        <v>0.27636145111961158</v>
      </c>
      <c r="AN37" s="27">
        <f>Calibration!$K$16+Calibration!$K$17*'11-20-12jpss24'!AA37</f>
        <v>0.30337609965364742</v>
      </c>
      <c r="AO37" s="27">
        <f>Calibration!$K$16+Calibration!$K$17*'11-20-12jpss24'!AB37</f>
        <v>0.33158392065974146</v>
      </c>
      <c r="AP37" s="27">
        <f>Calibration!$K$16+Calibration!$K$17*'11-20-12jpss24'!AC37</f>
        <v>0.28327573262435918</v>
      </c>
      <c r="AQ37" s="27">
        <f>Calibration!$K$10+Calibration!$K$11*'11-20-12jpss24'!AD37</f>
        <v>0.28212262200943949</v>
      </c>
      <c r="AR37" s="27">
        <f>Calibration!$K$10+Calibration!$K$11*'11-20-12jpss24'!AE37</f>
        <v>0.26181788557269969</v>
      </c>
      <c r="AS37" s="27">
        <f>Calibration!$K$10+Calibration!$K$11*'11-20-12jpss24'!AF37</f>
        <v>0.29470477779769749</v>
      </c>
      <c r="AT37" s="27">
        <f>Calibration!$K$10+Calibration!$K$11*'11-20-12jpss24'!AG37</f>
        <v>0.30864309409007923</v>
      </c>
      <c r="AU37" s="27">
        <f>Calibration!$K$10+Calibration!$K$11*'11-20-12jpss24'!AH37</f>
        <v>0.28995821603326483</v>
      </c>
      <c r="AV37" s="27">
        <f>Calibration!$K$4+Calibration!$K$5*'11-20-12jpss24'!AI37</f>
        <v>0.32759354921642375</v>
      </c>
      <c r="AX37" s="23">
        <f t="shared" si="0"/>
        <v>672.38508481439987</v>
      </c>
      <c r="AY37" s="23">
        <f t="shared" si="1"/>
        <v>442.78156753476691</v>
      </c>
      <c r="BA37" s="23">
        <f t="shared" si="2"/>
        <v>85.218432465233093</v>
      </c>
      <c r="BB37" s="23">
        <f t="shared" si="3"/>
        <v>3.3550563962690196</v>
      </c>
    </row>
    <row r="38" spans="1:54" x14ac:dyDescent="0.3">
      <c r="A38">
        <v>353</v>
      </c>
      <c r="B38">
        <v>353</v>
      </c>
      <c r="C38">
        <v>0</v>
      </c>
      <c r="D38">
        <v>12</v>
      </c>
      <c r="E38">
        <v>11</v>
      </c>
      <c r="F38">
        <v>20</v>
      </c>
      <c r="G38">
        <v>17</v>
      </c>
      <c r="H38">
        <v>11</v>
      </c>
      <c r="I38">
        <v>0</v>
      </c>
      <c r="J38">
        <v>20</v>
      </c>
      <c r="K38" s="12">
        <v>9906</v>
      </c>
      <c r="L38" s="12">
        <v>9709</v>
      </c>
      <c r="M38" s="12">
        <v>9756</v>
      </c>
      <c r="N38" s="12">
        <v>11324</v>
      </c>
      <c r="O38" s="12">
        <v>10589</v>
      </c>
      <c r="P38" s="12">
        <v>9978</v>
      </c>
      <c r="Q38" s="12">
        <v>10017</v>
      </c>
      <c r="R38" s="12">
        <v>10597</v>
      </c>
      <c r="S38" s="12">
        <v>11434</v>
      </c>
      <c r="T38" s="12">
        <v>11469</v>
      </c>
      <c r="U38" s="12">
        <v>10532</v>
      </c>
      <c r="V38" s="12">
        <v>5383</v>
      </c>
      <c r="W38" s="12"/>
      <c r="X38" s="31">
        <f>K38/Calibration!$B$10</f>
        <v>1.5434233897354399</v>
      </c>
      <c r="Y38" s="31">
        <f>L38/Calibration!$B$10</f>
        <v>1.512729425695678</v>
      </c>
      <c r="Z38" s="31">
        <f>M38/Calibration!$B$10</f>
        <v>1.5200523511264841</v>
      </c>
      <c r="AA38" s="31">
        <f>N38/Calibration!$B$10</f>
        <v>1.764357608052102</v>
      </c>
      <c r="AB38" s="31">
        <f>O38/Calibration!$B$10</f>
        <v>1.6498395188682184</v>
      </c>
      <c r="AC38" s="31">
        <f>P38/Calibration!$B$10</f>
        <v>1.5546414882677386</v>
      </c>
      <c r="AD38" s="31">
        <f>Q38/Calibration!$B$10</f>
        <v>1.5607179583060671</v>
      </c>
      <c r="AE38" s="31">
        <f>R38/Calibration!$B$10</f>
        <v>1.6510859742606963</v>
      </c>
      <c r="AF38" s="31">
        <f>S38/Calibration!$B$10</f>
        <v>1.7814963696986694</v>
      </c>
      <c r="AG38" s="31">
        <f>T38/Calibration!$B$10</f>
        <v>1.7869496120407591</v>
      </c>
      <c r="AH38" s="31">
        <f>U38/Calibration!$B$10</f>
        <v>1.6409585241968154</v>
      </c>
      <c r="AI38" s="31">
        <f>V38/Calibration!$B$10</f>
        <v>0.83870867221339318</v>
      </c>
      <c r="AK38" s="27">
        <f>Calibration!$K$16+Calibration!$K$17*'11-20-12jpss24'!X38</f>
        <v>0.25549622994156812</v>
      </c>
      <c r="AL38" s="27">
        <f>Calibration!$K$16+Calibration!$K$17*'11-20-12jpss24'!Y38</f>
        <v>0.24946917924937667</v>
      </c>
      <c r="AM38" s="27">
        <f>Calibration!$K$16+Calibration!$K$17*'11-20-12jpss24'!Z38</f>
        <v>0.25090710504903652</v>
      </c>
      <c r="AN38" s="27">
        <f>Calibration!$K$16+Calibration!$K$17*'11-20-12jpss24'!AA38</f>
        <v>0.29887875725896651</v>
      </c>
      <c r="AO38" s="27">
        <f>Calibration!$K$16+Calibration!$K$17*'11-20-12jpss24'!AB38</f>
        <v>0.27639204528556183</v>
      </c>
      <c r="AP38" s="27">
        <f>Calibration!$K$16+Calibration!$K$17*'11-20-12jpss24'!AC38</f>
        <v>0.25769900988998323</v>
      </c>
      <c r="AQ38" s="27">
        <f>Calibration!$K$10+Calibration!$K$11*'11-20-12jpss24'!AD38</f>
        <v>0.2627973348256778</v>
      </c>
      <c r="AR38" s="27">
        <f>Calibration!$K$10+Calibration!$K$11*'11-20-12jpss24'!AE38</f>
        <v>0.28464658739211401</v>
      </c>
      <c r="AS38" s="27">
        <f>Calibration!$K$10+Calibration!$K$11*'11-20-12jpss24'!AF38</f>
        <v>0.31617731911298824</v>
      </c>
      <c r="AT38" s="27">
        <f>Calibration!$K$10+Calibration!$K$11*'11-20-12jpss24'!AG38</f>
        <v>0.31749580849199732</v>
      </c>
      <c r="AU38" s="27">
        <f>Calibration!$K$10+Calibration!$K$11*'11-20-12jpss24'!AH38</f>
        <v>0.28219796425966859</v>
      </c>
      <c r="AV38" s="27">
        <f>Calibration!$K$4+Calibration!$K$5*'11-20-12jpss24'!AI38</f>
        <v>0.17708735309106052</v>
      </c>
      <c r="AX38" s="23">
        <f t="shared" si="0"/>
        <v>620.29931577544312</v>
      </c>
      <c r="AY38" s="23">
        <f t="shared" si="1"/>
        <v>407.25947994125409</v>
      </c>
      <c r="BA38" s="23">
        <f t="shared" si="2"/>
        <v>120.74052005874591</v>
      </c>
      <c r="BB38" s="23">
        <f t="shared" si="3"/>
        <v>4.7535637818403904</v>
      </c>
    </row>
    <row r="39" spans="1:54" x14ac:dyDescent="0.3">
      <c r="A39">
        <v>352</v>
      </c>
      <c r="B39">
        <v>352</v>
      </c>
      <c r="C39">
        <v>0</v>
      </c>
      <c r="D39">
        <v>12</v>
      </c>
      <c r="E39">
        <v>11</v>
      </c>
      <c r="F39">
        <v>20</v>
      </c>
      <c r="G39">
        <v>17</v>
      </c>
      <c r="H39">
        <v>17</v>
      </c>
      <c r="I39">
        <v>0</v>
      </c>
      <c r="J39">
        <v>21</v>
      </c>
      <c r="K39" s="12">
        <v>10579</v>
      </c>
      <c r="L39" s="12">
        <v>10748</v>
      </c>
      <c r="M39" s="12">
        <v>11321</v>
      </c>
      <c r="N39" s="12">
        <v>11073</v>
      </c>
      <c r="O39" s="12">
        <v>10806</v>
      </c>
      <c r="P39" s="12">
        <v>11433</v>
      </c>
      <c r="Q39" s="12">
        <v>11492</v>
      </c>
      <c r="R39" s="12">
        <v>11046</v>
      </c>
      <c r="S39" s="12">
        <v>11062</v>
      </c>
      <c r="T39" s="12">
        <v>11325</v>
      </c>
      <c r="U39" s="12">
        <v>10891</v>
      </c>
      <c r="V39" s="12">
        <v>6055</v>
      </c>
      <c r="W39" s="12"/>
      <c r="X39" s="31">
        <f>K39/Calibration!$B$10</f>
        <v>1.6482814496276215</v>
      </c>
      <c r="Y39" s="31">
        <f>L39/Calibration!$B$10</f>
        <v>1.6746128197937116</v>
      </c>
      <c r="Z39" s="31">
        <f>M39/Calibration!$B$10</f>
        <v>1.7638901872799229</v>
      </c>
      <c r="AA39" s="31">
        <f>N39/Calibration!$B$10</f>
        <v>1.7252500701131159</v>
      </c>
      <c r="AB39" s="31">
        <f>O39/Calibration!$B$10</f>
        <v>1.6836496213891745</v>
      </c>
      <c r="AC39" s="31">
        <f>P39/Calibration!$B$10</f>
        <v>1.7813405627746097</v>
      </c>
      <c r="AD39" s="31">
        <f>Q39/Calibration!$B$10</f>
        <v>1.7905331712941324</v>
      </c>
      <c r="AE39" s="31">
        <f>R39/Calibration!$B$10</f>
        <v>1.7210432831635039</v>
      </c>
      <c r="AF39" s="31">
        <f>S39/Calibration!$B$10</f>
        <v>1.723536193948459</v>
      </c>
      <c r="AG39" s="31">
        <f>T39/Calibration!$B$10</f>
        <v>1.7645134149761617</v>
      </c>
      <c r="AH39" s="31">
        <f>U39/Calibration!$B$10</f>
        <v>1.6968932099342495</v>
      </c>
      <c r="AI39" s="31">
        <f>V39/Calibration!$B$10</f>
        <v>0.94341092518151515</v>
      </c>
      <c r="AK39" s="27">
        <f>Calibration!$K$16+Calibration!$K$17*'11-20-12jpss24'!X39</f>
        <v>0.27608610362605973</v>
      </c>
      <c r="AL39" s="27">
        <f>Calibration!$K$16+Calibration!$K$17*'11-20-12jpss24'!Y39</f>
        <v>0.28125651767164528</v>
      </c>
      <c r="AM39" s="27">
        <f>Calibration!$K$16+Calibration!$K$17*'11-20-12jpss24'!Z39</f>
        <v>0.29878697476111588</v>
      </c>
      <c r="AN39" s="27">
        <f>Calibration!$K$16+Calibration!$K$17*'11-20-12jpss24'!AA39</f>
        <v>0.2911996216054637</v>
      </c>
      <c r="AO39" s="27">
        <f>Calibration!$K$16+Calibration!$K$17*'11-20-12jpss24'!AB39</f>
        <v>0.28303097929675747</v>
      </c>
      <c r="AP39" s="27">
        <f>Calibration!$K$16+Calibration!$K$17*'11-20-12jpss24'!AC39</f>
        <v>0.30221352134753943</v>
      </c>
      <c r="AQ39" s="27">
        <f>Calibration!$K$10+Calibration!$K$11*'11-20-12jpss24'!AD39</f>
        <v>0.31836224436963184</v>
      </c>
      <c r="AR39" s="27">
        <f>Calibration!$K$10+Calibration!$K$11*'11-20-12jpss24'!AE39</f>
        <v>0.30156092256854472</v>
      </c>
      <c r="AS39" s="27">
        <f>Calibration!$K$10+Calibration!$K$11*'11-20-12jpss24'!AF39</f>
        <v>0.30216366057037741</v>
      </c>
      <c r="AT39" s="27">
        <f>Calibration!$K$10+Calibration!$K$11*'11-20-12jpss24'!AG39</f>
        <v>0.31207116647550281</v>
      </c>
      <c r="AU39" s="27">
        <f>Calibration!$K$10+Calibration!$K$11*'11-20-12jpss24'!AH39</f>
        <v>0.29572189817579025</v>
      </c>
      <c r="AV39" s="27">
        <f>Calibration!$K$4+Calibration!$K$5*'11-20-12jpss24'!AI39</f>
        <v>0.20003724276572452</v>
      </c>
      <c r="AX39" s="23">
        <f t="shared" si="0"/>
        <v>664.88956028422456</v>
      </c>
      <c r="AY39" s="23">
        <f t="shared" si="1"/>
        <v>434.72922918429805</v>
      </c>
      <c r="BA39" s="23">
        <f t="shared" si="2"/>
        <v>93.270770815701951</v>
      </c>
      <c r="BB39" s="23">
        <f t="shared" si="3"/>
        <v>3.6720775911693684</v>
      </c>
    </row>
    <row r="40" spans="1:54" x14ac:dyDescent="0.3">
      <c r="A40">
        <v>351</v>
      </c>
      <c r="B40">
        <v>351</v>
      </c>
      <c r="C40">
        <v>0</v>
      </c>
      <c r="D40">
        <v>12</v>
      </c>
      <c r="E40">
        <v>11</v>
      </c>
      <c r="F40">
        <v>20</v>
      </c>
      <c r="G40">
        <v>17</v>
      </c>
      <c r="H40">
        <v>23</v>
      </c>
      <c r="I40">
        <v>0</v>
      </c>
      <c r="J40">
        <v>22</v>
      </c>
      <c r="K40" s="12">
        <v>9801</v>
      </c>
      <c r="L40" s="12">
        <v>9886</v>
      </c>
      <c r="M40" s="12">
        <v>10937</v>
      </c>
      <c r="N40" s="12">
        <v>11270</v>
      </c>
      <c r="O40" s="12">
        <v>10558</v>
      </c>
      <c r="P40" s="12">
        <v>10463</v>
      </c>
      <c r="Q40" s="12">
        <v>10835</v>
      </c>
      <c r="R40" s="12">
        <v>10907</v>
      </c>
      <c r="S40" s="12">
        <v>10939</v>
      </c>
      <c r="T40" s="12">
        <v>11144</v>
      </c>
      <c r="U40" s="12">
        <v>10674</v>
      </c>
      <c r="V40" s="12">
        <v>5729</v>
      </c>
      <c r="W40" s="12"/>
      <c r="X40" s="31">
        <f>K40/Calibration!$B$10</f>
        <v>1.5270636627091709</v>
      </c>
      <c r="Y40" s="31">
        <f>L40/Calibration!$B$10</f>
        <v>1.5403072512542457</v>
      </c>
      <c r="Z40" s="31">
        <f>M40/Calibration!$B$10</f>
        <v>1.7040603284409959</v>
      </c>
      <c r="AA40" s="31">
        <f>N40/Calibration!$B$10</f>
        <v>1.7559440341528778</v>
      </c>
      <c r="AB40" s="31">
        <f>O40/Calibration!$B$10</f>
        <v>1.6450095042223676</v>
      </c>
      <c r="AC40" s="31">
        <f>P40/Calibration!$B$10</f>
        <v>1.6302078464366956</v>
      </c>
      <c r="AD40" s="31">
        <f>Q40/Calibration!$B$10</f>
        <v>1.688168022186906</v>
      </c>
      <c r="AE40" s="31">
        <f>R40/Calibration!$B$10</f>
        <v>1.6993861207192049</v>
      </c>
      <c r="AF40" s="31">
        <f>S40/Calibration!$B$10</f>
        <v>1.7043719422891155</v>
      </c>
      <c r="AG40" s="31">
        <f>T40/Calibration!$B$10</f>
        <v>1.7363123617213549</v>
      </c>
      <c r="AH40" s="31">
        <f>U40/Calibration!$B$10</f>
        <v>1.6630831074132935</v>
      </c>
      <c r="AI40" s="31">
        <f>V40/Calibration!$B$10</f>
        <v>0.8926178679380512</v>
      </c>
      <c r="AK40" s="27">
        <f>Calibration!$K$16+Calibration!$K$17*'11-20-12jpss24'!X40</f>
        <v>0.25228384251679603</v>
      </c>
      <c r="AL40" s="27">
        <f>Calibration!$K$16+Calibration!$K$17*'11-20-12jpss24'!Y40</f>
        <v>0.25488434662256387</v>
      </c>
      <c r="AM40" s="27">
        <f>Calibration!$K$16+Calibration!$K$17*'11-20-12jpss24'!Z40</f>
        <v>0.28703881503623507</v>
      </c>
      <c r="AN40" s="27">
        <f>Calibration!$K$16+Calibration!$K$17*'11-20-12jpss24'!AA40</f>
        <v>0.29722667229765515</v>
      </c>
      <c r="AO40" s="27">
        <f>Calibration!$K$16+Calibration!$K$17*'11-20-12jpss24'!AB40</f>
        <v>0.27544362614110529</v>
      </c>
      <c r="AP40" s="27">
        <f>Calibration!$K$16+Calibration!$K$17*'11-20-12jpss24'!AC40</f>
        <v>0.2725371803758353</v>
      </c>
      <c r="AQ40" s="27">
        <f>Calibration!$K$10+Calibration!$K$11*'11-20-12jpss24'!AD40</f>
        <v>0.29361231516937569</v>
      </c>
      <c r="AR40" s="27">
        <f>Calibration!$K$10+Calibration!$K$11*'11-20-12jpss24'!AE40</f>
        <v>0.296324636177623</v>
      </c>
      <c r="AS40" s="27">
        <f>Calibration!$K$10+Calibration!$K$11*'11-20-12jpss24'!AF40</f>
        <v>0.29753011218128844</v>
      </c>
      <c r="AT40" s="27">
        <f>Calibration!$K$10+Calibration!$K$11*'11-20-12jpss24'!AG40</f>
        <v>0.30525269282977013</v>
      </c>
      <c r="AU40" s="27">
        <f>Calibration!$K$10+Calibration!$K$11*'11-20-12jpss24'!AH40</f>
        <v>0.28754726402593395</v>
      </c>
      <c r="AV40" s="27">
        <f>Calibration!$K$4+Calibration!$K$5*'11-20-12jpss24'!AI40</f>
        <v>0.18890381414378929</v>
      </c>
      <c r="AX40" s="23">
        <f t="shared" si="0"/>
        <v>636.48867925191462</v>
      </c>
      <c r="AY40" s="23">
        <f t="shared" si="1"/>
        <v>415.88596559483369</v>
      </c>
      <c r="BA40" s="23">
        <f t="shared" si="2"/>
        <v>112.11403440516631</v>
      </c>
      <c r="BB40" s="23">
        <f t="shared" si="3"/>
        <v>4.413938362408123</v>
      </c>
    </row>
    <row r="41" spans="1:54" x14ac:dyDescent="0.3">
      <c r="A41">
        <v>350</v>
      </c>
      <c r="B41">
        <v>350</v>
      </c>
      <c r="C41">
        <v>0</v>
      </c>
      <c r="D41">
        <v>12</v>
      </c>
      <c r="E41">
        <v>11</v>
      </c>
      <c r="F41">
        <v>20</v>
      </c>
      <c r="G41">
        <v>17</v>
      </c>
      <c r="H41">
        <v>20</v>
      </c>
      <c r="I41">
        <v>0</v>
      </c>
      <c r="J41">
        <v>23</v>
      </c>
      <c r="K41" s="12">
        <v>10918</v>
      </c>
      <c r="L41" s="12">
        <v>10532</v>
      </c>
      <c r="M41" s="12">
        <v>10903</v>
      </c>
      <c r="N41" s="12">
        <v>10568</v>
      </c>
      <c r="O41" s="12">
        <v>10545</v>
      </c>
      <c r="P41" s="12">
        <v>11024</v>
      </c>
      <c r="Q41" s="12">
        <v>12192</v>
      </c>
      <c r="R41" s="12">
        <v>10882</v>
      </c>
      <c r="S41" s="12">
        <v>10538</v>
      </c>
      <c r="T41" s="12">
        <v>10802</v>
      </c>
      <c r="U41" s="12">
        <v>10401</v>
      </c>
      <c r="V41" s="12">
        <v>4841</v>
      </c>
      <c r="W41" s="12"/>
      <c r="X41" s="31">
        <f>K41/Calibration!$B$10</f>
        <v>1.7010999968838616</v>
      </c>
      <c r="Y41" s="31">
        <f>L41/Calibration!$B$10</f>
        <v>1.6409585241968154</v>
      </c>
      <c r="Z41" s="31">
        <f>M41/Calibration!$B$10</f>
        <v>1.6987628930229659</v>
      </c>
      <c r="AA41" s="31">
        <f>N41/Calibration!$B$10</f>
        <v>1.6465675734629648</v>
      </c>
      <c r="AB41" s="31">
        <f>O41/Calibration!$B$10</f>
        <v>1.6429840142095915</v>
      </c>
      <c r="AC41" s="31">
        <f>P41/Calibration!$B$10</f>
        <v>1.7176155308341903</v>
      </c>
      <c r="AD41" s="31">
        <f>Q41/Calibration!$B$10</f>
        <v>1.899598018135926</v>
      </c>
      <c r="AE41" s="31">
        <f>R41/Calibration!$B$10</f>
        <v>1.6954909476177122</v>
      </c>
      <c r="AF41" s="31">
        <f>S41/Calibration!$B$10</f>
        <v>1.6418933657411736</v>
      </c>
      <c r="AG41" s="31">
        <f>T41/Calibration!$B$10</f>
        <v>1.6830263936929357</v>
      </c>
      <c r="AH41" s="31">
        <f>U41/Calibration!$B$10</f>
        <v>1.6205478171449941</v>
      </c>
      <c r="AI41" s="31">
        <f>V41/Calibration!$B$10</f>
        <v>0.75426131937303298</v>
      </c>
      <c r="AK41" s="27">
        <f>Calibration!$K$16+Calibration!$K$17*'11-20-12jpss24'!X41</f>
        <v>0.28645752588318107</v>
      </c>
      <c r="AL41" s="27">
        <f>Calibration!$K$16+Calibration!$K$17*'11-20-12jpss24'!Y41</f>
        <v>0.27464817782639983</v>
      </c>
      <c r="AM41" s="27">
        <f>Calibration!$K$16+Calibration!$K$17*'11-20-12jpss24'!Z41</f>
        <v>0.2859986133939279</v>
      </c>
      <c r="AN41" s="27">
        <f>Calibration!$K$16+Calibration!$K$17*'11-20-12jpss24'!AA41</f>
        <v>0.27574956780060744</v>
      </c>
      <c r="AO41" s="27">
        <f>Calibration!$K$16+Calibration!$K$17*'11-20-12jpss24'!AB41</f>
        <v>0.27504590198375256</v>
      </c>
      <c r="AP41" s="27">
        <f>Calibration!$K$16+Calibration!$K$17*'11-20-12jpss24'!AC41</f>
        <v>0.28970050747390336</v>
      </c>
      <c r="AQ41" s="27">
        <f>Calibration!$K$10+Calibration!$K$11*'11-20-12jpss24'!AD41</f>
        <v>0.34473203194981339</v>
      </c>
      <c r="AR41" s="27">
        <f>Calibration!$K$10+Calibration!$K$11*'11-20-12jpss24'!AE41</f>
        <v>0.29538285804975933</v>
      </c>
      <c r="AS41" s="27">
        <f>Calibration!$K$10+Calibration!$K$11*'11-20-12jpss24'!AF41</f>
        <v>0.28242399101035581</v>
      </c>
      <c r="AT41" s="27">
        <f>Calibration!$K$10+Calibration!$K$11*'11-20-12jpss24'!AG41</f>
        <v>0.29236916804059571</v>
      </c>
      <c r="AU41" s="27">
        <f>Calibration!$K$10+Calibration!$K$11*'11-20-12jpss24'!AH41</f>
        <v>0.27726304686966319</v>
      </c>
      <c r="AV41" s="27">
        <f>Calibration!$K$4+Calibration!$K$5*'11-20-12jpss24'!AI41</f>
        <v>0.15857717421655479</v>
      </c>
      <c r="AX41" s="23">
        <f t="shared" si="0"/>
        <v>639.02396031138471</v>
      </c>
      <c r="AY41" s="23">
        <f t="shared" si="1"/>
        <v>415.59434572050441</v>
      </c>
      <c r="BA41" s="23">
        <f t="shared" si="2"/>
        <v>112.40565427949559</v>
      </c>
      <c r="BB41" s="23">
        <f t="shared" si="3"/>
        <v>4.4254194598226615</v>
      </c>
    </row>
    <row r="42" spans="1:54" x14ac:dyDescent="0.3">
      <c r="A42">
        <v>349</v>
      </c>
      <c r="B42">
        <v>349</v>
      </c>
      <c r="C42">
        <v>0</v>
      </c>
      <c r="D42">
        <v>12</v>
      </c>
      <c r="E42">
        <v>11</v>
      </c>
      <c r="F42">
        <v>20</v>
      </c>
      <c r="G42">
        <v>17</v>
      </c>
      <c r="H42">
        <v>33</v>
      </c>
      <c r="I42">
        <v>0</v>
      </c>
      <c r="J42">
        <v>24</v>
      </c>
      <c r="K42" s="12">
        <v>10854</v>
      </c>
      <c r="L42" s="12">
        <v>10477</v>
      </c>
      <c r="M42" s="12">
        <v>10446</v>
      </c>
      <c r="N42" s="12">
        <v>11464</v>
      </c>
      <c r="O42" s="12">
        <v>10829</v>
      </c>
      <c r="P42" s="12">
        <v>10500</v>
      </c>
      <c r="Q42" s="12">
        <v>11275</v>
      </c>
      <c r="R42" s="12">
        <v>11037</v>
      </c>
      <c r="S42" s="12">
        <v>11311</v>
      </c>
      <c r="T42" s="12">
        <v>11092</v>
      </c>
      <c r="U42" s="12">
        <v>10838</v>
      </c>
      <c r="V42" s="12">
        <v>4833</v>
      </c>
      <c r="W42" s="12"/>
      <c r="X42" s="31">
        <f>K42/Calibration!$B$10</f>
        <v>1.6911283537440405</v>
      </c>
      <c r="Y42" s="31">
        <f>L42/Calibration!$B$10</f>
        <v>1.6323891433735316</v>
      </c>
      <c r="Z42" s="31">
        <f>M42/Calibration!$B$10</f>
        <v>1.6275591287276807</v>
      </c>
      <c r="AA42" s="31">
        <f>N42/Calibration!$B$10</f>
        <v>1.7861705774204606</v>
      </c>
      <c r="AB42" s="31">
        <f>O42/Calibration!$B$10</f>
        <v>1.6872331806425478</v>
      </c>
      <c r="AC42" s="31">
        <f>P42/Calibration!$B$10</f>
        <v>1.6359727026269049</v>
      </c>
      <c r="AD42" s="31">
        <f>Q42/Calibration!$B$10</f>
        <v>1.7567230687731763</v>
      </c>
      <c r="AE42" s="31">
        <f>R42/Calibration!$B$10</f>
        <v>1.7196410208469666</v>
      </c>
      <c r="AF42" s="31">
        <f>S42/Calibration!$B$10</f>
        <v>1.7623321180393257</v>
      </c>
      <c r="AG42" s="31">
        <f>T42/Calibration!$B$10</f>
        <v>1.7282104016702502</v>
      </c>
      <c r="AH42" s="31">
        <f>U42/Calibration!$B$10</f>
        <v>1.6886354429590851</v>
      </c>
      <c r="AI42" s="31">
        <f>V42/Calibration!$B$10</f>
        <v>0.75301486398055528</v>
      </c>
      <c r="AK42" s="27">
        <f>Calibration!$K$16+Calibration!$K$17*'11-20-12jpss24'!X42</f>
        <v>0.28449949926236762</v>
      </c>
      <c r="AL42" s="27">
        <f>Calibration!$K$16+Calibration!$K$17*'11-20-12jpss24'!Y42</f>
        <v>0.27296549869913828</v>
      </c>
      <c r="AM42" s="27">
        <f>Calibration!$K$16+Calibration!$K$17*'11-20-12jpss24'!Z42</f>
        <v>0.27201707955468174</v>
      </c>
      <c r="AN42" s="27">
        <f>Calibration!$K$16+Calibration!$K$17*'11-20-12jpss24'!AA42</f>
        <v>0.30316194049199596</v>
      </c>
      <c r="AO42" s="27">
        <f>Calibration!$K$16+Calibration!$K$17*'11-20-12jpss24'!AB42</f>
        <v>0.28373464511361235</v>
      </c>
      <c r="AP42" s="27">
        <f>Calibration!$K$16+Calibration!$K$17*'11-20-12jpss24'!AC42</f>
        <v>0.2736691645159931</v>
      </c>
      <c r="AQ42" s="27">
        <f>Calibration!$K$10+Calibration!$K$11*'11-20-12jpss24'!AD42</f>
        <v>0.31018761021977553</v>
      </c>
      <c r="AR42" s="27">
        <f>Calibration!$K$10+Calibration!$K$11*'11-20-12jpss24'!AE42</f>
        <v>0.30122188244251386</v>
      </c>
      <c r="AS42" s="27">
        <f>Calibration!$K$10+Calibration!$K$11*'11-20-12jpss24'!AF42</f>
        <v>0.31154377072389916</v>
      </c>
      <c r="AT42" s="27">
        <f>Calibration!$K$10+Calibration!$K$11*'11-20-12jpss24'!AG42</f>
        <v>0.30329379432381381</v>
      </c>
      <c r="AU42" s="27">
        <f>Calibration!$K$10+Calibration!$K$11*'11-20-12jpss24'!AH42</f>
        <v>0.29372532854471933</v>
      </c>
      <c r="AV42" s="27">
        <f>Calibration!$K$4+Calibration!$K$5*'11-20-12jpss24'!AI42</f>
        <v>0.15830396124423735</v>
      </c>
      <c r="AX42" s="23">
        <f t="shared" si="0"/>
        <v>645.21488510111283</v>
      </c>
      <c r="AY42" s="23">
        <f t="shared" si="1"/>
        <v>418.76256691435174</v>
      </c>
      <c r="BA42" s="23">
        <f t="shared" si="2"/>
        <v>109.23743308564826</v>
      </c>
      <c r="BB42" s="23">
        <f t="shared" si="3"/>
        <v>4.3006863419546564</v>
      </c>
    </row>
    <row r="43" spans="1:54" x14ac:dyDescent="0.3">
      <c r="W43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7"/>
  <sheetViews>
    <sheetView topLeftCell="G19" workbookViewId="0">
      <selection activeCell="I70" sqref="I70"/>
    </sheetView>
  </sheetViews>
  <sheetFormatPr defaultRowHeight="14.4" x14ac:dyDescent="0.3"/>
  <cols>
    <col min="11" max="49" width="8.88671875" customWidth="1"/>
    <col min="53" max="53" width="14.21875" style="22" customWidth="1"/>
    <col min="54" max="54" width="8.88671875" style="22"/>
    <col min="55" max="55" width="43.88671875" customWidth="1"/>
  </cols>
  <sheetData>
    <row r="1" spans="1:56" x14ac:dyDescent="0.3">
      <c r="A1" s="35">
        <v>41347</v>
      </c>
      <c r="B1" s="34"/>
      <c r="C1" s="34"/>
      <c r="D1" s="34"/>
      <c r="E1" s="34"/>
      <c r="F1" s="34"/>
    </row>
    <row r="2" spans="1:56" x14ac:dyDescent="0.3">
      <c r="A2" s="34" t="s">
        <v>0</v>
      </c>
      <c r="B2" s="34">
        <v>8678</v>
      </c>
      <c r="C2" s="34" t="s">
        <v>1</v>
      </c>
      <c r="D2" s="34">
        <v>6432</v>
      </c>
      <c r="E2" s="34">
        <v>2</v>
      </c>
      <c r="F2" s="34">
        <v>12</v>
      </c>
    </row>
    <row r="3" spans="1:56" x14ac:dyDescent="0.3">
      <c r="A3" s="34">
        <v>0</v>
      </c>
      <c r="B3" s="34">
        <v>95</v>
      </c>
      <c r="C3" s="34">
        <v>36280</v>
      </c>
      <c r="D3" s="34">
        <v>72</v>
      </c>
      <c r="E3" s="34">
        <v>0</v>
      </c>
      <c r="F3" s="34">
        <v>0</v>
      </c>
    </row>
    <row r="4" spans="1:56" x14ac:dyDescent="0.3">
      <c r="A4" s="34">
        <v>1</v>
      </c>
      <c r="B4" s="34">
        <v>7</v>
      </c>
      <c r="C4" s="34">
        <v>4</v>
      </c>
      <c r="D4" s="34">
        <v>9</v>
      </c>
      <c r="E4" s="34">
        <v>0.14199999999999999</v>
      </c>
      <c r="F4" s="34">
        <v>-8.0000000000000002E-3</v>
      </c>
    </row>
    <row r="5" spans="1:56" x14ac:dyDescent="0.3">
      <c r="A5" s="34">
        <v>2</v>
      </c>
      <c r="B5" s="34">
        <v>95</v>
      </c>
      <c r="C5" s="34">
        <v>36280</v>
      </c>
      <c r="D5" s="34">
        <v>72</v>
      </c>
      <c r="E5" s="34">
        <v>0</v>
      </c>
      <c r="F5" s="34">
        <v>0</v>
      </c>
    </row>
    <row r="6" spans="1:56" x14ac:dyDescent="0.3">
      <c r="A6" s="34">
        <v>3</v>
      </c>
      <c r="B6" s="34">
        <v>95</v>
      </c>
      <c r="C6" s="34">
        <v>36280</v>
      </c>
      <c r="D6" s="34">
        <v>72</v>
      </c>
      <c r="E6" s="34">
        <v>0</v>
      </c>
      <c r="F6" s="34">
        <v>0</v>
      </c>
    </row>
    <row r="7" spans="1:56" x14ac:dyDescent="0.3">
      <c r="A7" s="34">
        <v>4</v>
      </c>
      <c r="B7" s="34">
        <v>95</v>
      </c>
      <c r="C7" s="34">
        <v>36280</v>
      </c>
      <c r="D7" s="34">
        <v>72</v>
      </c>
      <c r="E7" s="34">
        <v>0</v>
      </c>
      <c r="F7" s="34">
        <v>0</v>
      </c>
    </row>
    <row r="8" spans="1:56" x14ac:dyDescent="0.3">
      <c r="A8" s="34">
        <v>5</v>
      </c>
      <c r="B8" s="34">
        <v>95</v>
      </c>
      <c r="C8" s="34">
        <v>36280</v>
      </c>
      <c r="D8" s="34">
        <v>72</v>
      </c>
      <c r="E8" s="34">
        <v>0</v>
      </c>
      <c r="F8" s="34">
        <v>0</v>
      </c>
    </row>
    <row r="9" spans="1:56" x14ac:dyDescent="0.3">
      <c r="A9" s="34">
        <v>6</v>
      </c>
      <c r="B9" s="34">
        <v>95</v>
      </c>
      <c r="C9" s="34">
        <v>36280</v>
      </c>
      <c r="D9" s="34">
        <v>72</v>
      </c>
      <c r="E9" s="34">
        <v>0</v>
      </c>
      <c r="F9" s="34">
        <v>0</v>
      </c>
    </row>
    <row r="10" spans="1:56" x14ac:dyDescent="0.3">
      <c r="A10" s="34">
        <v>7</v>
      </c>
      <c r="B10" s="34">
        <v>95</v>
      </c>
      <c r="C10" s="34">
        <v>36280</v>
      </c>
      <c r="D10" s="34">
        <v>72</v>
      </c>
      <c r="E10" s="34">
        <v>0</v>
      </c>
      <c r="F10" s="34">
        <v>0</v>
      </c>
      <c r="BC10" s="26" t="s">
        <v>36</v>
      </c>
      <c r="BD10">
        <v>288</v>
      </c>
    </row>
    <row r="11" spans="1:56" x14ac:dyDescent="0.3">
      <c r="A11" s="34">
        <v>8</v>
      </c>
      <c r="B11" s="34">
        <v>95</v>
      </c>
      <c r="C11" s="34">
        <v>36280</v>
      </c>
      <c r="D11" s="34">
        <v>72</v>
      </c>
      <c r="E11" s="34">
        <v>0</v>
      </c>
      <c r="F11" s="34">
        <v>0</v>
      </c>
      <c r="BC11" s="26" t="s">
        <v>37</v>
      </c>
      <c r="BD11">
        <v>528</v>
      </c>
    </row>
    <row r="12" spans="1:56" x14ac:dyDescent="0.3">
      <c r="A12" s="34">
        <v>9</v>
      </c>
      <c r="B12" s="34">
        <v>95</v>
      </c>
      <c r="C12" s="34">
        <v>36280</v>
      </c>
      <c r="D12" s="34">
        <v>72</v>
      </c>
      <c r="E12" s="34">
        <v>0</v>
      </c>
      <c r="F12" s="34">
        <v>0</v>
      </c>
    </row>
    <row r="13" spans="1:56" x14ac:dyDescent="0.3">
      <c r="A13" s="34">
        <v>10</v>
      </c>
      <c r="B13" s="34">
        <v>95</v>
      </c>
      <c r="C13" s="34">
        <v>36280</v>
      </c>
      <c r="D13" s="34">
        <v>72</v>
      </c>
      <c r="E13" s="34">
        <v>0</v>
      </c>
      <c r="F13" s="34">
        <v>0</v>
      </c>
    </row>
    <row r="14" spans="1:56" x14ac:dyDescent="0.3">
      <c r="A14" s="34">
        <v>11</v>
      </c>
      <c r="B14" s="34">
        <v>95</v>
      </c>
      <c r="C14" s="34">
        <v>36280</v>
      </c>
      <c r="D14" s="34">
        <v>72</v>
      </c>
      <c r="E14" s="34">
        <v>0</v>
      </c>
      <c r="F14" s="34">
        <v>0</v>
      </c>
      <c r="X14" s="40" t="s">
        <v>24</v>
      </c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K14" s="27" t="s">
        <v>35</v>
      </c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</row>
    <row r="15" spans="1:56" x14ac:dyDescent="0.3">
      <c r="A15" s="34">
        <v>12</v>
      </c>
      <c r="B15" s="34">
        <v>95</v>
      </c>
      <c r="C15" s="34">
        <v>36280</v>
      </c>
      <c r="D15" s="34">
        <v>72</v>
      </c>
      <c r="E15" s="34">
        <v>0</v>
      </c>
      <c r="F15" s="34">
        <v>0</v>
      </c>
      <c r="X15" s="42">
        <v>230</v>
      </c>
      <c r="Y15" s="42">
        <v>210</v>
      </c>
      <c r="Z15" s="42">
        <v>190</v>
      </c>
      <c r="AA15" s="42">
        <v>170</v>
      </c>
      <c r="AB15" s="42">
        <v>150</v>
      </c>
      <c r="AC15" s="42">
        <v>130</v>
      </c>
      <c r="AD15" s="42">
        <v>110</v>
      </c>
      <c r="AE15" s="42">
        <v>90</v>
      </c>
      <c r="AF15" s="42">
        <v>70</v>
      </c>
      <c r="AG15" s="42">
        <v>50</v>
      </c>
      <c r="AH15" s="42">
        <v>30</v>
      </c>
      <c r="AI15" s="42">
        <v>10</v>
      </c>
      <c r="AK15" s="33">
        <v>230</v>
      </c>
      <c r="AL15" s="33">
        <v>210</v>
      </c>
      <c r="AM15" s="33">
        <v>190</v>
      </c>
      <c r="AN15" s="33">
        <v>170</v>
      </c>
      <c r="AO15" s="33">
        <v>150</v>
      </c>
      <c r="AP15" s="33">
        <v>130</v>
      </c>
      <c r="AQ15" s="33">
        <v>110</v>
      </c>
      <c r="AR15" s="33">
        <v>90</v>
      </c>
      <c r="AS15" s="33">
        <v>70</v>
      </c>
      <c r="AT15" s="33">
        <v>50</v>
      </c>
      <c r="AU15" s="33">
        <v>30</v>
      </c>
      <c r="AV15" s="33">
        <v>10</v>
      </c>
      <c r="AX15" t="s">
        <v>26</v>
      </c>
      <c r="BD15" s="29" t="s">
        <v>39</v>
      </c>
    </row>
    <row r="16" spans="1:56" x14ac:dyDescent="0.3">
      <c r="A16" s="34">
        <v>13</v>
      </c>
      <c r="B16" s="34">
        <v>95</v>
      </c>
      <c r="C16" s="34">
        <v>36280</v>
      </c>
      <c r="D16" s="34">
        <v>72</v>
      </c>
      <c r="E16" s="34">
        <v>0</v>
      </c>
      <c r="F16" s="34">
        <v>0</v>
      </c>
      <c r="BD16" s="29" t="s">
        <v>38</v>
      </c>
    </row>
    <row r="17" spans="1:56" x14ac:dyDescent="0.3">
      <c r="A17" s="34">
        <v>14</v>
      </c>
      <c r="B17" s="34">
        <v>95</v>
      </c>
      <c r="C17" s="34">
        <v>36280</v>
      </c>
      <c r="D17" s="34">
        <v>72</v>
      </c>
      <c r="E17" s="34">
        <v>0</v>
      </c>
      <c r="F17" s="34">
        <v>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AX17" s="39" t="s">
        <v>27</v>
      </c>
      <c r="AY17" s="39" t="s">
        <v>28</v>
      </c>
      <c r="BA17" s="22" t="s">
        <v>33</v>
      </c>
      <c r="BB17" s="22" t="s">
        <v>34</v>
      </c>
      <c r="BD17" s="41">
        <f>AVERAGE(BB19,BB22,BB25,BB29,BB32,BB35)</f>
        <v>3.4748693904142858</v>
      </c>
    </row>
    <row r="18" spans="1:56" x14ac:dyDescent="0.3">
      <c r="A18" s="34">
        <v>15</v>
      </c>
      <c r="B18" s="34">
        <v>95</v>
      </c>
      <c r="C18" s="34">
        <v>36280</v>
      </c>
      <c r="D18" s="34">
        <v>72</v>
      </c>
      <c r="E18" s="34">
        <v>0</v>
      </c>
      <c r="F18" s="34">
        <v>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56" s="36" customFormat="1" x14ac:dyDescent="0.3">
      <c r="A19" s="43">
        <v>372</v>
      </c>
      <c r="B19" s="43">
        <v>372</v>
      </c>
      <c r="C19" s="43">
        <v>0</v>
      </c>
      <c r="D19" s="43">
        <v>13</v>
      </c>
      <c r="E19" s="43">
        <v>3</v>
      </c>
      <c r="F19" s="43">
        <v>14</v>
      </c>
      <c r="G19" s="43">
        <v>11</v>
      </c>
      <c r="H19" s="43">
        <v>36</v>
      </c>
      <c r="I19" s="43">
        <v>313</v>
      </c>
      <c r="J19" s="43">
        <v>1</v>
      </c>
      <c r="K19" s="43">
        <v>10412</v>
      </c>
      <c r="L19" s="43">
        <v>10560</v>
      </c>
      <c r="M19" s="43">
        <v>10406</v>
      </c>
      <c r="N19" s="43">
        <v>10260</v>
      </c>
      <c r="O19" s="43">
        <v>10765</v>
      </c>
      <c r="P19" s="43">
        <v>11106</v>
      </c>
      <c r="Q19" s="43">
        <v>11346</v>
      </c>
      <c r="R19" s="43">
        <v>11643</v>
      </c>
      <c r="S19" s="43">
        <v>12434</v>
      </c>
      <c r="T19" s="43">
        <v>12764</v>
      </c>
      <c r="U19" s="43">
        <v>12572</v>
      </c>
      <c r="V19" s="43">
        <v>8255</v>
      </c>
      <c r="X19" s="36">
        <f>K19/Calibration!$B$10</f>
        <v>1.6222616933096508</v>
      </c>
      <c r="Y19" s="36">
        <f>L19/Calibration!$B$10</f>
        <v>1.6453211180704872</v>
      </c>
      <c r="Z19" s="36">
        <f>M19/Calibration!$B$10</f>
        <v>1.6213268517652926</v>
      </c>
      <c r="AA19" s="36">
        <f>N19/Calibration!$B$10</f>
        <v>1.5985790408525755</v>
      </c>
      <c r="AB19" s="36">
        <f>O19/Calibration!$B$10</f>
        <v>1.6772615375027267</v>
      </c>
      <c r="AC19" s="36">
        <f>P19/Calibration!$B$10</f>
        <v>1.7303916986070862</v>
      </c>
      <c r="AD19" s="36">
        <f>Q19/Calibration!$B$10</f>
        <v>1.7677853603814153</v>
      </c>
      <c r="AE19" s="36">
        <f>R19/Calibration!$B$10</f>
        <v>1.8140600168271479</v>
      </c>
      <c r="AF19" s="36">
        <f>S19/Calibration!$B$10</f>
        <v>1.9373032937583747</v>
      </c>
      <c r="AG19" s="36">
        <f>T19/Calibration!$B$10</f>
        <v>1.9887195786980774</v>
      </c>
      <c r="AH19" s="36">
        <f>U19/Calibration!$B$10</f>
        <v>1.958804649278614</v>
      </c>
      <c r="AI19" s="36">
        <f>V19/Calibration!$B$10</f>
        <v>1.2861861581128666</v>
      </c>
      <c r="AK19" s="36">
        <f>Calibration!$K$16+Calibration!$K$17*X19</f>
        <v>0.27097687791237457</v>
      </c>
      <c r="AL19" s="36">
        <f>Calibration!$K$16+Calibration!$K$17*Y19</f>
        <v>0.27550481447300573</v>
      </c>
      <c r="AM19" s="36">
        <f>Calibration!$K$16+Calibration!$K$17*Z19</f>
        <v>0.27079331291667336</v>
      </c>
      <c r="AN19" s="36">
        <f>Calibration!$K$16+Calibration!$K$17*AA19</f>
        <v>0.26632656468794258</v>
      </c>
      <c r="AO19" s="36">
        <f>Calibration!$K$16+Calibration!$K$17*AB19</f>
        <v>0.28177661849279889</v>
      </c>
      <c r="AP19" s="36">
        <f>Calibration!$K$16+Calibration!$K$17*AC19</f>
        <v>0.29220922908182062</v>
      </c>
      <c r="AQ19" s="36">
        <f>Calibration!$K$10+Calibration!$K$11*AD19</f>
        <v>0.31286226010290824</v>
      </c>
      <c r="AR19" s="36">
        <f>Calibration!$K$10+Calibration!$K$11*AE19</f>
        <v>0.32405058426192818</v>
      </c>
      <c r="AS19" s="36">
        <f>Calibration!$K$10+Calibration!$K$11*AF19</f>
        <v>0.35384844422753337</v>
      </c>
      <c r="AT19" s="36">
        <f>Calibration!$K$10+Calibration!$K$11*AG19</f>
        <v>0.36627991551533323</v>
      </c>
      <c r="AU19" s="36">
        <f>Calibration!$K$10+Calibration!$K$11*AH19</f>
        <v>0.35904705949334054</v>
      </c>
      <c r="AV19" s="36">
        <f>Calibration!$K$4+Calibration!$K$5*AI19</f>
        <v>0.27517081015301725</v>
      </c>
      <c r="AX19" s="36">
        <f>200*(SUM(AL19:AV19)+AK19/2)</f>
        <v>702.67161047249783</v>
      </c>
      <c r="AY19" s="36">
        <f>200*(SUM(AP19:AV19)+AO19/2)</f>
        <v>484.87132241645617</v>
      </c>
      <c r="BA19" s="38">
        <f>$BD$11-AY19</f>
        <v>43.128677583543833</v>
      </c>
      <c r="BB19" s="38">
        <f>BA19/25.4</f>
        <v>1.6979794324229858</v>
      </c>
    </row>
    <row r="20" spans="1:56" x14ac:dyDescent="0.3">
      <c r="A20" s="34">
        <v>371</v>
      </c>
      <c r="B20" s="34">
        <v>371</v>
      </c>
      <c r="C20" s="34">
        <v>0</v>
      </c>
      <c r="D20" s="34">
        <v>13</v>
      </c>
      <c r="E20" s="34">
        <v>3</v>
      </c>
      <c r="F20" s="34">
        <v>14</v>
      </c>
      <c r="G20" s="34">
        <v>11</v>
      </c>
      <c r="H20" s="34">
        <v>41</v>
      </c>
      <c r="I20" s="34">
        <v>0</v>
      </c>
      <c r="J20" s="34">
        <v>2</v>
      </c>
      <c r="K20" s="34">
        <v>9861</v>
      </c>
      <c r="L20" s="34">
        <v>9654</v>
      </c>
      <c r="M20" s="34">
        <v>9800</v>
      </c>
      <c r="N20" s="34">
        <v>10257</v>
      </c>
      <c r="O20" s="34">
        <v>10525</v>
      </c>
      <c r="P20" s="34">
        <v>10283</v>
      </c>
      <c r="Q20" s="34">
        <v>10321</v>
      </c>
      <c r="R20" s="34">
        <v>10657</v>
      </c>
      <c r="S20" s="34">
        <v>10808</v>
      </c>
      <c r="T20" s="34">
        <v>11036</v>
      </c>
      <c r="U20" s="34">
        <v>10971</v>
      </c>
      <c r="V20" s="34">
        <v>5745</v>
      </c>
      <c r="X20" s="31">
        <f>K20/Calibration!$B$10</f>
        <v>1.536412078152753</v>
      </c>
      <c r="Y20" s="31">
        <f>L20/Calibration!$B$10</f>
        <v>1.5041600448723942</v>
      </c>
      <c r="Z20" s="31">
        <f>M20/Calibration!$B$10</f>
        <v>1.5269078557851112</v>
      </c>
      <c r="AA20" s="31">
        <f>N20/Calibration!$B$10</f>
        <v>1.5981116200803964</v>
      </c>
      <c r="AB20" s="31">
        <f>O20/Calibration!$B$10</f>
        <v>1.6398678757283973</v>
      </c>
      <c r="AC20" s="31">
        <f>P20/Calibration!$B$10</f>
        <v>1.6021626001059488</v>
      </c>
      <c r="AD20" s="31">
        <f>Q20/Calibration!$B$10</f>
        <v>1.6080832632202176</v>
      </c>
      <c r="AE20" s="31">
        <f>R20/Calibration!$B$10</f>
        <v>1.6604343897042786</v>
      </c>
      <c r="AF20" s="31">
        <f>S20/Calibration!$B$10</f>
        <v>1.6839612352372939</v>
      </c>
      <c r="AG20" s="31">
        <f>T20/Calibration!$B$10</f>
        <v>1.7194852139229069</v>
      </c>
      <c r="AH20" s="31">
        <f>U20/Calibration!$B$10</f>
        <v>1.709357763859026</v>
      </c>
      <c r="AI20" s="31">
        <f>V20/Calibration!$B$10</f>
        <v>0.89511077872300648</v>
      </c>
      <c r="AK20" s="31">
        <f>Calibration!$K$16+Calibration!$K$17*X20</f>
        <v>0.25411949247380861</v>
      </c>
      <c r="AL20" s="31">
        <f>Calibration!$K$16+Calibration!$K$17*Y20</f>
        <v>0.24778650012211506</v>
      </c>
      <c r="AM20" s="31">
        <f>Calibration!$K$16+Calibration!$K$17*Z20</f>
        <v>0.25225324835084578</v>
      </c>
      <c r="AN20" s="31">
        <f>Calibration!$K$16+Calibration!$K$17*AA20</f>
        <v>0.26623478219009195</v>
      </c>
      <c r="AO20" s="31">
        <f>Calibration!$K$16+Calibration!$K$17*AB20</f>
        <v>0.27443401866474837</v>
      </c>
      <c r="AP20" s="31">
        <f>Calibration!$K$16+Calibration!$K$17*AC20</f>
        <v>0.26703023050479746</v>
      </c>
      <c r="AQ20" s="31">
        <f>Calibration!$K$10+Calibration!$K$11*AD20</f>
        <v>0.27424935686049956</v>
      </c>
      <c r="AR20" s="31">
        <f>Calibration!$K$10+Calibration!$K$11*AE20</f>
        <v>0.28690685489898671</v>
      </c>
      <c r="AS20" s="31">
        <f>Calibration!$K$10+Calibration!$K$11*AF20</f>
        <v>0.29259519479128299</v>
      </c>
      <c r="AT20" s="31">
        <f>Calibration!$K$10+Calibration!$K$11*AG20</f>
        <v>0.30118421131739931</v>
      </c>
      <c r="AU20" s="31">
        <f>Calibration!$K$10+Calibration!$K$11*AH20</f>
        <v>0.29873558818495388</v>
      </c>
      <c r="AV20" s="31">
        <f>Calibration!$K$4+Calibration!$K$5*AI20</f>
        <v>0.18945024008842415</v>
      </c>
      <c r="AX20" s="31">
        <f t="shared" ref="AX20:AX67" si="0">200*(SUM(AL20:AV20)+AK20/2)</f>
        <v>615.58399444220993</v>
      </c>
      <c r="AY20" s="31">
        <f t="shared" ref="AY20:AY67" si="1">200*(SUM(AP20:AV20)+AO20/2)</f>
        <v>409.47373719574369</v>
      </c>
      <c r="BA20" s="22">
        <f t="shared" ref="BA20:BA67" si="2">$BD$11-AY20</f>
        <v>118.52626280425631</v>
      </c>
      <c r="BB20" s="22">
        <f t="shared" ref="BB20:BB67" si="3">BA20/25.4</f>
        <v>4.66638829938017</v>
      </c>
    </row>
    <row r="21" spans="1:56" x14ac:dyDescent="0.3">
      <c r="A21" s="34">
        <v>370</v>
      </c>
      <c r="B21" s="34">
        <v>370</v>
      </c>
      <c r="C21" s="34">
        <v>0</v>
      </c>
      <c r="D21" s="34">
        <v>13</v>
      </c>
      <c r="E21" s="34">
        <v>3</v>
      </c>
      <c r="F21" s="34">
        <v>14</v>
      </c>
      <c r="G21" s="34">
        <v>11</v>
      </c>
      <c r="H21" s="34">
        <v>47</v>
      </c>
      <c r="I21" s="34">
        <v>0</v>
      </c>
      <c r="J21" s="34">
        <v>3</v>
      </c>
      <c r="K21" s="34">
        <v>10248</v>
      </c>
      <c r="L21" s="34">
        <v>10475</v>
      </c>
      <c r="M21" s="34">
        <v>11289</v>
      </c>
      <c r="N21" s="34">
        <v>11238</v>
      </c>
      <c r="O21" s="34">
        <v>11161</v>
      </c>
      <c r="P21" s="34">
        <v>11250</v>
      </c>
      <c r="Q21" s="34">
        <v>11070</v>
      </c>
      <c r="R21" s="34">
        <v>11273</v>
      </c>
      <c r="S21" s="34">
        <v>11246</v>
      </c>
      <c r="T21" s="34">
        <v>12409</v>
      </c>
      <c r="U21" s="34">
        <v>12082</v>
      </c>
      <c r="V21" s="34">
        <v>5586</v>
      </c>
      <c r="X21" s="31">
        <f>K21/Calibration!$B$10</f>
        <v>1.5967093577638591</v>
      </c>
      <c r="Y21" s="31">
        <f>L21/Calibration!$B$10</f>
        <v>1.6320775295254122</v>
      </c>
      <c r="Z21" s="31">
        <f>M21/Calibration!$B$10</f>
        <v>1.7589043657100123</v>
      </c>
      <c r="AA21" s="31">
        <f>N21/Calibration!$B$10</f>
        <v>1.7509582125829672</v>
      </c>
      <c r="AB21" s="31">
        <f>O21/Calibration!$B$10</f>
        <v>1.73896107943037</v>
      </c>
      <c r="AC21" s="31">
        <f>P21/Calibration!$B$10</f>
        <v>1.7528278956716836</v>
      </c>
      <c r="AD21" s="31">
        <f>Q21/Calibration!$B$10</f>
        <v>1.7247826493409368</v>
      </c>
      <c r="AE21" s="31">
        <f>R21/Calibration!$B$10</f>
        <v>1.7564114549250569</v>
      </c>
      <c r="AF21" s="31">
        <f>S21/Calibration!$B$10</f>
        <v>1.7522046679754448</v>
      </c>
      <c r="AG21" s="31">
        <f>T21/Calibration!$B$10</f>
        <v>1.9334081206568821</v>
      </c>
      <c r="AH21" s="31">
        <f>U21/Calibration!$B$10</f>
        <v>1.8824592564893585</v>
      </c>
      <c r="AI21" s="31">
        <f>V21/Calibration!$B$10</f>
        <v>0.87033747779751336</v>
      </c>
      <c r="AK21" s="31">
        <f>Calibration!$K$16+Calibration!$K$17*X21</f>
        <v>0.2659594346965401</v>
      </c>
      <c r="AL21" s="31">
        <f>Calibration!$K$16+Calibration!$K$17*Y21</f>
        <v>0.27290431036723783</v>
      </c>
      <c r="AM21" s="31">
        <f>Calibration!$K$16+Calibration!$K$17*Z21</f>
        <v>0.29780796145070915</v>
      </c>
      <c r="AN21" s="31">
        <f>Calibration!$K$16+Calibration!$K$17*AA21</f>
        <v>0.29624765898724842</v>
      </c>
      <c r="AO21" s="31">
        <f>Calibration!$K$16+Calibration!$K$17*AB21</f>
        <v>0.29389190820908223</v>
      </c>
      <c r="AP21" s="31">
        <f>Calibration!$K$16+Calibration!$K$17*AC21</f>
        <v>0.2966147889786509</v>
      </c>
      <c r="AQ21" s="31">
        <f>Calibration!$K$10+Calibration!$K$11*AD21</f>
        <v>0.30246502957129384</v>
      </c>
      <c r="AR21" s="31">
        <f>Calibration!$K$10+Calibration!$K$11*AE21</f>
        <v>0.3101122679695465</v>
      </c>
      <c r="AS21" s="31">
        <f>Calibration!$K$10+Calibration!$K$11*AF21</f>
        <v>0.30909514759145373</v>
      </c>
      <c r="AT21" s="31">
        <f>Calibration!$K$10+Calibration!$K$11*AG21</f>
        <v>0.3529066660996697</v>
      </c>
      <c r="AU21" s="31">
        <f>Calibration!$K$10+Calibration!$K$11*AH21</f>
        <v>0.34058820818721347</v>
      </c>
      <c r="AV21" s="31">
        <f>Calibration!$K$4+Calibration!$K$5*AI21</f>
        <v>0.18402013226361527</v>
      </c>
      <c r="AX21" s="31">
        <f t="shared" si="0"/>
        <v>677.92675940479819</v>
      </c>
      <c r="AY21" s="31">
        <f t="shared" si="1"/>
        <v>448.54963895319696</v>
      </c>
      <c r="BA21" s="22">
        <f t="shared" si="2"/>
        <v>79.450361046803039</v>
      </c>
      <c r="BB21" s="22">
        <f t="shared" si="3"/>
        <v>3.1279669703465767</v>
      </c>
    </row>
    <row r="22" spans="1:56" s="36" customFormat="1" x14ac:dyDescent="0.3">
      <c r="A22" s="43">
        <v>369</v>
      </c>
      <c r="B22" s="43">
        <v>369</v>
      </c>
      <c r="C22" s="43">
        <v>0</v>
      </c>
      <c r="D22" s="43">
        <v>13</v>
      </c>
      <c r="E22" s="43">
        <v>3</v>
      </c>
      <c r="F22" s="43">
        <v>14</v>
      </c>
      <c r="G22" s="43">
        <v>11</v>
      </c>
      <c r="H22" s="43">
        <v>52</v>
      </c>
      <c r="I22" s="43">
        <v>0</v>
      </c>
      <c r="J22" s="43">
        <v>4</v>
      </c>
      <c r="K22" s="43">
        <v>10364</v>
      </c>
      <c r="L22" s="43">
        <v>10730</v>
      </c>
      <c r="M22" s="43">
        <v>10409</v>
      </c>
      <c r="N22" s="43">
        <v>11329</v>
      </c>
      <c r="O22" s="43">
        <v>11292</v>
      </c>
      <c r="P22" s="43">
        <v>11204</v>
      </c>
      <c r="Q22" s="43">
        <v>11130</v>
      </c>
      <c r="R22" s="43">
        <v>10783</v>
      </c>
      <c r="S22" s="43">
        <v>10717</v>
      </c>
      <c r="T22" s="43">
        <v>10953</v>
      </c>
      <c r="U22" s="43">
        <v>11036</v>
      </c>
      <c r="V22" s="43">
        <v>5636</v>
      </c>
      <c r="X22" s="36">
        <f>K22/Calibration!$B$10</f>
        <v>1.6147829609547848</v>
      </c>
      <c r="Y22" s="36">
        <f>L22/Calibration!$B$10</f>
        <v>1.671808295160637</v>
      </c>
      <c r="Z22" s="36">
        <f>M22/Calibration!$B$10</f>
        <v>1.6217942725374717</v>
      </c>
      <c r="AA22" s="36">
        <f>N22/Calibration!$B$10</f>
        <v>1.7651366426724004</v>
      </c>
      <c r="AB22" s="36">
        <f>O22/Calibration!$B$10</f>
        <v>1.7593717864821914</v>
      </c>
      <c r="AC22" s="36">
        <f>P22/Calibration!$B$10</f>
        <v>1.7456607771649373</v>
      </c>
      <c r="AD22" s="36">
        <f>Q22/Calibration!$B$10</f>
        <v>1.7341310647845192</v>
      </c>
      <c r="AE22" s="36">
        <f>R22/Calibration!$B$10</f>
        <v>1.6800660621358015</v>
      </c>
      <c r="AF22" s="36">
        <f>S22/Calibration!$B$10</f>
        <v>1.6697828051478609</v>
      </c>
      <c r="AG22" s="36">
        <f>T22/Calibration!$B$10</f>
        <v>1.7065532392259513</v>
      </c>
      <c r="AH22" s="36">
        <f>U22/Calibration!$B$10</f>
        <v>1.7194852139229069</v>
      </c>
      <c r="AI22" s="36">
        <f>V22/Calibration!$B$10</f>
        <v>0.8781278240004986</v>
      </c>
      <c r="AK22" s="36">
        <f>Calibration!$K$16+Calibration!$K$17*X22</f>
        <v>0.26950835794676448</v>
      </c>
      <c r="AL22" s="36">
        <f>Calibration!$K$16+Calibration!$K$17*Y22</f>
        <v>0.28070582268454153</v>
      </c>
      <c r="AM22" s="36">
        <f>Calibration!$K$16+Calibration!$K$17*Z22</f>
        <v>0.27088509541452394</v>
      </c>
      <c r="AN22" s="36">
        <f>Calibration!$K$16+Calibration!$K$17*AA22</f>
        <v>0.29903172808871759</v>
      </c>
      <c r="AO22" s="36">
        <f>Calibration!$K$16+Calibration!$K$17*AB22</f>
        <v>0.29789974394855978</v>
      </c>
      <c r="AP22" s="36">
        <f>Calibration!$K$16+Calibration!$K$17*AC22</f>
        <v>0.29520745734494125</v>
      </c>
      <c r="AQ22" s="36">
        <f>Calibration!$K$10+Calibration!$K$11*AD22</f>
        <v>0.30472529707816653</v>
      </c>
      <c r="AR22" s="36">
        <f>Calibration!$K$10+Calibration!$K$11*AE22</f>
        <v>0.29165341666341937</v>
      </c>
      <c r="AS22" s="36">
        <f>Calibration!$K$10+Calibration!$K$11*AF22</f>
        <v>0.2891671224058594</v>
      </c>
      <c r="AT22" s="36">
        <f>Calibration!$K$10+Calibration!$K$11*AG22</f>
        <v>0.29805750793289204</v>
      </c>
      <c r="AU22" s="36">
        <f>Calibration!$K$10+Calibration!$K$11*AH22</f>
        <v>0.30118421131739931</v>
      </c>
      <c r="AV22" s="36">
        <f>Calibration!$K$4+Calibration!$K$5*AI22</f>
        <v>0.1857277133405992</v>
      </c>
      <c r="AX22" s="36">
        <f t="shared" si="0"/>
        <v>649.79985903860052</v>
      </c>
      <c r="AY22" s="36">
        <f t="shared" si="1"/>
        <v>422.9345196115114</v>
      </c>
      <c r="BA22" s="38">
        <f t="shared" si="2"/>
        <v>105.0654803884886</v>
      </c>
      <c r="BB22" s="38">
        <f t="shared" si="3"/>
        <v>4.1364362357672677</v>
      </c>
    </row>
    <row r="23" spans="1:56" x14ac:dyDescent="0.3">
      <c r="A23" s="34">
        <v>368</v>
      </c>
      <c r="B23" s="34">
        <v>368</v>
      </c>
      <c r="C23" s="34">
        <v>0</v>
      </c>
      <c r="D23" s="34">
        <v>13</v>
      </c>
      <c r="E23" s="34">
        <v>3</v>
      </c>
      <c r="F23" s="34">
        <v>14</v>
      </c>
      <c r="G23" s="34">
        <v>11</v>
      </c>
      <c r="H23" s="34">
        <v>57</v>
      </c>
      <c r="I23" s="34">
        <v>0</v>
      </c>
      <c r="J23" s="34">
        <v>5</v>
      </c>
      <c r="K23" s="34">
        <v>10696</v>
      </c>
      <c r="L23" s="34">
        <v>9848</v>
      </c>
      <c r="M23" s="34">
        <v>10008</v>
      </c>
      <c r="N23" s="34">
        <v>10096</v>
      </c>
      <c r="O23" s="34">
        <v>10755</v>
      </c>
      <c r="P23" s="34">
        <v>10928</v>
      </c>
      <c r="Q23" s="34">
        <v>10814</v>
      </c>
      <c r="R23" s="34">
        <v>11180</v>
      </c>
      <c r="S23" s="34">
        <v>11038</v>
      </c>
      <c r="T23" s="34">
        <v>10964</v>
      </c>
      <c r="U23" s="34">
        <v>10454</v>
      </c>
      <c r="V23" s="34">
        <v>5148</v>
      </c>
      <c r="X23" s="31">
        <f>K23/Calibration!$B$10</f>
        <v>1.666510859742607</v>
      </c>
      <c r="Y23" s="31">
        <f>L23/Calibration!$B$10</f>
        <v>1.534386588139977</v>
      </c>
      <c r="Z23" s="31">
        <f>M23/Calibration!$B$10</f>
        <v>1.5593156959895298</v>
      </c>
      <c r="AA23" s="31">
        <f>N23/Calibration!$B$10</f>
        <v>1.5730267053067839</v>
      </c>
      <c r="AB23" s="31">
        <f>O23/Calibration!$B$10</f>
        <v>1.6757034682621297</v>
      </c>
      <c r="AC23" s="31">
        <f>P23/Calibration!$B$10</f>
        <v>1.7026580661244586</v>
      </c>
      <c r="AD23" s="31">
        <f>Q23/Calibration!$B$10</f>
        <v>1.6848960767816523</v>
      </c>
      <c r="AE23" s="31">
        <f>R23/Calibration!$B$10</f>
        <v>1.7419214109875043</v>
      </c>
      <c r="AF23" s="31">
        <f>S23/Calibration!$B$10</f>
        <v>1.7197968277710263</v>
      </c>
      <c r="AG23" s="31">
        <f>T23/Calibration!$B$10</f>
        <v>1.7082671153906079</v>
      </c>
      <c r="AH23" s="31">
        <f>U23/Calibration!$B$10</f>
        <v>1.6288055841201583</v>
      </c>
      <c r="AI23" s="31">
        <f>V23/Calibration!$B$10</f>
        <v>0.80209404505936244</v>
      </c>
      <c r="AK23" s="31">
        <f>Calibration!$K$16+Calibration!$K$17*X23</f>
        <v>0.27966562104223436</v>
      </c>
      <c r="AL23" s="31">
        <f>Calibration!$K$16+Calibration!$K$17*Y23</f>
        <v>0.25372176831645588</v>
      </c>
      <c r="AM23" s="31">
        <f>Calibration!$K$16+Calibration!$K$17*Z23</f>
        <v>0.25861683486848958</v>
      </c>
      <c r="AN23" s="31">
        <f>Calibration!$K$16+Calibration!$K$17*AA23</f>
        <v>0.26130912147210811</v>
      </c>
      <c r="AO23" s="31">
        <f>Calibration!$K$16+Calibration!$K$17*AB23</f>
        <v>0.2814706768332968</v>
      </c>
      <c r="AP23" s="31">
        <f>Calibration!$K$16+Calibration!$K$17*AC23</f>
        <v>0.28676346754268317</v>
      </c>
      <c r="AQ23" s="31">
        <f>Calibration!$K$10+Calibration!$K$11*AD23</f>
        <v>0.29282122154197032</v>
      </c>
      <c r="AR23" s="31">
        <f>Calibration!$K$10+Calibration!$K$11*AE23</f>
        <v>0.30660885333389376</v>
      </c>
      <c r="AS23" s="31">
        <f>Calibration!$K$10+Calibration!$K$11*AF23</f>
        <v>0.3012595535676284</v>
      </c>
      <c r="AT23" s="31">
        <f>Calibration!$K$10+Calibration!$K$11*AG23</f>
        <v>0.298471890309152</v>
      </c>
      <c r="AU23" s="31">
        <f>Calibration!$K$10+Calibration!$K$11*AH23</f>
        <v>0.279259616500734</v>
      </c>
      <c r="AV23" s="31">
        <f>Calibration!$K$4+Calibration!$K$5*AI23</f>
        <v>0.16906172202923608</v>
      </c>
      <c r="AX23" s="31">
        <f t="shared" si="0"/>
        <v>625.83950736735301</v>
      </c>
      <c r="AY23" s="31">
        <f t="shared" si="1"/>
        <v>414.99633264838917</v>
      </c>
      <c r="BA23" s="22">
        <f t="shared" si="2"/>
        <v>113.00366735161083</v>
      </c>
      <c r="BB23" s="22">
        <f t="shared" si="3"/>
        <v>4.4489632815594815</v>
      </c>
    </row>
    <row r="24" spans="1:56" x14ac:dyDescent="0.3">
      <c r="A24" s="34">
        <v>367</v>
      </c>
      <c r="B24" s="34">
        <v>367</v>
      </c>
      <c r="C24" s="34">
        <v>0</v>
      </c>
      <c r="D24" s="34">
        <v>13</v>
      </c>
      <c r="E24" s="34">
        <v>3</v>
      </c>
      <c r="F24" s="34">
        <v>14</v>
      </c>
      <c r="G24" s="34">
        <v>12</v>
      </c>
      <c r="H24" s="34">
        <v>2</v>
      </c>
      <c r="I24" s="34">
        <v>0</v>
      </c>
      <c r="J24" s="34">
        <v>6</v>
      </c>
      <c r="K24" s="34">
        <v>9544</v>
      </c>
      <c r="L24" s="34">
        <v>9494</v>
      </c>
      <c r="M24" s="34">
        <v>9719</v>
      </c>
      <c r="N24" s="34">
        <v>9908</v>
      </c>
      <c r="O24" s="34">
        <v>10593</v>
      </c>
      <c r="P24" s="34">
        <v>9779</v>
      </c>
      <c r="Q24" s="34">
        <v>10889</v>
      </c>
      <c r="R24" s="34">
        <v>11279</v>
      </c>
      <c r="S24" s="34">
        <v>11272</v>
      </c>
      <c r="T24" s="34">
        <v>11836</v>
      </c>
      <c r="U24" s="34">
        <v>11726</v>
      </c>
      <c r="V24" s="34">
        <v>7553</v>
      </c>
      <c r="X24" s="31">
        <f>K24/Calibration!$B$10</f>
        <v>1.4870212832258265</v>
      </c>
      <c r="Y24" s="31">
        <f>L24/Calibration!$B$10</f>
        <v>1.4792309370228414</v>
      </c>
      <c r="Z24" s="31">
        <f>M24/Calibration!$B$10</f>
        <v>1.514287494936275</v>
      </c>
      <c r="AA24" s="31">
        <f>N24/Calibration!$B$10</f>
        <v>1.5437350035835593</v>
      </c>
      <c r="AB24" s="31">
        <f>O24/Calibration!$B$10</f>
        <v>1.6504627465644575</v>
      </c>
      <c r="AC24" s="31">
        <f>P24/Calibration!$B$10</f>
        <v>1.5236359103798573</v>
      </c>
      <c r="AD24" s="31">
        <f>Q24/Calibration!$B$10</f>
        <v>1.6965815960861301</v>
      </c>
      <c r="AE24" s="31">
        <f>R24/Calibration!$B$10</f>
        <v>1.7573462964694151</v>
      </c>
      <c r="AF24" s="31">
        <f>S24/Calibration!$B$10</f>
        <v>1.7562556480009972</v>
      </c>
      <c r="AG24" s="31">
        <f>T24/Calibration!$B$10</f>
        <v>1.844130753170671</v>
      </c>
      <c r="AH24" s="31">
        <f>U24/Calibration!$B$10</f>
        <v>1.8269919915241033</v>
      </c>
      <c r="AI24" s="31">
        <f>V24/Calibration!$B$10</f>
        <v>1.1768096974229536</v>
      </c>
      <c r="AK24" s="31">
        <f>Calibration!$K$16+Calibration!$K$17*X24</f>
        <v>0.2444211418675919</v>
      </c>
      <c r="AL24" s="31">
        <f>Calibration!$K$16+Calibration!$K$17*Y24</f>
        <v>0.24289143357008142</v>
      </c>
      <c r="AM24" s="31">
        <f>Calibration!$K$16+Calibration!$K$17*Z24</f>
        <v>0.24977512090887877</v>
      </c>
      <c r="AN24" s="31">
        <f>Calibration!$K$16+Calibration!$K$17*AA24</f>
        <v>0.25555741827346851</v>
      </c>
      <c r="AO24" s="31">
        <f>Calibration!$K$16+Calibration!$K$17*AB24</f>
        <v>0.27651442194936271</v>
      </c>
      <c r="AP24" s="31">
        <f>Calibration!$K$16+Calibration!$K$17*AC24</f>
        <v>0.2516107708658914</v>
      </c>
      <c r="AQ24" s="31">
        <f>Calibration!$K$10+Calibration!$K$11*AD24</f>
        <v>0.29564655592556116</v>
      </c>
      <c r="AR24" s="31">
        <f>Calibration!$K$10+Calibration!$K$11*AE24</f>
        <v>0.31033829472023372</v>
      </c>
      <c r="AS24" s="31">
        <f>Calibration!$K$10+Calibration!$K$11*AF24</f>
        <v>0.31007459684443195</v>
      </c>
      <c r="AT24" s="31">
        <f>Calibration!$K$10+Calibration!$K$11*AG24</f>
        <v>0.33132111140903536</v>
      </c>
      <c r="AU24" s="31">
        <f>Calibration!$K$10+Calibration!$K$11*AH24</f>
        <v>0.32717728764643539</v>
      </c>
      <c r="AV24" s="31">
        <f>Calibration!$K$4+Calibration!$K$5*AI24</f>
        <v>0.25119637183216292</v>
      </c>
      <c r="AX24" s="31">
        <f t="shared" si="0"/>
        <v>644.86279097586794</v>
      </c>
      <c r="AY24" s="31">
        <f t="shared" si="1"/>
        <v>443.12444004368672</v>
      </c>
      <c r="BA24" s="22">
        <f t="shared" si="2"/>
        <v>84.875559956313282</v>
      </c>
      <c r="BB24" s="22">
        <f t="shared" si="3"/>
        <v>3.3415574785950111</v>
      </c>
    </row>
    <row r="25" spans="1:56" s="36" customFormat="1" x14ac:dyDescent="0.3">
      <c r="A25" s="43">
        <v>366</v>
      </c>
      <c r="B25" s="43">
        <v>366</v>
      </c>
      <c r="C25" s="43">
        <v>0</v>
      </c>
      <c r="D25" s="43">
        <v>13</v>
      </c>
      <c r="E25" s="43">
        <v>3</v>
      </c>
      <c r="F25" s="43">
        <v>14</v>
      </c>
      <c r="G25" s="43">
        <v>12</v>
      </c>
      <c r="H25" s="43">
        <v>7</v>
      </c>
      <c r="I25" s="43">
        <v>0</v>
      </c>
      <c r="J25" s="43">
        <v>7</v>
      </c>
      <c r="K25" s="43">
        <v>10161</v>
      </c>
      <c r="L25" s="43">
        <v>10570</v>
      </c>
      <c r="M25" s="43">
        <v>10663</v>
      </c>
      <c r="N25" s="43">
        <v>11755</v>
      </c>
      <c r="O25" s="43">
        <v>11041</v>
      </c>
      <c r="P25" s="43">
        <v>10947</v>
      </c>
      <c r="Q25" s="43">
        <v>11453</v>
      </c>
      <c r="R25" s="43">
        <v>11221</v>
      </c>
      <c r="S25" s="43">
        <v>11069</v>
      </c>
      <c r="T25" s="43">
        <v>11356</v>
      </c>
      <c r="U25" s="43">
        <v>11778</v>
      </c>
      <c r="V25" s="43">
        <v>5124</v>
      </c>
      <c r="X25" s="36">
        <f>K25/Calibration!$B$10</f>
        <v>1.5831541553706647</v>
      </c>
      <c r="Y25" s="36">
        <f>L25/Calibration!$B$10</f>
        <v>1.6468791873110842</v>
      </c>
      <c r="Z25" s="36">
        <f>M25/Calibration!$B$10</f>
        <v>1.6613692312486368</v>
      </c>
      <c r="AA25" s="36">
        <f>N25/Calibration!$B$10</f>
        <v>1.8315103923218348</v>
      </c>
      <c r="AB25" s="36">
        <f>O25/Calibration!$B$10</f>
        <v>1.7202642485432054</v>
      </c>
      <c r="AC25" s="36">
        <f>P25/Calibration!$B$10</f>
        <v>1.7056183976815931</v>
      </c>
      <c r="AD25" s="36">
        <f>Q25/Calibration!$B$10</f>
        <v>1.7844567012558039</v>
      </c>
      <c r="AE25" s="36">
        <f>R25/Calibration!$B$10</f>
        <v>1.7483094948739522</v>
      </c>
      <c r="AF25" s="36">
        <f>S25/Calibration!$B$10</f>
        <v>1.7246268424168771</v>
      </c>
      <c r="AG25" s="36">
        <f>T25/Calibration!$B$10</f>
        <v>1.7693434296220125</v>
      </c>
      <c r="AH25" s="36">
        <f>U25/Calibration!$B$10</f>
        <v>1.835093951575208</v>
      </c>
      <c r="AI25" s="36">
        <f>V25/Calibration!$B$10</f>
        <v>0.79835467888192957</v>
      </c>
      <c r="AK25" s="36">
        <f>Calibration!$K$16+Calibration!$K$17*X25</f>
        <v>0.26329774225887176</v>
      </c>
      <c r="AL25" s="36">
        <f>Calibration!$K$16+Calibration!$K$17*Y25</f>
        <v>0.27581075613250783</v>
      </c>
      <c r="AM25" s="36">
        <f>Calibration!$K$16+Calibration!$K$17*Z25</f>
        <v>0.27865601356587744</v>
      </c>
      <c r="AN25" s="36">
        <f>Calibration!$K$16+Calibration!$K$17*AA25</f>
        <v>0.31206484278350721</v>
      </c>
      <c r="AO25" s="36">
        <f>Calibration!$K$16+Calibration!$K$17*AB25</f>
        <v>0.29022060829505697</v>
      </c>
      <c r="AP25" s="36">
        <f>Calibration!$K$16+Calibration!$K$17*AC25</f>
        <v>0.28734475669573717</v>
      </c>
      <c r="AQ25" s="36">
        <f>Calibration!$K$10+Calibration!$K$11*AD25</f>
        <v>0.31689307049016463</v>
      </c>
      <c r="AR25" s="36">
        <f>Calibration!$K$10+Calibration!$K$11*AE25</f>
        <v>0.30815336946359012</v>
      </c>
      <c r="AS25" s="36">
        <f>Calibration!$K$10+Calibration!$K$11*AF25</f>
        <v>0.3024273584461793</v>
      </c>
      <c r="AT25" s="36">
        <f>Calibration!$K$10+Calibration!$K$11*AG25</f>
        <v>0.31323897135405371</v>
      </c>
      <c r="AU25" s="36">
        <f>Calibration!$K$10+Calibration!$K$11*AH25</f>
        <v>0.32913618615239176</v>
      </c>
      <c r="AV25" s="36">
        <f>Calibration!$K$4+Calibration!$K$5*AI25</f>
        <v>0.16824208311228381</v>
      </c>
      <c r="AX25" s="36">
        <f t="shared" si="0"/>
        <v>662.76737752415715</v>
      </c>
      <c r="AY25" s="36">
        <f t="shared" si="1"/>
        <v>434.10921997238586</v>
      </c>
      <c r="BA25" s="38">
        <f t="shared" si="2"/>
        <v>93.890780027614142</v>
      </c>
      <c r="BB25" s="38">
        <f t="shared" si="3"/>
        <v>3.6964874026619743</v>
      </c>
    </row>
    <row r="26" spans="1:56" x14ac:dyDescent="0.3">
      <c r="A26" s="34">
        <v>365</v>
      </c>
      <c r="B26" s="34">
        <v>365</v>
      </c>
      <c r="C26" s="34">
        <v>0</v>
      </c>
      <c r="D26" s="34">
        <v>13</v>
      </c>
      <c r="E26" s="34">
        <v>3</v>
      </c>
      <c r="F26" s="34">
        <v>14</v>
      </c>
      <c r="G26" s="34">
        <v>12</v>
      </c>
      <c r="H26" s="34">
        <v>12</v>
      </c>
      <c r="I26" s="34">
        <v>0</v>
      </c>
      <c r="J26" s="34">
        <v>8</v>
      </c>
      <c r="K26" s="34">
        <v>10835</v>
      </c>
      <c r="L26" s="34">
        <v>10762</v>
      </c>
      <c r="M26" s="34">
        <v>10754</v>
      </c>
      <c r="N26" s="34">
        <v>11035</v>
      </c>
      <c r="O26" s="34">
        <v>10661</v>
      </c>
      <c r="P26" s="34">
        <v>11137</v>
      </c>
      <c r="Q26" s="34">
        <v>11561</v>
      </c>
      <c r="R26" s="34">
        <v>11339</v>
      </c>
      <c r="S26" s="34">
        <v>11678</v>
      </c>
      <c r="T26" s="34">
        <v>12201</v>
      </c>
      <c r="U26" s="34">
        <v>12201</v>
      </c>
      <c r="V26" s="34">
        <v>6112</v>
      </c>
      <c r="X26" s="31">
        <f>K26/Calibration!$B$10</f>
        <v>1.688168022186906</v>
      </c>
      <c r="Y26" s="31">
        <f>L26/Calibration!$B$10</f>
        <v>1.6767941167305476</v>
      </c>
      <c r="Z26" s="31">
        <f>M26/Calibration!$B$10</f>
        <v>1.67554766133807</v>
      </c>
      <c r="AA26" s="31">
        <f>N26/Calibration!$B$10</f>
        <v>1.7193294069988472</v>
      </c>
      <c r="AB26" s="31">
        <f>O26/Calibration!$B$10</f>
        <v>1.6610576174005174</v>
      </c>
      <c r="AC26" s="31">
        <f>P26/Calibration!$B$10</f>
        <v>1.7352217132529371</v>
      </c>
      <c r="AD26" s="31">
        <f>Q26/Calibration!$B$10</f>
        <v>1.801283849054252</v>
      </c>
      <c r="AE26" s="31">
        <f>R26/Calibration!$B$10</f>
        <v>1.7666947119129974</v>
      </c>
      <c r="AF26" s="31">
        <f>S26/Calibration!$B$10</f>
        <v>1.8195132591692376</v>
      </c>
      <c r="AG26" s="31">
        <f>T26/Calibration!$B$10</f>
        <v>1.9010002804524633</v>
      </c>
      <c r="AH26" s="31">
        <f>U26/Calibration!$B$10</f>
        <v>1.9010002804524633</v>
      </c>
      <c r="AI26" s="31">
        <f>V26/Calibration!$B$10</f>
        <v>0.95229191985291828</v>
      </c>
      <c r="AK26" s="31">
        <f>Calibration!$K$16+Calibration!$K$17*X26</f>
        <v>0.28391821010931362</v>
      </c>
      <c r="AL26" s="31">
        <f>Calibration!$K$16+Calibration!$K$17*Y26</f>
        <v>0.28168483599494826</v>
      </c>
      <c r="AM26" s="31">
        <f>Calibration!$K$16+Calibration!$K$17*Z26</f>
        <v>0.28144008266734655</v>
      </c>
      <c r="AN26" s="31">
        <f>Calibration!$K$16+Calibration!$K$17*AA26</f>
        <v>0.2900370432993557</v>
      </c>
      <c r="AO26" s="31">
        <f>Calibration!$K$16+Calibration!$K$17*AB26</f>
        <v>0.27859482523397699</v>
      </c>
      <c r="AP26" s="31">
        <f>Calibration!$K$16+Calibration!$K$17*AC26</f>
        <v>0.29315764822627716</v>
      </c>
      <c r="AQ26" s="31">
        <f>Calibration!$K$10+Calibration!$K$11*AD26</f>
        <v>0.32096155200253546</v>
      </c>
      <c r="AR26" s="31">
        <f>Calibration!$K$10+Calibration!$K$11*AE26</f>
        <v>0.31259856222710647</v>
      </c>
      <c r="AS26" s="31">
        <f>Calibration!$K$10+Calibration!$K$11*AF26</f>
        <v>0.32536907364093726</v>
      </c>
      <c r="AT26" s="31">
        <f>Calibration!$K$10+Calibration!$K$11*AG26</f>
        <v>0.34507107207584431</v>
      </c>
      <c r="AU26" s="31">
        <f>Calibration!$K$10+Calibration!$K$11*AH26</f>
        <v>0.34507107207584431</v>
      </c>
      <c r="AV26" s="31">
        <f>Calibration!$K$4+Calibration!$K$5*AI26</f>
        <v>0.20198388519348617</v>
      </c>
      <c r="AX26" s="31">
        <f t="shared" si="0"/>
        <v>683.58575153846323</v>
      </c>
      <c r="AY26" s="31">
        <f t="shared" si="1"/>
        <v>456.70205561180398</v>
      </c>
      <c r="BA26" s="22">
        <f t="shared" si="2"/>
        <v>71.297944388196015</v>
      </c>
      <c r="BB26" s="22">
        <f t="shared" si="3"/>
        <v>2.8070056845746465</v>
      </c>
    </row>
    <row r="27" spans="1:56" x14ac:dyDescent="0.3">
      <c r="A27" s="34">
        <v>364</v>
      </c>
      <c r="B27" s="34">
        <v>364</v>
      </c>
      <c r="C27" s="34">
        <v>0</v>
      </c>
      <c r="D27" s="34">
        <v>13</v>
      </c>
      <c r="E27" s="34">
        <v>3</v>
      </c>
      <c r="F27" s="34">
        <v>14</v>
      </c>
      <c r="G27" s="34">
        <v>12</v>
      </c>
      <c r="H27" s="34">
        <v>10</v>
      </c>
      <c r="I27" s="34">
        <v>0</v>
      </c>
      <c r="J27" s="34">
        <v>9</v>
      </c>
      <c r="K27" s="34">
        <v>10883</v>
      </c>
      <c r="L27" s="34">
        <v>10594</v>
      </c>
      <c r="M27" s="34">
        <v>10173</v>
      </c>
      <c r="N27" s="34">
        <v>11016</v>
      </c>
      <c r="O27" s="34">
        <v>11665</v>
      </c>
      <c r="P27" s="34">
        <v>10920</v>
      </c>
      <c r="Q27" s="34">
        <v>11139</v>
      </c>
      <c r="R27" s="34">
        <v>10677</v>
      </c>
      <c r="S27" s="34">
        <v>10820</v>
      </c>
      <c r="T27" s="34">
        <v>11394</v>
      </c>
      <c r="U27" s="34">
        <v>11620</v>
      </c>
      <c r="V27" s="34">
        <v>5295</v>
      </c>
      <c r="X27" s="31">
        <f>K27/Calibration!$B$10</f>
        <v>1.6956467545417719</v>
      </c>
      <c r="Y27" s="31">
        <f>L27/Calibration!$B$10</f>
        <v>1.6506185534885172</v>
      </c>
      <c r="Z27" s="31">
        <f>M27/Calibration!$B$10</f>
        <v>1.5850238384593811</v>
      </c>
      <c r="AA27" s="31">
        <f>N27/Calibration!$B$10</f>
        <v>1.7163690754417127</v>
      </c>
      <c r="AB27" s="31">
        <f>O27/Calibration!$B$10</f>
        <v>1.8174877691564613</v>
      </c>
      <c r="AC27" s="31">
        <f>P27/Calibration!$B$10</f>
        <v>1.701411610731981</v>
      </c>
      <c r="AD27" s="31">
        <f>Q27/Calibration!$B$10</f>
        <v>1.7355333271010565</v>
      </c>
      <c r="AE27" s="31">
        <f>R27/Calibration!$B$10</f>
        <v>1.6635505281854726</v>
      </c>
      <c r="AF27" s="31">
        <f>S27/Calibration!$B$10</f>
        <v>1.6858309183260105</v>
      </c>
      <c r="AG27" s="31">
        <f>T27/Calibration!$B$10</f>
        <v>1.7752640927362813</v>
      </c>
      <c r="AH27" s="31">
        <f>U27/Calibration!$B$10</f>
        <v>1.8104764575737746</v>
      </c>
      <c r="AI27" s="31">
        <f>V27/Calibration!$B$10</f>
        <v>0.82499766289613907</v>
      </c>
      <c r="AK27" s="31">
        <f>Calibration!$K$16+Calibration!$K$17*X27</f>
        <v>0.28538673007492371</v>
      </c>
      <c r="AL27" s="31">
        <f>Calibration!$K$16+Calibration!$K$17*Y27</f>
        <v>0.2765450161153129</v>
      </c>
      <c r="AM27" s="31">
        <f>Calibration!$K$16+Calibration!$K$17*Z27</f>
        <v>0.2636648722502743</v>
      </c>
      <c r="AN27" s="31">
        <f>Calibration!$K$16+Calibration!$K$17*AA27</f>
        <v>0.2894557541463017</v>
      </c>
      <c r="AO27" s="31">
        <f>Calibration!$K$16+Calibration!$K$17*AB27</f>
        <v>0.30931136784798824</v>
      </c>
      <c r="AP27" s="31">
        <f>Calibration!$K$16+Calibration!$K$17*AC27</f>
        <v>0.28651871421508152</v>
      </c>
      <c r="AQ27" s="31">
        <f>Calibration!$K$10+Calibration!$K$11*AD27</f>
        <v>0.30506433720419746</v>
      </c>
      <c r="AR27" s="31">
        <f>Calibration!$K$10+Calibration!$K$11*AE27</f>
        <v>0.28766027740127759</v>
      </c>
      <c r="AS27" s="31">
        <f>Calibration!$K$10+Calibration!$K$11*AF27</f>
        <v>0.29304724829265755</v>
      </c>
      <c r="AT27" s="31">
        <f>Calibration!$K$10+Calibration!$K$11*AG27</f>
        <v>0.31467047410840643</v>
      </c>
      <c r="AU27" s="31">
        <f>Calibration!$K$10+Calibration!$K$11*AH27</f>
        <v>0.3231841483842936</v>
      </c>
      <c r="AV27" s="31">
        <f>Calibration!$K$4+Calibration!$K$5*AI27</f>
        <v>0.17408201039556881</v>
      </c>
      <c r="AX27" s="31">
        <f t="shared" si="0"/>
        <v>653.17951707976442</v>
      </c>
      <c r="AY27" s="31">
        <f t="shared" si="1"/>
        <v>427.77657878509547</v>
      </c>
      <c r="BA27" s="22">
        <f t="shared" si="2"/>
        <v>100.22342121490453</v>
      </c>
      <c r="BB27" s="22">
        <f t="shared" si="3"/>
        <v>3.9458039848387614</v>
      </c>
    </row>
    <row r="28" spans="1:56" x14ac:dyDescent="0.3">
      <c r="A28" s="34">
        <v>363</v>
      </c>
      <c r="B28" s="34">
        <v>363</v>
      </c>
      <c r="C28" s="34">
        <v>0</v>
      </c>
      <c r="D28" s="34">
        <v>13</v>
      </c>
      <c r="E28" s="34">
        <v>3</v>
      </c>
      <c r="F28" s="34">
        <v>14</v>
      </c>
      <c r="G28" s="34">
        <v>12</v>
      </c>
      <c r="H28" s="34">
        <v>23</v>
      </c>
      <c r="I28" s="34">
        <v>0</v>
      </c>
      <c r="J28" s="34">
        <v>10</v>
      </c>
      <c r="K28" s="34">
        <v>9410</v>
      </c>
      <c r="L28" s="34">
        <v>9491</v>
      </c>
      <c r="M28" s="34">
        <v>9384</v>
      </c>
      <c r="N28" s="34">
        <v>10318</v>
      </c>
      <c r="O28" s="34">
        <v>11407</v>
      </c>
      <c r="P28" s="34">
        <v>11005</v>
      </c>
      <c r="Q28" s="34">
        <v>11426</v>
      </c>
      <c r="R28" s="34">
        <v>10963</v>
      </c>
      <c r="S28" s="34">
        <v>10907</v>
      </c>
      <c r="T28" s="34">
        <v>11601</v>
      </c>
      <c r="U28" s="34">
        <v>11989</v>
      </c>
      <c r="V28" s="34">
        <v>6988</v>
      </c>
      <c r="X28" s="31">
        <f>K28/Calibration!$B$10</f>
        <v>1.466143155401826</v>
      </c>
      <c r="Y28" s="31">
        <f>L28/Calibration!$B$10</f>
        <v>1.4787635162506623</v>
      </c>
      <c r="Z28" s="31">
        <f>M28/Calibration!$B$10</f>
        <v>1.4620921753762737</v>
      </c>
      <c r="AA28" s="31">
        <f>N28/Calibration!$B$10</f>
        <v>1.6076158424480385</v>
      </c>
      <c r="AB28" s="31">
        <f>O28/Calibration!$B$10</f>
        <v>1.7772895827490574</v>
      </c>
      <c r="AC28" s="31">
        <f>P28/Calibration!$B$10</f>
        <v>1.714655199277056</v>
      </c>
      <c r="AD28" s="31">
        <f>Q28/Calibration!$B$10</f>
        <v>1.7802499143061918</v>
      </c>
      <c r="AE28" s="31">
        <f>R28/Calibration!$B$10</f>
        <v>1.7081113084665482</v>
      </c>
      <c r="AF28" s="31">
        <f>S28/Calibration!$B$10</f>
        <v>1.6993861207192049</v>
      </c>
      <c r="AG28" s="31">
        <f>T28/Calibration!$B$10</f>
        <v>1.8075161260166401</v>
      </c>
      <c r="AH28" s="31">
        <f>U28/Calibration!$B$10</f>
        <v>1.8679692125518059</v>
      </c>
      <c r="AI28" s="31">
        <f>V28/Calibration!$B$10</f>
        <v>1.0887787853292201</v>
      </c>
      <c r="AK28" s="31">
        <f>Calibration!$K$16+Calibration!$K$17*X28</f>
        <v>0.24032152363026371</v>
      </c>
      <c r="AL28" s="31">
        <f>Calibration!$K$16+Calibration!$K$17*Y28</f>
        <v>0.24279965107223078</v>
      </c>
      <c r="AM28" s="31">
        <f>Calibration!$K$16+Calibration!$K$17*Z28</f>
        <v>0.2395260753155582</v>
      </c>
      <c r="AN28" s="31">
        <f>Calibration!$K$16+Calibration!$K$17*AA28</f>
        <v>0.26810102631305482</v>
      </c>
      <c r="AO28" s="31">
        <f>Calibration!$K$16+Calibration!$K$17*AB28</f>
        <v>0.30141807303283397</v>
      </c>
      <c r="AP28" s="31">
        <f>Calibration!$K$16+Calibration!$K$17*AC28</f>
        <v>0.28911921832084941</v>
      </c>
      <c r="AQ28" s="31">
        <f>Calibration!$K$10+Calibration!$K$11*AD28</f>
        <v>0.31587595011207187</v>
      </c>
      <c r="AR28" s="31">
        <f>Calibration!$K$10+Calibration!$K$11*AE28</f>
        <v>0.29843421918403745</v>
      </c>
      <c r="AS28" s="31">
        <f>Calibration!$K$10+Calibration!$K$11*AF28</f>
        <v>0.296324636177623</v>
      </c>
      <c r="AT28" s="31">
        <f>Calibration!$K$10+Calibration!$K$11*AG28</f>
        <v>0.32246839700711727</v>
      </c>
      <c r="AU28" s="31">
        <f>Calibration!$K$10+Calibration!$K$11*AH28</f>
        <v>0.33708479355156079</v>
      </c>
      <c r="AV28" s="31">
        <f>Calibration!$K$4+Calibration!$K$5*AI28</f>
        <v>0.23190070566224458</v>
      </c>
      <c r="AX28" s="31">
        <f t="shared" si="0"/>
        <v>652.64270151286269</v>
      </c>
      <c r="AY28" s="31">
        <f t="shared" si="1"/>
        <v>448.38339130638428</v>
      </c>
      <c r="BA28" s="22">
        <f t="shared" si="2"/>
        <v>79.616608693615717</v>
      </c>
      <c r="BB28" s="22">
        <f t="shared" si="3"/>
        <v>3.1345121532919578</v>
      </c>
    </row>
    <row r="29" spans="1:56" s="36" customFormat="1" x14ac:dyDescent="0.3">
      <c r="A29" s="43">
        <v>362</v>
      </c>
      <c r="B29" s="43">
        <v>362</v>
      </c>
      <c r="C29" s="43">
        <v>0</v>
      </c>
      <c r="D29" s="43">
        <v>13</v>
      </c>
      <c r="E29" s="43">
        <v>3</v>
      </c>
      <c r="F29" s="43">
        <v>14</v>
      </c>
      <c r="G29" s="43">
        <v>12</v>
      </c>
      <c r="H29" s="43">
        <v>20</v>
      </c>
      <c r="I29" s="43">
        <v>0</v>
      </c>
      <c r="J29" s="43">
        <v>11</v>
      </c>
      <c r="K29" s="43">
        <v>10374</v>
      </c>
      <c r="L29" s="43">
        <v>10077</v>
      </c>
      <c r="M29" s="43">
        <v>10509</v>
      </c>
      <c r="N29" s="43">
        <v>11242</v>
      </c>
      <c r="O29" s="43">
        <v>11485</v>
      </c>
      <c r="P29" s="43">
        <v>11039</v>
      </c>
      <c r="Q29" s="43">
        <v>11462</v>
      </c>
      <c r="R29" s="43">
        <v>10749</v>
      </c>
      <c r="S29" s="43">
        <v>11038</v>
      </c>
      <c r="T29" s="43">
        <v>11090</v>
      </c>
      <c r="U29" s="43">
        <v>10669</v>
      </c>
      <c r="V29" s="43">
        <v>6063</v>
      </c>
      <c r="X29" s="36">
        <f>K29/Calibration!$B$10</f>
        <v>1.616341030195382</v>
      </c>
      <c r="Y29" s="36">
        <f>L29/Calibration!$B$10</f>
        <v>1.5700663737496494</v>
      </c>
      <c r="Z29" s="36">
        <f>M29/Calibration!$B$10</f>
        <v>1.6373749649434421</v>
      </c>
      <c r="AA29" s="36">
        <f>N29/Calibration!$B$10</f>
        <v>1.751581440279206</v>
      </c>
      <c r="AB29" s="36">
        <f>O29/Calibration!$B$10</f>
        <v>1.7894425228257145</v>
      </c>
      <c r="AC29" s="36">
        <f>P29/Calibration!$B$10</f>
        <v>1.719952634695086</v>
      </c>
      <c r="AD29" s="36">
        <f>Q29/Calibration!$B$10</f>
        <v>1.7858589635723412</v>
      </c>
      <c r="AE29" s="36">
        <f>R29/Calibration!$B$10</f>
        <v>1.6747686267177715</v>
      </c>
      <c r="AF29" s="36">
        <f>S29/Calibration!$B$10</f>
        <v>1.7197968277710263</v>
      </c>
      <c r="AG29" s="36">
        <f>T29/Calibration!$B$10</f>
        <v>1.7278987878221308</v>
      </c>
      <c r="AH29" s="36">
        <f>U29/Calibration!$B$10</f>
        <v>1.662304072792995</v>
      </c>
      <c r="AI29" s="36">
        <f>V29/Calibration!$B$10</f>
        <v>0.94465738057399273</v>
      </c>
      <c r="AK29" s="36">
        <f>Calibration!$K$16+Calibration!$K$17*X29</f>
        <v>0.26981429960626657</v>
      </c>
      <c r="AL29" s="36">
        <f>Calibration!$K$16+Calibration!$K$17*Y29</f>
        <v>0.26072783231905405</v>
      </c>
      <c r="AM29" s="36">
        <f>Calibration!$K$16+Calibration!$K$17*Z29</f>
        <v>0.273944512009545</v>
      </c>
      <c r="AN29" s="36">
        <f>Calibration!$K$16+Calibration!$K$17*AA29</f>
        <v>0.29637003565104925</v>
      </c>
      <c r="AO29" s="36">
        <f>Calibration!$K$16+Calibration!$K$17*AB29</f>
        <v>0.3038044179769504</v>
      </c>
      <c r="AP29" s="36">
        <f>Calibration!$K$16+Calibration!$K$17*AC29</f>
        <v>0.29015941996315653</v>
      </c>
      <c r="AQ29" s="36">
        <f>Calibration!$K$10+Calibration!$K$11*AD29</f>
        <v>0.3172321106161955</v>
      </c>
      <c r="AR29" s="36">
        <f>Calibration!$K$10+Calibration!$K$11*AE29</f>
        <v>0.29037259840952484</v>
      </c>
      <c r="AS29" s="36">
        <f>Calibration!$K$10+Calibration!$K$11*AF29</f>
        <v>0.3012595535676284</v>
      </c>
      <c r="AT29" s="36">
        <f>Calibration!$K$10+Calibration!$K$11*AG29</f>
        <v>0.30321845207358472</v>
      </c>
      <c r="AU29" s="36">
        <f>Calibration!$K$10+Calibration!$K$11*AH29</f>
        <v>0.28735890840036121</v>
      </c>
      <c r="AV29" s="36">
        <f>Calibration!$K$4+Calibration!$K$5*AI29</f>
        <v>0.20031045573804193</v>
      </c>
      <c r="AX29" s="36">
        <f t="shared" si="0"/>
        <v>651.93308930564501</v>
      </c>
      <c r="AY29" s="36">
        <f t="shared" si="1"/>
        <v>428.3627415513937</v>
      </c>
      <c r="BA29" s="38">
        <f t="shared" si="2"/>
        <v>99.637258448606303</v>
      </c>
      <c r="BB29" s="38">
        <f t="shared" si="3"/>
        <v>3.9227267105750516</v>
      </c>
    </row>
    <row r="30" spans="1:56" x14ac:dyDescent="0.3">
      <c r="A30" s="34">
        <v>361</v>
      </c>
      <c r="B30" s="34">
        <v>361</v>
      </c>
      <c r="C30" s="34">
        <v>0</v>
      </c>
      <c r="D30" s="34">
        <v>13</v>
      </c>
      <c r="E30" s="34">
        <v>3</v>
      </c>
      <c r="F30" s="34">
        <v>14</v>
      </c>
      <c r="G30" s="34">
        <v>12</v>
      </c>
      <c r="H30" s="34">
        <v>33</v>
      </c>
      <c r="I30" s="34">
        <v>0</v>
      </c>
      <c r="J30" s="34">
        <v>12</v>
      </c>
      <c r="K30" s="34">
        <v>10756</v>
      </c>
      <c r="L30" s="34">
        <v>9971</v>
      </c>
      <c r="M30" s="34">
        <v>8728</v>
      </c>
      <c r="N30" s="34">
        <v>10369</v>
      </c>
      <c r="O30" s="34">
        <v>10739</v>
      </c>
      <c r="P30" s="34">
        <v>10445</v>
      </c>
      <c r="Q30" s="34">
        <v>9912</v>
      </c>
      <c r="R30" s="34">
        <v>10482</v>
      </c>
      <c r="S30" s="34">
        <v>10596</v>
      </c>
      <c r="T30" s="34">
        <v>10390</v>
      </c>
      <c r="U30" s="34">
        <v>10176</v>
      </c>
      <c r="V30" s="34">
        <v>4971</v>
      </c>
      <c r="X30" s="31">
        <f>K30/Calibration!$B$10</f>
        <v>1.6758592751861894</v>
      </c>
      <c r="Y30" s="31">
        <f>L30/Calibration!$B$10</f>
        <v>1.5535508397993207</v>
      </c>
      <c r="Z30" s="31">
        <f>M30/Calibration!$B$10</f>
        <v>1.3598828331931072</v>
      </c>
      <c r="AA30" s="31">
        <f>N30/Calibration!$B$10</f>
        <v>1.6155619955750835</v>
      </c>
      <c r="AB30" s="31">
        <f>O30/Calibration!$B$10</f>
        <v>1.6732105574771743</v>
      </c>
      <c r="AC30" s="31">
        <f>P30/Calibration!$B$10</f>
        <v>1.627403321803621</v>
      </c>
      <c r="AD30" s="31">
        <f>Q30/Calibration!$B$10</f>
        <v>1.5443582312797981</v>
      </c>
      <c r="AE30" s="31">
        <f>R30/Calibration!$B$10</f>
        <v>1.6331681779938301</v>
      </c>
      <c r="AF30" s="31">
        <f>S30/Calibration!$B$10</f>
        <v>1.6509301673366366</v>
      </c>
      <c r="AG30" s="31">
        <f>T30/Calibration!$B$10</f>
        <v>1.6188339409803372</v>
      </c>
      <c r="AH30" s="31">
        <f>U30/Calibration!$B$10</f>
        <v>1.5854912592315602</v>
      </c>
      <c r="AI30" s="31">
        <f>V30/Calibration!$B$10</f>
        <v>0.77451621950079463</v>
      </c>
      <c r="AK30" s="31">
        <f>Calibration!$K$16+Calibration!$K$17*X30</f>
        <v>0.28150127099924699</v>
      </c>
      <c r="AL30" s="31">
        <f>Calibration!$K$16+Calibration!$K$17*Y30</f>
        <v>0.25748485072833177</v>
      </c>
      <c r="AM30" s="31">
        <f>Calibration!$K$16+Calibration!$K$17*Z30</f>
        <v>0.2194563024522202</v>
      </c>
      <c r="AN30" s="31">
        <f>Calibration!$K$16+Calibration!$K$17*AA30</f>
        <v>0.26966132877651555</v>
      </c>
      <c r="AO30" s="31">
        <f>Calibration!$K$16+Calibration!$K$17*AB30</f>
        <v>0.28098117017809338</v>
      </c>
      <c r="AP30" s="31">
        <f>Calibration!$K$16+Calibration!$K$17*AC30</f>
        <v>0.27198648538873155</v>
      </c>
      <c r="AQ30" s="31">
        <f>Calibration!$K$10+Calibration!$K$11*AD30</f>
        <v>0.25884186668865061</v>
      </c>
      <c r="AR30" s="31">
        <f>Calibration!$K$10+Calibration!$K$11*AE30</f>
        <v>0.28031440800394131</v>
      </c>
      <c r="AS30" s="31">
        <f>Calibration!$K$10+Calibration!$K$11*AF30</f>
        <v>0.28460891626699947</v>
      </c>
      <c r="AT30" s="31">
        <f>Calibration!$K$10+Calibration!$K$11*AG30</f>
        <v>0.27684866449340312</v>
      </c>
      <c r="AU30" s="31">
        <f>Calibration!$K$10+Calibration!$K$11*AH30</f>
        <v>0.26878704371889045</v>
      </c>
      <c r="AV30" s="31">
        <f>Calibration!$K$4+Calibration!$K$5*AI30</f>
        <v>0.16301688501671299</v>
      </c>
      <c r="AX30" s="31">
        <f t="shared" si="0"/>
        <v>594.54771144242272</v>
      </c>
      <c r="AY30" s="31">
        <f t="shared" si="1"/>
        <v>388.97897093327526</v>
      </c>
      <c r="BA30" s="22">
        <f t="shared" si="2"/>
        <v>139.02102906672474</v>
      </c>
      <c r="BB30" s="22">
        <f t="shared" si="3"/>
        <v>5.4732688608946747</v>
      </c>
    </row>
    <row r="31" spans="1:56" x14ac:dyDescent="0.3">
      <c r="A31" s="34">
        <v>360</v>
      </c>
      <c r="B31" s="34">
        <v>360</v>
      </c>
      <c r="C31" s="34">
        <v>0</v>
      </c>
      <c r="D31" s="34">
        <v>13</v>
      </c>
      <c r="E31" s="34">
        <v>3</v>
      </c>
      <c r="F31" s="34">
        <v>14</v>
      </c>
      <c r="G31" s="34">
        <v>12</v>
      </c>
      <c r="H31" s="34">
        <v>30</v>
      </c>
      <c r="I31" s="34">
        <v>0</v>
      </c>
      <c r="J31" s="34">
        <v>13</v>
      </c>
      <c r="K31" s="34">
        <v>8689</v>
      </c>
      <c r="L31" s="34">
        <v>8104</v>
      </c>
      <c r="M31" s="34">
        <v>8073</v>
      </c>
      <c r="N31" s="34">
        <v>8236</v>
      </c>
      <c r="O31" s="34">
        <v>10315</v>
      </c>
      <c r="P31" s="34">
        <v>10419</v>
      </c>
      <c r="Q31" s="34">
        <v>11004</v>
      </c>
      <c r="R31" s="34">
        <v>10649</v>
      </c>
      <c r="S31" s="34">
        <v>10374</v>
      </c>
      <c r="T31" s="34">
        <v>10981</v>
      </c>
      <c r="U31" s="34">
        <v>11308</v>
      </c>
      <c r="V31" s="34">
        <v>5705</v>
      </c>
      <c r="X31" s="31">
        <f>K31/Calibration!$B$10</f>
        <v>1.3538063631547785</v>
      </c>
      <c r="Y31" s="31">
        <f>L31/Calibration!$B$10</f>
        <v>1.2626593125798511</v>
      </c>
      <c r="Z31" s="31">
        <f>M31/Calibration!$B$10</f>
        <v>1.2578292979340002</v>
      </c>
      <c r="AA31" s="31">
        <f>N31/Calibration!$B$10</f>
        <v>1.2832258265557321</v>
      </c>
      <c r="AB31" s="31">
        <f>O31/Calibration!$B$10</f>
        <v>1.6071484216758594</v>
      </c>
      <c r="AC31" s="31">
        <f>P31/Calibration!$B$10</f>
        <v>1.6233523417780686</v>
      </c>
      <c r="AD31" s="31">
        <f>Q31/Calibration!$B$10</f>
        <v>1.7144993923529963</v>
      </c>
      <c r="AE31" s="31">
        <f>R31/Calibration!$B$10</f>
        <v>1.6591879343118008</v>
      </c>
      <c r="AF31" s="31">
        <f>S31/Calibration!$B$10</f>
        <v>1.616341030195382</v>
      </c>
      <c r="AG31" s="31">
        <f>T31/Calibration!$B$10</f>
        <v>1.710915833099623</v>
      </c>
      <c r="AH31" s="31">
        <f>U31/Calibration!$B$10</f>
        <v>1.7618646972671466</v>
      </c>
      <c r="AI31" s="31">
        <f>V31/Calibration!$B$10</f>
        <v>0.88887850176061822</v>
      </c>
      <c r="AK31" s="31">
        <f>Calibration!$K$16+Calibration!$K$17*X31</f>
        <v>0.21826312998016195</v>
      </c>
      <c r="AL31" s="31">
        <f>Calibration!$K$16+Calibration!$K$17*Y31</f>
        <v>0.20036554289928887</v>
      </c>
      <c r="AM31" s="31">
        <f>Calibration!$K$16+Calibration!$K$17*Z31</f>
        <v>0.19941712375483234</v>
      </c>
      <c r="AN31" s="31">
        <f>Calibration!$K$16+Calibration!$K$17*AA31</f>
        <v>0.20440397280471662</v>
      </c>
      <c r="AO31" s="31">
        <f>Calibration!$K$16+Calibration!$K$17*AB31</f>
        <v>0.26800924381520419</v>
      </c>
      <c r="AP31" s="31">
        <f>Calibration!$K$16+Calibration!$K$17*AC31</f>
        <v>0.27119103707402603</v>
      </c>
      <c r="AQ31" s="31">
        <f>Calibration!$K$10+Calibration!$K$11*AD31</f>
        <v>0.29997873531373387</v>
      </c>
      <c r="AR31" s="31">
        <f>Calibration!$K$10+Calibration!$K$11*AE31</f>
        <v>0.28660548589807033</v>
      </c>
      <c r="AS31" s="31">
        <f>Calibration!$K$10+Calibration!$K$11*AF31</f>
        <v>0.27624592649157043</v>
      </c>
      <c r="AT31" s="31">
        <f>Calibration!$K$10+Calibration!$K$11*AG31</f>
        <v>0.29911229943609929</v>
      </c>
      <c r="AU31" s="31">
        <f>Calibration!$K$10+Calibration!$K$11*AH31</f>
        <v>0.31143075734855552</v>
      </c>
      <c r="AV31" s="31">
        <f>Calibration!$K$4+Calibration!$K$5*AI31</f>
        <v>0.18808417522683701</v>
      </c>
      <c r="AX31" s="31">
        <f t="shared" si="0"/>
        <v>582.79517301060309</v>
      </c>
      <c r="AY31" s="31">
        <f t="shared" si="1"/>
        <v>413.3306077392989</v>
      </c>
      <c r="BA31" s="22">
        <f t="shared" si="2"/>
        <v>114.6693922607011</v>
      </c>
      <c r="BB31" s="22">
        <f t="shared" si="3"/>
        <v>4.5145430023898072</v>
      </c>
    </row>
    <row r="32" spans="1:56" s="36" customFormat="1" x14ac:dyDescent="0.3">
      <c r="A32" s="43">
        <v>359</v>
      </c>
      <c r="B32" s="43">
        <v>359</v>
      </c>
      <c r="C32" s="43">
        <v>0</v>
      </c>
      <c r="D32" s="43">
        <v>13</v>
      </c>
      <c r="E32" s="43">
        <v>3</v>
      </c>
      <c r="F32" s="43">
        <v>14</v>
      </c>
      <c r="G32" s="43">
        <v>12</v>
      </c>
      <c r="H32" s="43">
        <v>43</v>
      </c>
      <c r="I32" s="43">
        <v>0</v>
      </c>
      <c r="J32" s="43">
        <v>14</v>
      </c>
      <c r="K32" s="43">
        <v>14752</v>
      </c>
      <c r="L32" s="43">
        <v>24742</v>
      </c>
      <c r="M32" s="43">
        <v>24221</v>
      </c>
      <c r="N32" s="43">
        <v>11774</v>
      </c>
      <c r="O32" s="43">
        <v>11192</v>
      </c>
      <c r="P32" s="43">
        <v>9890</v>
      </c>
      <c r="Q32" s="43">
        <v>11202</v>
      </c>
      <c r="R32" s="43">
        <v>10754</v>
      </c>
      <c r="S32" s="43">
        <v>10988</v>
      </c>
      <c r="T32" s="43">
        <v>11465</v>
      </c>
      <c r="U32" s="43">
        <v>11197</v>
      </c>
      <c r="V32" s="43">
        <v>5891</v>
      </c>
      <c r="X32" s="36">
        <f>K32/Calibration!$B$10</f>
        <v>2.2984637437287714</v>
      </c>
      <c r="Y32" s="36">
        <f>L32/Calibration!$B$10</f>
        <v>3.8549749150852266</v>
      </c>
      <c r="Z32" s="36">
        <f>M32/Calibration!$B$10</f>
        <v>3.7737995076501201</v>
      </c>
      <c r="AA32" s="36">
        <f>N32/Calibration!$B$10</f>
        <v>1.8344707238789693</v>
      </c>
      <c r="AB32" s="36">
        <f>O32/Calibration!$B$10</f>
        <v>1.7437910940762209</v>
      </c>
      <c r="AC32" s="36">
        <f>P32/Calibration!$B$10</f>
        <v>1.5409304789504845</v>
      </c>
      <c r="AD32" s="36">
        <f>Q32/Calibration!$B$10</f>
        <v>1.7453491633168179</v>
      </c>
      <c r="AE32" s="36">
        <f>R32/Calibration!$B$10</f>
        <v>1.67554766133807</v>
      </c>
      <c r="AF32" s="36">
        <f>S32/Calibration!$B$10</f>
        <v>1.7120064815680409</v>
      </c>
      <c r="AG32" s="36">
        <f>T32/Calibration!$B$10</f>
        <v>1.7863263843445203</v>
      </c>
      <c r="AH32" s="36">
        <f>U32/Calibration!$B$10</f>
        <v>1.7445701286965194</v>
      </c>
      <c r="AI32" s="36">
        <f>V32/Calibration!$B$10</f>
        <v>0.91785858963572342</v>
      </c>
      <c r="AK32" s="36">
        <f>Calibration!$K$16+Calibration!$K$17*X32</f>
        <v>0.40375555813628794</v>
      </c>
      <c r="AL32" s="36">
        <f>Calibration!$K$16+Calibration!$K$17*Y32</f>
        <v>0.7093912759788904</v>
      </c>
      <c r="AM32" s="36">
        <f>Calibration!$K$16+Calibration!$K$17*Z32</f>
        <v>0.69345171551883067</v>
      </c>
      <c r="AN32" s="36">
        <f>Calibration!$K$16+Calibration!$K$17*AA32</f>
        <v>0.31264613193656121</v>
      </c>
      <c r="AO32" s="36">
        <f>Calibration!$K$16+Calibration!$K$17*AB32</f>
        <v>0.29484032735353877</v>
      </c>
      <c r="AP32" s="36">
        <f>Calibration!$K$16+Calibration!$K$17*AC32</f>
        <v>0.2550067232863647</v>
      </c>
      <c r="AQ32" s="36">
        <f>Calibration!$K$10+Calibration!$K$11*AD32</f>
        <v>0.30743761808641379</v>
      </c>
      <c r="AR32" s="36">
        <f>Calibration!$K$10+Calibration!$K$11*AE32</f>
        <v>0.29056095403509757</v>
      </c>
      <c r="AS32" s="36">
        <f>Calibration!$K$10+Calibration!$K$11*AF32</f>
        <v>0.29937599731190112</v>
      </c>
      <c r="AT32" s="36">
        <f>Calibration!$K$10+Calibration!$K$11*AG32</f>
        <v>0.31734512399153914</v>
      </c>
      <c r="AU32" s="36">
        <f>Calibration!$K$10+Calibration!$K$11*AH32</f>
        <v>0.30724926246084105</v>
      </c>
      <c r="AV32" s="36">
        <f>Calibration!$K$4+Calibration!$K$5*AI32</f>
        <v>0.19443637683321721</v>
      </c>
      <c r="AX32" s="36">
        <f t="shared" si="0"/>
        <v>836.72385717226803</v>
      </c>
      <c r="AY32" s="36">
        <f t="shared" si="1"/>
        <v>423.7664439364288</v>
      </c>
      <c r="BA32" s="38">
        <f t="shared" si="2"/>
        <v>104.2335560635712</v>
      </c>
      <c r="BB32" s="38">
        <f t="shared" si="3"/>
        <v>4.1036833095894174</v>
      </c>
    </row>
    <row r="33" spans="1:54" x14ac:dyDescent="0.3">
      <c r="A33" s="34">
        <v>358</v>
      </c>
      <c r="B33" s="34">
        <v>358</v>
      </c>
      <c r="C33" s="34">
        <v>0</v>
      </c>
      <c r="D33" s="34">
        <v>13</v>
      </c>
      <c r="E33" s="34">
        <v>3</v>
      </c>
      <c r="F33" s="34">
        <v>14</v>
      </c>
      <c r="G33" s="34">
        <v>12</v>
      </c>
      <c r="H33" s="34">
        <v>40</v>
      </c>
      <c r="I33" s="34">
        <v>0</v>
      </c>
      <c r="J33" s="34">
        <v>15</v>
      </c>
      <c r="K33" s="34">
        <v>9839</v>
      </c>
      <c r="L33" s="34">
        <v>10693</v>
      </c>
      <c r="M33" s="34">
        <v>10325</v>
      </c>
      <c r="N33" s="34">
        <v>9213</v>
      </c>
      <c r="O33" s="34">
        <v>9821</v>
      </c>
      <c r="P33" s="34">
        <v>11298</v>
      </c>
      <c r="Q33" s="34">
        <v>11250</v>
      </c>
      <c r="R33" s="34">
        <v>10855</v>
      </c>
      <c r="S33" s="34">
        <v>11405</v>
      </c>
      <c r="T33" s="34">
        <v>11307</v>
      </c>
      <c r="U33" s="34">
        <v>10507</v>
      </c>
      <c r="V33" s="34">
        <v>5708</v>
      </c>
      <c r="X33" s="31">
        <f>K33/Calibration!$B$10</f>
        <v>1.5329843258234397</v>
      </c>
      <c r="Y33" s="31">
        <f>L33/Calibration!$B$10</f>
        <v>1.6660434389704279</v>
      </c>
      <c r="Z33" s="31">
        <f>M33/Calibration!$B$10</f>
        <v>1.6087064909164563</v>
      </c>
      <c r="AA33" s="31">
        <f>N33/Calibration!$B$10</f>
        <v>1.4354491913620642</v>
      </c>
      <c r="AB33" s="31">
        <f>O33/Calibration!$B$10</f>
        <v>1.5301798011903649</v>
      </c>
      <c r="AC33" s="31">
        <f>P33/Calibration!$B$10</f>
        <v>1.7603066280265496</v>
      </c>
      <c r="AD33" s="31">
        <f>Q33/Calibration!$B$10</f>
        <v>1.7528278956716836</v>
      </c>
      <c r="AE33" s="31">
        <f>R33/Calibration!$B$10</f>
        <v>1.6912841606681002</v>
      </c>
      <c r="AF33" s="31">
        <f>S33/Calibration!$B$10</f>
        <v>1.776977968900938</v>
      </c>
      <c r="AG33" s="31">
        <f>T33/Calibration!$B$10</f>
        <v>1.7617088903430869</v>
      </c>
      <c r="AH33" s="31">
        <f>U33/Calibration!$B$10</f>
        <v>1.6370633510953227</v>
      </c>
      <c r="AI33" s="31">
        <f>V33/Calibration!$B$10</f>
        <v>0.88934592253279743</v>
      </c>
      <c r="AK33" s="31">
        <f>Calibration!$K$16+Calibration!$K$17*X33</f>
        <v>0.25344642082290403</v>
      </c>
      <c r="AL33" s="31">
        <f>Calibration!$K$16+Calibration!$K$17*Y33</f>
        <v>0.27957383854438372</v>
      </c>
      <c r="AM33" s="31">
        <f>Calibration!$K$16+Calibration!$K$17*Z33</f>
        <v>0.26831518547470629</v>
      </c>
      <c r="AN33" s="31">
        <f>Calibration!$K$16+Calibration!$K$17*AA33</f>
        <v>0.23429447293807226</v>
      </c>
      <c r="AO33" s="31">
        <f>Calibration!$K$16+Calibration!$K$17*AB33</f>
        <v>0.25289572583580022</v>
      </c>
      <c r="AP33" s="31">
        <f>Calibration!$K$16+Calibration!$K$17*AC33</f>
        <v>0.29808330894426105</v>
      </c>
      <c r="AQ33" s="31">
        <f>Calibration!$K$10+Calibration!$K$11*AD33</f>
        <v>0.30924583209191192</v>
      </c>
      <c r="AR33" s="31">
        <f>Calibration!$K$10+Calibration!$K$11*AE33</f>
        <v>0.29436573767166663</v>
      </c>
      <c r="AS33" s="31">
        <f>Calibration!$K$10+Calibration!$K$11*AF33</f>
        <v>0.31508485648466639</v>
      </c>
      <c r="AT33" s="31">
        <f>Calibration!$K$10+Calibration!$K$11*AG33</f>
        <v>0.31139308622344097</v>
      </c>
      <c r="AU33" s="31">
        <f>Calibration!$K$10+Calibration!$K$11*AH33</f>
        <v>0.28125618613180492</v>
      </c>
      <c r="AV33" s="31">
        <f>Calibration!$K$4+Calibration!$K$5*AI33</f>
        <v>0.18818663009145606</v>
      </c>
      <c r="AX33" s="31">
        <f t="shared" si="0"/>
        <v>631.88361416872442</v>
      </c>
      <c r="AY33" s="31">
        <f t="shared" si="1"/>
        <v>424.81270011142163</v>
      </c>
      <c r="BA33" s="22">
        <f t="shared" si="2"/>
        <v>103.18729988857837</v>
      </c>
      <c r="BB33" s="22">
        <f t="shared" si="3"/>
        <v>4.0624921215975736</v>
      </c>
    </row>
    <row r="34" spans="1:54" x14ac:dyDescent="0.3">
      <c r="A34" s="34">
        <v>357</v>
      </c>
      <c r="B34" s="34">
        <v>357</v>
      </c>
      <c r="C34" s="34">
        <v>0</v>
      </c>
      <c r="D34" s="34">
        <v>13</v>
      </c>
      <c r="E34" s="34">
        <v>3</v>
      </c>
      <c r="F34" s="34">
        <v>14</v>
      </c>
      <c r="G34" s="34">
        <v>12</v>
      </c>
      <c r="H34" s="34">
        <v>53</v>
      </c>
      <c r="I34" s="34">
        <v>0</v>
      </c>
      <c r="J34" s="34">
        <v>16</v>
      </c>
      <c r="K34" s="34">
        <v>8483</v>
      </c>
      <c r="L34" s="34">
        <v>8652</v>
      </c>
      <c r="M34" s="34">
        <v>8773</v>
      </c>
      <c r="N34" s="34">
        <v>9309</v>
      </c>
      <c r="O34" s="34">
        <v>10216</v>
      </c>
      <c r="P34" s="34">
        <v>11415</v>
      </c>
      <c r="Q34" s="34">
        <v>11076</v>
      </c>
      <c r="R34" s="34">
        <v>10664</v>
      </c>
      <c r="S34" s="34">
        <v>10792</v>
      </c>
      <c r="T34" s="34">
        <v>11304</v>
      </c>
      <c r="U34" s="34">
        <v>11588</v>
      </c>
      <c r="V34" s="34">
        <v>6202</v>
      </c>
      <c r="X34" s="31">
        <f>K34/Calibration!$B$10</f>
        <v>1.3217101367984794</v>
      </c>
      <c r="Y34" s="31">
        <f>L34/Calibration!$B$10</f>
        <v>1.3480415069645695</v>
      </c>
      <c r="Z34" s="31">
        <f>M34/Calibration!$B$10</f>
        <v>1.3668941447757939</v>
      </c>
      <c r="AA34" s="31">
        <f>N34/Calibration!$B$10</f>
        <v>1.4504066560717959</v>
      </c>
      <c r="AB34" s="31">
        <f>O34/Calibration!$B$10</f>
        <v>1.5917235361939486</v>
      </c>
      <c r="AC34" s="31">
        <f>P34/Calibration!$B$10</f>
        <v>1.7785360381415352</v>
      </c>
      <c r="AD34" s="31">
        <f>Q34/Calibration!$B$10</f>
        <v>1.725717490885295</v>
      </c>
      <c r="AE34" s="31">
        <f>R34/Calibration!$B$10</f>
        <v>1.6615250381726965</v>
      </c>
      <c r="AF34" s="31">
        <f>S34/Calibration!$B$10</f>
        <v>1.6814683244523387</v>
      </c>
      <c r="AG34" s="31">
        <f>T34/Calibration!$B$10</f>
        <v>1.7612414695709078</v>
      </c>
      <c r="AH34" s="31">
        <f>U34/Calibration!$B$10</f>
        <v>1.8054906360038641</v>
      </c>
      <c r="AI34" s="31">
        <f>V34/Calibration!$B$10</f>
        <v>0.96631454301829178</v>
      </c>
      <c r="AK34" s="31">
        <f>Calibration!$K$16+Calibration!$K$17*X34</f>
        <v>0.2119607317944186</v>
      </c>
      <c r="AL34" s="31">
        <f>Calibration!$K$16+Calibration!$K$17*Y34</f>
        <v>0.2171311458400042</v>
      </c>
      <c r="AM34" s="31">
        <f>Calibration!$K$16+Calibration!$K$17*Z34</f>
        <v>0.22083303991997966</v>
      </c>
      <c r="AN34" s="31">
        <f>Calibration!$K$16+Calibration!$K$17*AA34</f>
        <v>0.23723151286929245</v>
      </c>
      <c r="AO34" s="31">
        <f>Calibration!$K$16+Calibration!$K$17*AB34</f>
        <v>0.26498042138613337</v>
      </c>
      <c r="AP34" s="31">
        <f>Calibration!$K$16+Calibration!$K$17*AC34</f>
        <v>0.30166282636043568</v>
      </c>
      <c r="AQ34" s="31">
        <f>Calibration!$K$10+Calibration!$K$11*AD34</f>
        <v>0.30269105632198112</v>
      </c>
      <c r="AR34" s="31">
        <f>Calibration!$K$10+Calibration!$K$11*AE34</f>
        <v>0.28717055277478853</v>
      </c>
      <c r="AS34" s="31">
        <f>Calibration!$K$10+Calibration!$K$11*AF34</f>
        <v>0.29199245678945029</v>
      </c>
      <c r="AT34" s="31">
        <f>Calibration!$K$10+Calibration!$K$11*AG34</f>
        <v>0.31128007284809739</v>
      </c>
      <c r="AU34" s="31">
        <f>Calibration!$K$10+Calibration!$K$11*AH34</f>
        <v>0.32197867238062816</v>
      </c>
      <c r="AV34" s="31">
        <f>Calibration!$K$4+Calibration!$K$5*AI34</f>
        <v>0.20505753113205724</v>
      </c>
      <c r="AX34" s="31">
        <f t="shared" si="0"/>
        <v>613.59793090401138</v>
      </c>
      <c r="AY34" s="31">
        <f t="shared" si="1"/>
        <v>430.86467586010099</v>
      </c>
      <c r="BA34" s="22">
        <f t="shared" si="2"/>
        <v>97.135324139899012</v>
      </c>
      <c r="BB34" s="22">
        <f t="shared" si="3"/>
        <v>3.8242253598385441</v>
      </c>
    </row>
    <row r="35" spans="1:54" s="36" customFormat="1" x14ac:dyDescent="0.3">
      <c r="A35" s="43">
        <v>356</v>
      </c>
      <c r="B35" s="43">
        <v>356</v>
      </c>
      <c r="C35" s="43">
        <v>0</v>
      </c>
      <c r="D35" s="43">
        <v>13</v>
      </c>
      <c r="E35" s="43">
        <v>3</v>
      </c>
      <c r="F35" s="43">
        <v>14</v>
      </c>
      <c r="G35" s="43">
        <v>12</v>
      </c>
      <c r="H35" s="43">
        <v>50</v>
      </c>
      <c r="I35" s="43">
        <v>0</v>
      </c>
      <c r="J35" s="43">
        <v>17</v>
      </c>
      <c r="K35" s="43">
        <v>10215</v>
      </c>
      <c r="L35" s="43">
        <v>10574</v>
      </c>
      <c r="M35" s="43">
        <v>11097</v>
      </c>
      <c r="N35" s="43">
        <v>11581</v>
      </c>
      <c r="O35" s="43">
        <v>12117</v>
      </c>
      <c r="P35" s="43">
        <v>10918</v>
      </c>
      <c r="Q35" s="43">
        <v>11421</v>
      </c>
      <c r="R35" s="43">
        <v>11339</v>
      </c>
      <c r="S35" s="43">
        <v>10987</v>
      </c>
      <c r="T35" s="43">
        <v>10918</v>
      </c>
      <c r="U35" s="43">
        <v>11509</v>
      </c>
      <c r="V35" s="43">
        <v>6948</v>
      </c>
      <c r="X35" s="36">
        <f>K35/Calibration!$B$10</f>
        <v>1.5915677292698889</v>
      </c>
      <c r="Y35" s="36">
        <f>L35/Calibration!$B$10</f>
        <v>1.647502415007323</v>
      </c>
      <c r="Z35" s="36">
        <f>M35/Calibration!$B$10</f>
        <v>1.7289894362905489</v>
      </c>
      <c r="AA35" s="36">
        <f>N35/Calibration!$B$10</f>
        <v>1.8043999875354462</v>
      </c>
      <c r="AB35" s="36">
        <f>O35/Calibration!$B$10</f>
        <v>1.8879124988314482</v>
      </c>
      <c r="AC35" s="36">
        <f>P35/Calibration!$B$10</f>
        <v>1.7010999968838616</v>
      </c>
      <c r="AD35" s="36">
        <f>Q35/Calibration!$B$10</f>
        <v>1.7794708796858933</v>
      </c>
      <c r="AE35" s="36">
        <f>R35/Calibration!$B$10</f>
        <v>1.7666947119129974</v>
      </c>
      <c r="AF35" s="36">
        <f>S35/Calibration!$B$10</f>
        <v>1.7118506746439812</v>
      </c>
      <c r="AG35" s="36">
        <f>T35/Calibration!$B$10</f>
        <v>1.7010999968838616</v>
      </c>
      <c r="AH35" s="36">
        <f>U35/Calibration!$B$10</f>
        <v>1.7931818890031475</v>
      </c>
      <c r="AI35" s="36">
        <f>V35/Calibration!$B$10</f>
        <v>1.0825465083668318</v>
      </c>
      <c r="AK35" s="36">
        <f>Calibration!$K$16+Calibration!$K$17*X35</f>
        <v>0.26494982722018312</v>
      </c>
      <c r="AL35" s="36">
        <f>Calibration!$K$16+Calibration!$K$17*Y35</f>
        <v>0.27593313279630866</v>
      </c>
      <c r="AM35" s="36">
        <f>Calibration!$K$16+Calibration!$K$17*Z35</f>
        <v>0.29193388158826877</v>
      </c>
      <c r="AN35" s="36">
        <f>Calibration!$K$16+Calibration!$K$17*AA35</f>
        <v>0.30674145790817059</v>
      </c>
      <c r="AO35" s="36">
        <f>Calibration!$K$16+Calibration!$K$17*AB35</f>
        <v>0.32313993085748344</v>
      </c>
      <c r="AP35" s="36">
        <f>Calibration!$K$16+Calibration!$K$17*AC35</f>
        <v>0.28645752588318107</v>
      </c>
      <c r="AQ35" s="36">
        <f>Calibration!$K$10+Calibration!$K$11*AD35</f>
        <v>0.31568759448649913</v>
      </c>
      <c r="AR35" s="36">
        <f>Calibration!$K$10+Calibration!$K$11*AE35</f>
        <v>0.31259856222710647</v>
      </c>
      <c r="AS35" s="36">
        <f>Calibration!$K$10+Calibration!$K$11*AF35</f>
        <v>0.29933832618678657</v>
      </c>
      <c r="AT35" s="36">
        <f>Calibration!$K$10+Calibration!$K$11*AG35</f>
        <v>0.29673901855388296</v>
      </c>
      <c r="AU35" s="36">
        <f>Calibration!$K$10+Calibration!$K$11*AH35</f>
        <v>0.31900265349657914</v>
      </c>
      <c r="AV35" s="36">
        <f>Calibration!$K$4+Calibration!$K$5*AI35</f>
        <v>0.23053464080065739</v>
      </c>
      <c r="AX35" s="36">
        <f t="shared" si="0"/>
        <v>678.11632767900323</v>
      </c>
      <c r="AY35" s="36">
        <f t="shared" si="1"/>
        <v>444.3856574126869</v>
      </c>
      <c r="BA35" s="38">
        <f t="shared" si="2"/>
        <v>83.614342587313104</v>
      </c>
      <c r="BB35" s="38">
        <f t="shared" si="3"/>
        <v>3.2919032514690199</v>
      </c>
    </row>
    <row r="36" spans="1:54" x14ac:dyDescent="0.3">
      <c r="A36" s="34">
        <v>355</v>
      </c>
      <c r="B36" s="34">
        <v>355</v>
      </c>
      <c r="C36" s="34">
        <v>0</v>
      </c>
      <c r="D36" s="34">
        <v>13</v>
      </c>
      <c r="E36" s="34">
        <v>3</v>
      </c>
      <c r="F36" s="34">
        <v>14</v>
      </c>
      <c r="G36" s="34">
        <v>13</v>
      </c>
      <c r="H36" s="34">
        <v>4</v>
      </c>
      <c r="I36" s="34">
        <v>0</v>
      </c>
      <c r="J36" s="34">
        <v>18</v>
      </c>
      <c r="K36" s="34">
        <v>10179</v>
      </c>
      <c r="L36" s="34">
        <v>10297</v>
      </c>
      <c r="M36" s="34">
        <v>10213</v>
      </c>
      <c r="N36" s="34">
        <v>9732</v>
      </c>
      <c r="O36" s="34">
        <v>9609</v>
      </c>
      <c r="P36" s="34">
        <v>10070</v>
      </c>
      <c r="Q36" s="34">
        <v>10022</v>
      </c>
      <c r="R36" s="34">
        <v>9790</v>
      </c>
      <c r="S36" s="34">
        <v>10617</v>
      </c>
      <c r="T36" s="34">
        <v>11369</v>
      </c>
      <c r="U36" s="34">
        <v>11270</v>
      </c>
      <c r="V36" s="34">
        <v>7113</v>
      </c>
      <c r="X36" s="31">
        <f>K36/Calibration!$B$10</f>
        <v>1.5859586800037395</v>
      </c>
      <c r="Y36" s="31">
        <f>L36/Calibration!$B$10</f>
        <v>1.6043438970427846</v>
      </c>
      <c r="Z36" s="31">
        <f>M36/Calibration!$B$10</f>
        <v>1.5912561154217695</v>
      </c>
      <c r="AA36" s="31">
        <f>N36/Calibration!$B$10</f>
        <v>1.5163129849490511</v>
      </c>
      <c r="AB36" s="31">
        <f>O36/Calibration!$B$10</f>
        <v>1.4971487332897075</v>
      </c>
      <c r="AC36" s="31">
        <f>P36/Calibration!$B$10</f>
        <v>1.5689757252812315</v>
      </c>
      <c r="AD36" s="31">
        <f>Q36/Calibration!$B$10</f>
        <v>1.5614969929263658</v>
      </c>
      <c r="AE36" s="31">
        <f>R36/Calibration!$B$10</f>
        <v>1.525349786544514</v>
      </c>
      <c r="AF36" s="31">
        <f>S36/Calibration!$B$10</f>
        <v>1.6542021127418902</v>
      </c>
      <c r="AG36" s="31">
        <f>T36/Calibration!$B$10</f>
        <v>1.7713689196347886</v>
      </c>
      <c r="AH36" s="31">
        <f>U36/Calibration!$B$10</f>
        <v>1.7559440341528778</v>
      </c>
      <c r="AI36" s="31">
        <f>V36/Calibration!$B$10</f>
        <v>1.1082546508366833</v>
      </c>
      <c r="AK36" s="31">
        <f>Calibration!$K$16+Calibration!$K$17*X36</f>
        <v>0.26384843724597556</v>
      </c>
      <c r="AL36" s="31">
        <f>Calibration!$K$16+Calibration!$K$17*Y36</f>
        <v>0.26745854882810038</v>
      </c>
      <c r="AM36" s="31">
        <f>Calibration!$K$16+Calibration!$K$17*Z36</f>
        <v>0.26488863888828273</v>
      </c>
      <c r="AN36" s="31">
        <f>Calibration!$K$16+Calibration!$K$17*AA36</f>
        <v>0.25017284506623144</v>
      </c>
      <c r="AO36" s="31">
        <f>Calibration!$K$16+Calibration!$K$17*AB36</f>
        <v>0.2464097626543556</v>
      </c>
      <c r="AP36" s="31">
        <f>Calibration!$K$16+Calibration!$K$17*AC36</f>
        <v>0.26051367315740259</v>
      </c>
      <c r="AQ36" s="31">
        <f>Calibration!$K$10+Calibration!$K$11*AD36</f>
        <v>0.26298569045125059</v>
      </c>
      <c r="AR36" s="31">
        <f>Calibration!$K$10+Calibration!$K$11*AE36</f>
        <v>0.25424598942467608</v>
      </c>
      <c r="AS36" s="31">
        <f>Calibration!$K$10+Calibration!$K$11*AF36</f>
        <v>0.28540000989440489</v>
      </c>
      <c r="AT36" s="31">
        <f>Calibration!$K$10+Calibration!$K$11*AG36</f>
        <v>0.31372869598054282</v>
      </c>
      <c r="AU36" s="31">
        <f>Calibration!$K$10+Calibration!$K$11*AH36</f>
        <v>0.30999925459420286</v>
      </c>
      <c r="AV36" s="31">
        <f>Calibration!$K$4+Calibration!$K$5*AI36</f>
        <v>0.23616965835470438</v>
      </c>
      <c r="AX36" s="31">
        <f t="shared" si="0"/>
        <v>616.77939718342839</v>
      </c>
      <c r="AY36" s="31">
        <f t="shared" si="1"/>
        <v>409.24957063687242</v>
      </c>
      <c r="BA36" s="22">
        <f t="shared" si="2"/>
        <v>118.75042936312758</v>
      </c>
      <c r="BB36" s="22">
        <f t="shared" si="3"/>
        <v>4.6752137544538419</v>
      </c>
    </row>
    <row r="37" spans="1:54" x14ac:dyDescent="0.3">
      <c r="A37" s="34">
        <v>354</v>
      </c>
      <c r="B37" s="34">
        <v>354</v>
      </c>
      <c r="C37" s="34">
        <v>0</v>
      </c>
      <c r="D37" s="34">
        <v>13</v>
      </c>
      <c r="E37" s="34">
        <v>3</v>
      </c>
      <c r="F37" s="34">
        <v>14</v>
      </c>
      <c r="G37" s="34">
        <v>13</v>
      </c>
      <c r="H37" s="34">
        <v>1</v>
      </c>
      <c r="I37" s="34">
        <v>0</v>
      </c>
      <c r="J37" s="34">
        <v>19</v>
      </c>
      <c r="K37" s="34">
        <v>9407</v>
      </c>
      <c r="L37" s="34">
        <v>10152</v>
      </c>
      <c r="M37" s="34">
        <v>10222</v>
      </c>
      <c r="N37" s="34">
        <v>11124</v>
      </c>
      <c r="O37" s="34">
        <v>10643</v>
      </c>
      <c r="P37" s="34">
        <v>10616</v>
      </c>
      <c r="Q37" s="34">
        <v>10245</v>
      </c>
      <c r="R37" s="34">
        <v>9053</v>
      </c>
      <c r="S37" s="34">
        <v>9404</v>
      </c>
      <c r="T37" s="34">
        <v>11098</v>
      </c>
      <c r="U37" s="34">
        <v>12441</v>
      </c>
      <c r="V37" s="34">
        <v>7699</v>
      </c>
      <c r="X37" s="31">
        <f>K37/Calibration!$B$10</f>
        <v>1.465675734629647</v>
      </c>
      <c r="Y37" s="31">
        <f>L37/Calibration!$B$10</f>
        <v>1.5817518930541274</v>
      </c>
      <c r="Z37" s="31">
        <f>M37/Calibration!$B$10</f>
        <v>1.5926583777383068</v>
      </c>
      <c r="AA37" s="31">
        <f>N37/Calibration!$B$10</f>
        <v>1.7331962232401608</v>
      </c>
      <c r="AB37" s="31">
        <f>O37/Calibration!$B$10</f>
        <v>1.6582530927674426</v>
      </c>
      <c r="AC37" s="31">
        <f>P37/Calibration!$B$10</f>
        <v>1.6540463058178305</v>
      </c>
      <c r="AD37" s="31">
        <f>Q37/Calibration!$B$10</f>
        <v>1.59624193699168</v>
      </c>
      <c r="AE37" s="31">
        <f>R37/Calibration!$B$10</f>
        <v>1.4105200835125113</v>
      </c>
      <c r="AF37" s="31">
        <f>S37/Calibration!$B$10</f>
        <v>1.4652083138574679</v>
      </c>
      <c r="AG37" s="31">
        <f>T37/Calibration!$B$10</f>
        <v>1.7291452432146086</v>
      </c>
      <c r="AH37" s="31">
        <f>U37/Calibration!$B$10</f>
        <v>1.9383939422267926</v>
      </c>
      <c r="AI37" s="31">
        <f>V37/Calibration!$B$10</f>
        <v>1.1995575083356704</v>
      </c>
      <c r="AK37" s="31">
        <f>Calibration!$K$16+Calibration!$K$17*X37</f>
        <v>0.24022974113241308</v>
      </c>
      <c r="AL37" s="31">
        <f>Calibration!$K$16+Calibration!$K$17*Y37</f>
        <v>0.26302239476531986</v>
      </c>
      <c r="AM37" s="31">
        <f>Calibration!$K$16+Calibration!$K$17*Z37</f>
        <v>0.26516398638183458</v>
      </c>
      <c r="AN37" s="31">
        <f>Calibration!$K$16+Calibration!$K$17*AA37</f>
        <v>0.29275992406892443</v>
      </c>
      <c r="AO37" s="31">
        <f>Calibration!$K$16+Calibration!$K$17*AB37</f>
        <v>0.27804413024687319</v>
      </c>
      <c r="AP37" s="31">
        <f>Calibration!$K$16+Calibration!$K$17*AC37</f>
        <v>0.27721808776621748</v>
      </c>
      <c r="AQ37" s="31">
        <f>Calibration!$K$10+Calibration!$K$11*AD37</f>
        <v>0.27138635135179412</v>
      </c>
      <c r="AR37" s="31">
        <f>Calibration!$K$10+Calibration!$K$11*AE37</f>
        <v>0.22648237021525636</v>
      </c>
      <c r="AS37" s="31">
        <f>Calibration!$K$10+Calibration!$K$11*AF37</f>
        <v>0.2397049351304617</v>
      </c>
      <c r="AT37" s="31">
        <f>Calibration!$K$10+Calibration!$K$11*AG37</f>
        <v>0.30351982107450109</v>
      </c>
      <c r="AU37" s="31">
        <f>Calibration!$K$10+Calibration!$K$11*AH37</f>
        <v>0.35411214210333514</v>
      </c>
      <c r="AV37" s="31">
        <f>Calibration!$K$4+Calibration!$K$5*AI37</f>
        <v>0.25618250857695596</v>
      </c>
      <c r="AX37" s="31">
        <f t="shared" si="0"/>
        <v>629.54230444953612</v>
      </c>
      <c r="AY37" s="31">
        <f t="shared" si="1"/>
        <v>413.52565626839163</v>
      </c>
      <c r="BA37" s="22">
        <f t="shared" si="2"/>
        <v>114.47434373160837</v>
      </c>
      <c r="BB37" s="22">
        <f t="shared" si="3"/>
        <v>4.5068639264412749</v>
      </c>
    </row>
    <row r="38" spans="1:54" x14ac:dyDescent="0.3">
      <c r="A38" s="34">
        <v>353</v>
      </c>
      <c r="B38" s="34">
        <v>353</v>
      </c>
      <c r="C38" s="34">
        <v>0</v>
      </c>
      <c r="D38" s="34">
        <v>13</v>
      </c>
      <c r="E38" s="34">
        <v>3</v>
      </c>
      <c r="F38" s="34">
        <v>14</v>
      </c>
      <c r="G38" s="34">
        <v>13</v>
      </c>
      <c r="H38" s="34">
        <v>14</v>
      </c>
      <c r="I38" s="34">
        <v>0</v>
      </c>
      <c r="J38" s="34">
        <v>20</v>
      </c>
      <c r="K38" s="34">
        <v>9658</v>
      </c>
      <c r="L38" s="34">
        <v>10231</v>
      </c>
      <c r="M38" s="34">
        <v>10428</v>
      </c>
      <c r="N38" s="34">
        <v>11126</v>
      </c>
      <c r="O38" s="34">
        <v>11045</v>
      </c>
      <c r="P38" s="34">
        <v>10520</v>
      </c>
      <c r="Q38" s="34">
        <v>10258</v>
      </c>
      <c r="R38" s="34">
        <v>9914</v>
      </c>
      <c r="S38" s="34">
        <v>11161</v>
      </c>
      <c r="T38" s="34">
        <v>11819</v>
      </c>
      <c r="U38" s="34">
        <v>12472</v>
      </c>
      <c r="V38" s="34">
        <v>7642</v>
      </c>
      <c r="X38" s="31">
        <f>K38/Calibration!$B$10</f>
        <v>1.504783272568633</v>
      </c>
      <c r="Y38" s="31">
        <f>L38/Calibration!$B$10</f>
        <v>1.594060640054844</v>
      </c>
      <c r="Z38" s="31">
        <f>M38/Calibration!$B$10</f>
        <v>1.6247546040946059</v>
      </c>
      <c r="AA38" s="31">
        <f>N38/Calibration!$B$10</f>
        <v>1.7335078370882802</v>
      </c>
      <c r="AB38" s="31">
        <f>O38/Calibration!$B$10</f>
        <v>1.7208874762394442</v>
      </c>
      <c r="AC38" s="31">
        <f>P38/Calibration!$B$10</f>
        <v>1.6390888411080988</v>
      </c>
      <c r="AD38" s="31">
        <f>Q38/Calibration!$B$10</f>
        <v>1.5982674270044561</v>
      </c>
      <c r="AE38" s="31">
        <f>R38/Calibration!$B$10</f>
        <v>1.5446698451279175</v>
      </c>
      <c r="AF38" s="31">
        <f>S38/Calibration!$B$10</f>
        <v>1.73896107943037</v>
      </c>
      <c r="AG38" s="31">
        <f>T38/Calibration!$B$10</f>
        <v>1.8414820354616559</v>
      </c>
      <c r="AH38" s="31">
        <f>U38/Calibration!$B$10</f>
        <v>1.9432239568726435</v>
      </c>
      <c r="AI38" s="31">
        <f>V38/Calibration!$B$10</f>
        <v>1.1906765136642672</v>
      </c>
      <c r="AK38" s="31">
        <f>Calibration!$K$16+Calibration!$K$17*X38</f>
        <v>0.24790887678591589</v>
      </c>
      <c r="AL38" s="31">
        <f>Calibration!$K$16+Calibration!$K$17*Y38</f>
        <v>0.26543933387538649</v>
      </c>
      <c r="AM38" s="31">
        <f>Calibration!$K$16+Calibration!$K$17*Z38</f>
        <v>0.27146638456757793</v>
      </c>
      <c r="AN38" s="31">
        <f>Calibration!$K$16+Calibration!$K$17*AA38</f>
        <v>0.29282111240082481</v>
      </c>
      <c r="AO38" s="31">
        <f>Calibration!$K$16+Calibration!$K$17*AB38</f>
        <v>0.2903429849588578</v>
      </c>
      <c r="AP38" s="31">
        <f>Calibration!$K$16+Calibration!$K$17*AC38</f>
        <v>0.27428104783499729</v>
      </c>
      <c r="AQ38" s="31">
        <f>Calibration!$K$10+Calibration!$K$11*AD38</f>
        <v>0.27187607597828317</v>
      </c>
      <c r="AR38" s="31">
        <f>Calibration!$K$10+Calibration!$K$11*AE38</f>
        <v>0.25891720893887965</v>
      </c>
      <c r="AS38" s="31">
        <f>Calibration!$K$10+Calibration!$K$11*AF38</f>
        <v>0.30589310195671743</v>
      </c>
      <c r="AT38" s="31">
        <f>Calibration!$K$10+Calibration!$K$11*AG38</f>
        <v>0.33068070228208807</v>
      </c>
      <c r="AU38" s="31">
        <f>Calibration!$K$10+Calibration!$K$11*AH38</f>
        <v>0.35527994698188603</v>
      </c>
      <c r="AV38" s="31">
        <f>Calibration!$K$4+Calibration!$K$5*AI38</f>
        <v>0.2542358661491943</v>
      </c>
      <c r="AX38" s="31">
        <f t="shared" si="0"/>
        <v>659.03764086353021</v>
      </c>
      <c r="AY38" s="31">
        <f t="shared" si="1"/>
        <v>439.26708852029492</v>
      </c>
      <c r="BA38" s="22">
        <f t="shared" si="2"/>
        <v>88.732911479705081</v>
      </c>
      <c r="BB38" s="22">
        <f t="shared" si="3"/>
        <v>3.4934217117994129</v>
      </c>
    </row>
    <row r="39" spans="1:54" x14ac:dyDescent="0.3">
      <c r="A39" s="34">
        <v>352</v>
      </c>
      <c r="B39" s="34">
        <v>352</v>
      </c>
      <c r="C39" s="34">
        <v>0</v>
      </c>
      <c r="D39" s="34">
        <v>13</v>
      </c>
      <c r="E39" s="34">
        <v>3</v>
      </c>
      <c r="F39" s="34">
        <v>14</v>
      </c>
      <c r="G39" s="34">
        <v>13</v>
      </c>
      <c r="H39" s="34">
        <v>20</v>
      </c>
      <c r="I39" s="34">
        <v>0</v>
      </c>
      <c r="J39" s="34">
        <v>21</v>
      </c>
      <c r="K39" s="34">
        <v>10016</v>
      </c>
      <c r="L39" s="34">
        <v>10090</v>
      </c>
      <c r="M39" s="34">
        <v>10055</v>
      </c>
      <c r="N39" s="34">
        <v>10517</v>
      </c>
      <c r="O39" s="34">
        <v>10291</v>
      </c>
      <c r="P39" s="34">
        <v>9668</v>
      </c>
      <c r="Q39" s="34">
        <v>10335</v>
      </c>
      <c r="R39" s="34">
        <v>11696</v>
      </c>
      <c r="S39" s="34">
        <v>12177</v>
      </c>
      <c r="T39" s="34">
        <v>12728</v>
      </c>
      <c r="U39" s="34">
        <v>12262</v>
      </c>
      <c r="V39" s="34">
        <v>6964</v>
      </c>
      <c r="X39" s="31">
        <f>K39/Calibration!$B$10</f>
        <v>1.5605621513820074</v>
      </c>
      <c r="Y39" s="31">
        <f>L39/Calibration!$B$10</f>
        <v>1.5720918637624257</v>
      </c>
      <c r="Z39" s="31">
        <f>M39/Calibration!$B$10</f>
        <v>1.5666386214203361</v>
      </c>
      <c r="AA39" s="31">
        <f>N39/Calibration!$B$10</f>
        <v>1.6386214203359197</v>
      </c>
      <c r="AB39" s="31">
        <f>O39/Calibration!$B$10</f>
        <v>1.6034090554984264</v>
      </c>
      <c r="AC39" s="31">
        <f>P39/Calibration!$B$10</f>
        <v>1.50634134180923</v>
      </c>
      <c r="AD39" s="31">
        <f>Q39/Calibration!$B$10</f>
        <v>1.6102645601570533</v>
      </c>
      <c r="AE39" s="31">
        <f>R39/Calibration!$B$10</f>
        <v>1.8223177838023121</v>
      </c>
      <c r="AF39" s="31">
        <f>S39/Calibration!$B$10</f>
        <v>1.8972609142750305</v>
      </c>
      <c r="AG39" s="31">
        <f>T39/Calibration!$B$10</f>
        <v>1.983110529431928</v>
      </c>
      <c r="AH39" s="31">
        <f>U39/Calibration!$B$10</f>
        <v>1.9105045028201053</v>
      </c>
      <c r="AI39" s="31">
        <f>V39/Calibration!$B$10</f>
        <v>1.0850394191517871</v>
      </c>
      <c r="AK39" s="31">
        <f>Calibration!$K$16+Calibration!$K$17*X39</f>
        <v>0.25886158819609123</v>
      </c>
      <c r="AL39" s="31">
        <f>Calibration!$K$16+Calibration!$K$17*Y39</f>
        <v>0.26112555647640684</v>
      </c>
      <c r="AM39" s="31">
        <f>Calibration!$K$16+Calibration!$K$17*Z39</f>
        <v>0.26005476066814948</v>
      </c>
      <c r="AN39" s="31">
        <f>Calibration!$K$16+Calibration!$K$17*AA39</f>
        <v>0.27418926533714666</v>
      </c>
      <c r="AO39" s="31">
        <f>Calibration!$K$16+Calibration!$K$17*AB39</f>
        <v>0.26727498383239912</v>
      </c>
      <c r="AP39" s="31">
        <f>Calibration!$K$16+Calibration!$K$17*AC39</f>
        <v>0.24821481844541798</v>
      </c>
      <c r="AQ39" s="31">
        <f>Calibration!$K$10+Calibration!$K$11*AD39</f>
        <v>0.27477675261210316</v>
      </c>
      <c r="AR39" s="31">
        <f>Calibration!$K$10+Calibration!$K$11*AE39</f>
        <v>0.32604715389299904</v>
      </c>
      <c r="AS39" s="31">
        <f>Calibration!$K$10+Calibration!$K$11*AF39</f>
        <v>0.34416696507309524</v>
      </c>
      <c r="AT39" s="31">
        <f>Calibration!$K$10+Calibration!$K$11*AG39</f>
        <v>0.36492375501120961</v>
      </c>
      <c r="AU39" s="31">
        <f>Calibration!$K$10+Calibration!$K$11*AH39</f>
        <v>0.34736901070783155</v>
      </c>
      <c r="AV39" s="31">
        <f>Calibration!$K$4+Calibration!$K$5*AI39</f>
        <v>0.23108106674529227</v>
      </c>
      <c r="AX39" s="31">
        <f t="shared" si="0"/>
        <v>665.73097658001939</v>
      </c>
      <c r="AY39" s="31">
        <f t="shared" si="1"/>
        <v>454.04340288082972</v>
      </c>
      <c r="BA39" s="22">
        <f t="shared" si="2"/>
        <v>73.956597119170283</v>
      </c>
      <c r="BB39" s="22">
        <f t="shared" si="3"/>
        <v>2.9116770519358379</v>
      </c>
    </row>
    <row r="40" spans="1:54" x14ac:dyDescent="0.3">
      <c r="A40" s="34">
        <v>351</v>
      </c>
      <c r="B40" s="34">
        <v>351</v>
      </c>
      <c r="C40" s="34">
        <v>0</v>
      </c>
      <c r="D40" s="34">
        <v>13</v>
      </c>
      <c r="E40" s="34">
        <v>3</v>
      </c>
      <c r="F40" s="34">
        <v>14</v>
      </c>
      <c r="G40" s="34">
        <v>13</v>
      </c>
      <c r="H40" s="34">
        <v>25</v>
      </c>
      <c r="I40" s="34">
        <v>0</v>
      </c>
      <c r="J40" s="34">
        <v>22</v>
      </c>
      <c r="K40" s="34">
        <v>10489</v>
      </c>
      <c r="L40" s="34">
        <v>9778</v>
      </c>
      <c r="M40" s="34">
        <v>9874</v>
      </c>
      <c r="N40" s="34">
        <v>9465</v>
      </c>
      <c r="O40" s="34">
        <v>8960</v>
      </c>
      <c r="P40" s="34">
        <v>9442</v>
      </c>
      <c r="Q40" s="34">
        <v>10998</v>
      </c>
      <c r="R40" s="34">
        <v>11377</v>
      </c>
      <c r="S40" s="34">
        <v>11737</v>
      </c>
      <c r="T40" s="34">
        <v>12219</v>
      </c>
      <c r="U40" s="34">
        <v>12129</v>
      </c>
      <c r="V40" s="34">
        <v>6676</v>
      </c>
      <c r="X40" s="31">
        <f>K40/Calibration!$B$10</f>
        <v>1.634258826462248</v>
      </c>
      <c r="Y40" s="31">
        <f>L40/Calibration!$B$10</f>
        <v>1.5234801034557977</v>
      </c>
      <c r="Z40" s="31">
        <f>M40/Calibration!$B$10</f>
        <v>1.5384375681655293</v>
      </c>
      <c r="AA40" s="31">
        <f>N40/Calibration!$B$10</f>
        <v>1.4747125362251099</v>
      </c>
      <c r="AB40" s="31">
        <f>O40/Calibration!$B$10</f>
        <v>1.3960300395749587</v>
      </c>
      <c r="AC40" s="31">
        <f>P40/Calibration!$B$10</f>
        <v>1.4711289769717366</v>
      </c>
      <c r="AD40" s="31">
        <f>Q40/Calibration!$B$10</f>
        <v>1.7135645508086379</v>
      </c>
      <c r="AE40" s="31">
        <f>R40/Calibration!$B$10</f>
        <v>1.7726153750272662</v>
      </c>
      <c r="AF40" s="31">
        <f>S40/Calibration!$B$10</f>
        <v>1.8287058676887602</v>
      </c>
      <c r="AG40" s="31">
        <f>T40/Calibration!$B$10</f>
        <v>1.9038048050855381</v>
      </c>
      <c r="AH40" s="31">
        <f>U40/Calibration!$B$10</f>
        <v>1.8897821819201646</v>
      </c>
      <c r="AI40" s="31">
        <f>V40/Calibration!$B$10</f>
        <v>1.0401670250225921</v>
      </c>
      <c r="AK40" s="31">
        <f>Calibration!$K$16+Calibration!$K$17*X40</f>
        <v>0.27333262869054076</v>
      </c>
      <c r="AL40" s="31">
        <f>Calibration!$K$16+Calibration!$K$17*Y40</f>
        <v>0.25158017669994115</v>
      </c>
      <c r="AM40" s="31">
        <f>Calibration!$K$16+Calibration!$K$17*Z40</f>
        <v>0.25451721663116139</v>
      </c>
      <c r="AN40" s="31">
        <f>Calibration!$K$16+Calibration!$K$17*AA40</f>
        <v>0.24200420275752527</v>
      </c>
      <c r="AO40" s="31">
        <f>Calibration!$K$16+Calibration!$K$17*AB40</f>
        <v>0.22655414895266901</v>
      </c>
      <c r="AP40" s="31">
        <f>Calibration!$K$16+Calibration!$K$17*AC40</f>
        <v>0.24130053694067044</v>
      </c>
      <c r="AQ40" s="31">
        <f>Calibration!$K$10+Calibration!$K$11*AD40</f>
        <v>0.29975270856304653</v>
      </c>
      <c r="AR40" s="31">
        <f>Calibration!$K$10+Calibration!$K$11*AE40</f>
        <v>0.31403006498145913</v>
      </c>
      <c r="AS40" s="31">
        <f>Calibration!$K$10+Calibration!$K$11*AF40</f>
        <v>0.3275916700226954</v>
      </c>
      <c r="AT40" s="31">
        <f>Calibration!$K$10+Calibration!$K$11*AG40</f>
        <v>0.34574915232790615</v>
      </c>
      <c r="AU40" s="31">
        <f>Calibration!$K$10+Calibration!$K$11*AH40</f>
        <v>0.34235875106759706</v>
      </c>
      <c r="AV40" s="31">
        <f>Calibration!$K$4+Calibration!$K$5*AI40</f>
        <v>0.22124539974186486</v>
      </c>
      <c r="AX40" s="31">
        <f t="shared" si="0"/>
        <v>640.67006860636127</v>
      </c>
      <c r="AY40" s="31">
        <f t="shared" si="1"/>
        <v>441.06107162431488</v>
      </c>
      <c r="BA40" s="22">
        <f t="shared" si="2"/>
        <v>86.938928375685123</v>
      </c>
      <c r="BB40" s="22">
        <f t="shared" si="3"/>
        <v>3.4227924557356348</v>
      </c>
    </row>
    <row r="41" spans="1:54" x14ac:dyDescent="0.3">
      <c r="A41" s="34">
        <v>350</v>
      </c>
      <c r="B41" s="34">
        <v>350</v>
      </c>
      <c r="C41" s="34">
        <v>0</v>
      </c>
      <c r="D41" s="34">
        <v>13</v>
      </c>
      <c r="E41" s="34">
        <v>3</v>
      </c>
      <c r="F41" s="34">
        <v>14</v>
      </c>
      <c r="G41" s="34">
        <v>13</v>
      </c>
      <c r="H41" s="34">
        <v>30</v>
      </c>
      <c r="I41" s="34">
        <v>0</v>
      </c>
      <c r="J41" s="34">
        <v>23</v>
      </c>
      <c r="K41" s="34">
        <v>10351</v>
      </c>
      <c r="L41" s="34">
        <v>9710</v>
      </c>
      <c r="M41" s="34">
        <v>9286</v>
      </c>
      <c r="N41" s="34">
        <v>8938</v>
      </c>
      <c r="O41" s="34">
        <v>8633</v>
      </c>
      <c r="P41" s="34">
        <v>9764</v>
      </c>
      <c r="Q41" s="34">
        <v>10683</v>
      </c>
      <c r="R41" s="34">
        <v>10754</v>
      </c>
      <c r="S41" s="34">
        <v>10999</v>
      </c>
      <c r="T41" s="34">
        <v>12133</v>
      </c>
      <c r="U41" s="34">
        <v>12549</v>
      </c>
      <c r="V41" s="34">
        <v>7163</v>
      </c>
      <c r="X41" s="31">
        <f>K41/Calibration!$B$10</f>
        <v>1.6127574709420087</v>
      </c>
      <c r="Y41" s="31">
        <f>L41/Calibration!$B$10</f>
        <v>1.5128852326197377</v>
      </c>
      <c r="Z41" s="31">
        <f>M41/Calibration!$B$10</f>
        <v>1.4468230968184226</v>
      </c>
      <c r="AA41" s="31">
        <f>N41/Calibration!$B$10</f>
        <v>1.3926022872456452</v>
      </c>
      <c r="AB41" s="31">
        <f>O41/Calibration!$B$10</f>
        <v>1.3450811754074352</v>
      </c>
      <c r="AC41" s="31">
        <f>P41/Calibration!$B$10</f>
        <v>1.5212988065189617</v>
      </c>
      <c r="AD41" s="31">
        <f>Q41/Calibration!$B$10</f>
        <v>1.6644853697298307</v>
      </c>
      <c r="AE41" s="31">
        <f>R41/Calibration!$B$10</f>
        <v>1.67554766133807</v>
      </c>
      <c r="AF41" s="31">
        <f>S41/Calibration!$B$10</f>
        <v>1.7137203577326976</v>
      </c>
      <c r="AG41" s="31">
        <f>T41/Calibration!$B$10</f>
        <v>1.8904054096164034</v>
      </c>
      <c r="AH41" s="31">
        <f>U41/Calibration!$B$10</f>
        <v>1.9552210900252407</v>
      </c>
      <c r="AI41" s="31">
        <f>V41/Calibration!$B$10</f>
        <v>1.1160449970396684</v>
      </c>
      <c r="AK41" s="31">
        <f>Calibration!$K$16+Calibration!$K$17*X41</f>
        <v>0.26911063378941175</v>
      </c>
      <c r="AL41" s="31">
        <f>Calibration!$K$16+Calibration!$K$17*Y41</f>
        <v>0.24949977341532686</v>
      </c>
      <c r="AM41" s="31">
        <f>Calibration!$K$16+Calibration!$K$17*Z41</f>
        <v>0.23652784705243762</v>
      </c>
      <c r="AN41" s="31">
        <f>Calibration!$K$16+Calibration!$K$17*AA41</f>
        <v>0.22588107730176438</v>
      </c>
      <c r="AO41" s="31">
        <f>Calibration!$K$16+Calibration!$K$17*AB41</f>
        <v>0.2165498566869502</v>
      </c>
      <c r="AP41" s="31">
        <f>Calibration!$K$16+Calibration!$K$17*AC41</f>
        <v>0.25115185837663817</v>
      </c>
      <c r="AQ41" s="31">
        <f>Calibration!$K$10+Calibration!$K$11*AD41</f>
        <v>0.28788630415196487</v>
      </c>
      <c r="AR41" s="31">
        <f>Calibration!$K$10+Calibration!$K$11*AE41</f>
        <v>0.29056095403509757</v>
      </c>
      <c r="AS41" s="31">
        <f>Calibration!$K$10+Calibration!$K$11*AF41</f>
        <v>0.29979037968816108</v>
      </c>
      <c r="AT41" s="31">
        <f>Calibration!$K$10+Calibration!$K$11*AG41</f>
        <v>0.34250943556805524</v>
      </c>
      <c r="AU41" s="31">
        <f>Calibration!$K$10+Calibration!$K$11*AH41</f>
        <v>0.35818062361570602</v>
      </c>
      <c r="AV41" s="31">
        <f>Calibration!$K$4+Calibration!$K$5*AI41</f>
        <v>0.23787723943168829</v>
      </c>
      <c r="AX41" s="31">
        <f t="shared" si="0"/>
        <v>626.19413324369918</v>
      </c>
      <c r="AY41" s="31">
        <f t="shared" si="1"/>
        <v>435.2463446421574</v>
      </c>
      <c r="BA41" s="22">
        <f t="shared" si="2"/>
        <v>92.753655357842604</v>
      </c>
      <c r="BB41" s="22">
        <f t="shared" si="3"/>
        <v>3.6517187148756931</v>
      </c>
    </row>
    <row r="42" spans="1:54" x14ac:dyDescent="0.3">
      <c r="A42" s="34">
        <v>349</v>
      </c>
      <c r="B42" s="34">
        <v>349</v>
      </c>
      <c r="C42" s="34">
        <v>0</v>
      </c>
      <c r="D42" s="34">
        <v>13</v>
      </c>
      <c r="E42" s="34">
        <v>3</v>
      </c>
      <c r="F42" s="34">
        <v>14</v>
      </c>
      <c r="G42" s="34">
        <v>13</v>
      </c>
      <c r="H42" s="34">
        <v>35</v>
      </c>
      <c r="I42" s="34">
        <v>0</v>
      </c>
      <c r="J42" s="34">
        <v>24</v>
      </c>
      <c r="K42" s="34">
        <v>9371</v>
      </c>
      <c r="L42" s="34">
        <v>9162</v>
      </c>
      <c r="M42" s="34">
        <v>8925</v>
      </c>
      <c r="N42" s="34">
        <v>10482</v>
      </c>
      <c r="O42" s="34">
        <v>10790</v>
      </c>
      <c r="P42" s="34">
        <v>10649</v>
      </c>
      <c r="Q42" s="34">
        <v>10006</v>
      </c>
      <c r="R42" s="34">
        <v>9646</v>
      </c>
      <c r="S42" s="34">
        <v>9922</v>
      </c>
      <c r="T42" s="34">
        <v>10424</v>
      </c>
      <c r="U42" s="34">
        <v>11301</v>
      </c>
      <c r="V42" s="34">
        <v>5468</v>
      </c>
      <c r="X42" s="31">
        <f>K42/Calibration!$B$10</f>
        <v>1.4600666853634976</v>
      </c>
      <c r="Y42" s="31">
        <f>L42/Calibration!$B$10</f>
        <v>1.4275030382350191</v>
      </c>
      <c r="Z42" s="31">
        <f>M42/Calibration!$B$10</f>
        <v>1.3905767972328691</v>
      </c>
      <c r="AA42" s="31">
        <f>N42/Calibration!$B$10</f>
        <v>1.6331681779938301</v>
      </c>
      <c r="AB42" s="31">
        <f>O42/Calibration!$B$10</f>
        <v>1.6811567106042193</v>
      </c>
      <c r="AC42" s="31">
        <f>P42/Calibration!$B$10</f>
        <v>1.6591879343118008</v>
      </c>
      <c r="AD42" s="31">
        <f>Q42/Calibration!$B$10</f>
        <v>1.5590040821414104</v>
      </c>
      <c r="AE42" s="31">
        <f>R42/Calibration!$B$10</f>
        <v>1.5029135894799166</v>
      </c>
      <c r="AF42" s="31">
        <f>S42/Calibration!$B$10</f>
        <v>1.5459163005203951</v>
      </c>
      <c r="AG42" s="31">
        <f>T42/Calibration!$B$10</f>
        <v>1.6241313763983671</v>
      </c>
      <c r="AH42" s="31">
        <f>U42/Calibration!$B$10</f>
        <v>1.7607740487987287</v>
      </c>
      <c r="AI42" s="31">
        <f>V42/Calibration!$B$10</f>
        <v>0.85195226075846808</v>
      </c>
      <c r="AK42" s="31">
        <f>Calibration!$K$16+Calibration!$K$17*X42</f>
        <v>0.23912835115820552</v>
      </c>
      <c r="AL42" s="31">
        <f>Calibration!$K$16+Calibration!$K$17*Y42</f>
        <v>0.23273417047461148</v>
      </c>
      <c r="AM42" s="31">
        <f>Calibration!$K$16+Calibration!$K$17*Z42</f>
        <v>0.22548335314441165</v>
      </c>
      <c r="AN42" s="31">
        <f>Calibration!$K$16+Calibration!$K$17*AA42</f>
        <v>0.2731184695288893</v>
      </c>
      <c r="AO42" s="31">
        <f>Calibration!$K$16+Calibration!$K$17*AB42</f>
        <v>0.28254147264155416</v>
      </c>
      <c r="AP42" s="31">
        <f>Calibration!$K$16+Calibration!$K$17*AC42</f>
        <v>0.27822769524257446</v>
      </c>
      <c r="AQ42" s="31">
        <f>Calibration!$K$10+Calibration!$K$11*AD42</f>
        <v>0.26238295244941784</v>
      </c>
      <c r="AR42" s="31">
        <f>Calibration!$K$10+Calibration!$K$11*AE42</f>
        <v>0.24882134740818163</v>
      </c>
      <c r="AS42" s="31">
        <f>Calibration!$K$10+Calibration!$K$11*AF42</f>
        <v>0.25921857793979602</v>
      </c>
      <c r="AT42" s="31">
        <f>Calibration!$K$10+Calibration!$K$11*AG42</f>
        <v>0.27812948274729765</v>
      </c>
      <c r="AU42" s="31">
        <f>Calibration!$K$10+Calibration!$K$11*AH42</f>
        <v>0.31116705947275375</v>
      </c>
      <c r="AV42" s="31">
        <f>Calibration!$K$4+Calibration!$K$5*AI42</f>
        <v>0.17999024092193319</v>
      </c>
      <c r="AX42" s="31">
        <f t="shared" si="0"/>
        <v>590.27579951010466</v>
      </c>
      <c r="AY42" s="31">
        <f t="shared" si="1"/>
        <v>391.8416185005463</v>
      </c>
      <c r="BA42" s="22">
        <f t="shared" si="2"/>
        <v>136.1583814994537</v>
      </c>
      <c r="BB42" s="22">
        <f t="shared" si="3"/>
        <v>5.3605662007658941</v>
      </c>
    </row>
    <row r="43" spans="1:54" x14ac:dyDescent="0.3">
      <c r="A43" s="34">
        <v>348</v>
      </c>
      <c r="B43" s="34">
        <v>348</v>
      </c>
      <c r="C43" s="34">
        <v>0</v>
      </c>
      <c r="D43" s="34">
        <v>13</v>
      </c>
      <c r="E43" s="34">
        <v>3</v>
      </c>
      <c r="F43" s="34">
        <v>14</v>
      </c>
      <c r="G43" s="34">
        <v>13</v>
      </c>
      <c r="H43" s="34">
        <v>41</v>
      </c>
      <c r="I43" s="34">
        <v>0</v>
      </c>
      <c r="J43" s="34">
        <v>25</v>
      </c>
      <c r="K43" s="34">
        <v>10791</v>
      </c>
      <c r="L43" s="34">
        <v>10784</v>
      </c>
      <c r="M43" s="34">
        <v>10119</v>
      </c>
      <c r="N43" s="34">
        <v>10771</v>
      </c>
      <c r="O43" s="34">
        <v>10583</v>
      </c>
      <c r="P43" s="34">
        <v>10869</v>
      </c>
      <c r="Q43" s="34">
        <v>9798</v>
      </c>
      <c r="R43" s="34">
        <v>9136</v>
      </c>
      <c r="S43" s="34">
        <v>9605</v>
      </c>
      <c r="T43" s="34">
        <v>10091</v>
      </c>
      <c r="U43" s="34">
        <v>11656</v>
      </c>
      <c r="V43" s="34">
        <v>5624</v>
      </c>
      <c r="X43" s="31">
        <f>K43/Calibration!$B$10</f>
        <v>1.681312517528279</v>
      </c>
      <c r="Y43" s="31">
        <f>L43/Calibration!$B$10</f>
        <v>1.6802218690598612</v>
      </c>
      <c r="Z43" s="31">
        <f>M43/Calibration!$B$10</f>
        <v>1.5766102645601572</v>
      </c>
      <c r="AA43" s="31">
        <f>N43/Calibration!$B$10</f>
        <v>1.6781963790470849</v>
      </c>
      <c r="AB43" s="31">
        <f>O43/Calibration!$B$10</f>
        <v>1.6489046773238603</v>
      </c>
      <c r="AC43" s="31">
        <f>P43/Calibration!$B$10</f>
        <v>1.6934654576049359</v>
      </c>
      <c r="AD43" s="31">
        <f>Q43/Calibration!$B$10</f>
        <v>1.5265962419369916</v>
      </c>
      <c r="AE43" s="31">
        <f>R43/Calibration!$B$10</f>
        <v>1.423452058209467</v>
      </c>
      <c r="AF43" s="31">
        <f>S43/Calibration!$B$10</f>
        <v>1.4965255055934685</v>
      </c>
      <c r="AG43" s="31">
        <f>T43/Calibration!$B$10</f>
        <v>1.5722476706864854</v>
      </c>
      <c r="AH43" s="31">
        <f>U43/Calibration!$B$10</f>
        <v>1.816085506839924</v>
      </c>
      <c r="AI43" s="31">
        <f>V43/Calibration!$B$10</f>
        <v>0.87625814091178211</v>
      </c>
      <c r="AK43" s="31">
        <f>Calibration!$K$16+Calibration!$K$17*X43</f>
        <v>0.28257206680750435</v>
      </c>
      <c r="AL43" s="31">
        <f>Calibration!$K$16+Calibration!$K$17*Y43</f>
        <v>0.28235790764585289</v>
      </c>
      <c r="AM43" s="31">
        <f>Calibration!$K$16+Calibration!$K$17*Z43</f>
        <v>0.26201278728896293</v>
      </c>
      <c r="AN43" s="31">
        <f>Calibration!$K$16+Calibration!$K$17*AA43</f>
        <v>0.2819601834885001</v>
      </c>
      <c r="AO43" s="31">
        <f>Calibration!$K$16+Calibration!$K$17*AB43</f>
        <v>0.27620848028986056</v>
      </c>
      <c r="AP43" s="31">
        <f>Calibration!$K$16+Calibration!$K$17*AC43</f>
        <v>0.28495841175162073</v>
      </c>
      <c r="AQ43" s="31">
        <f>Calibration!$K$10+Calibration!$K$11*AD43</f>
        <v>0.2545473584255924</v>
      </c>
      <c r="AR43" s="31">
        <f>Calibration!$K$10+Calibration!$K$11*AE43</f>
        <v>0.22960907359976362</v>
      </c>
      <c r="AS43" s="31">
        <f>Calibration!$K$10+Calibration!$K$11*AF43</f>
        <v>0.24727683127848521</v>
      </c>
      <c r="AT43" s="31">
        <f>Calibration!$K$10+Calibration!$K$11*AG43</f>
        <v>0.2655849980841542</v>
      </c>
      <c r="AU43" s="31">
        <f>Calibration!$K$10+Calibration!$K$11*AH43</f>
        <v>0.32454030888841723</v>
      </c>
      <c r="AV43" s="31">
        <f>Calibration!$K$4+Calibration!$K$5*AI43</f>
        <v>0.18531789388212305</v>
      </c>
      <c r="AX43" s="31">
        <f t="shared" si="0"/>
        <v>607.13205360541701</v>
      </c>
      <c r="AY43" s="31">
        <f t="shared" si="1"/>
        <v>385.98782321101737</v>
      </c>
      <c r="BA43" s="22">
        <f t="shared" si="2"/>
        <v>142.01217678898263</v>
      </c>
      <c r="BB43" s="22">
        <f t="shared" si="3"/>
        <v>5.5910305822434108</v>
      </c>
    </row>
    <row r="44" spans="1:54" x14ac:dyDescent="0.3">
      <c r="A44" s="34">
        <v>347</v>
      </c>
      <c r="B44" s="34">
        <v>347</v>
      </c>
      <c r="C44" s="34">
        <v>0</v>
      </c>
      <c r="D44" s="34">
        <v>13</v>
      </c>
      <c r="E44" s="34">
        <v>3</v>
      </c>
      <c r="F44" s="34">
        <v>14</v>
      </c>
      <c r="G44" s="34">
        <v>13</v>
      </c>
      <c r="H44" s="34">
        <v>46</v>
      </c>
      <c r="I44" s="34">
        <v>0</v>
      </c>
      <c r="J44" s="34">
        <v>26</v>
      </c>
      <c r="K44" s="34">
        <v>8971</v>
      </c>
      <c r="L44" s="34">
        <v>9664</v>
      </c>
      <c r="M44" s="34">
        <v>9781</v>
      </c>
      <c r="N44" s="34">
        <v>9496</v>
      </c>
      <c r="O44" s="34">
        <v>9981</v>
      </c>
      <c r="P44" s="34">
        <v>10598</v>
      </c>
      <c r="Q44" s="34">
        <v>10074</v>
      </c>
      <c r="R44" s="34">
        <v>10159</v>
      </c>
      <c r="S44" s="34">
        <v>10587</v>
      </c>
      <c r="T44" s="34">
        <v>11441</v>
      </c>
      <c r="U44" s="34">
        <v>11952</v>
      </c>
      <c r="V44" s="34">
        <v>7099</v>
      </c>
      <c r="X44" s="31">
        <f>K44/Calibration!$B$10</f>
        <v>1.3977439157396154</v>
      </c>
      <c r="Y44" s="31">
        <f>L44/Calibration!$B$10</f>
        <v>1.5057181141129912</v>
      </c>
      <c r="Z44" s="31">
        <f>M44/Calibration!$B$10</f>
        <v>1.5239475242279767</v>
      </c>
      <c r="AA44" s="31">
        <f>N44/Calibration!$B$10</f>
        <v>1.4795425508709608</v>
      </c>
      <c r="AB44" s="31">
        <f>O44/Calibration!$B$10</f>
        <v>1.5551089090399177</v>
      </c>
      <c r="AC44" s="31">
        <f>P44/Calibration!$B$10</f>
        <v>1.651241781184756</v>
      </c>
      <c r="AD44" s="31">
        <f>Q44/Calibration!$B$10</f>
        <v>1.5695989529774703</v>
      </c>
      <c r="AE44" s="31">
        <f>R44/Calibration!$B$10</f>
        <v>1.5828425415225453</v>
      </c>
      <c r="AF44" s="31">
        <f>S44/Calibration!$B$10</f>
        <v>1.6495279050200991</v>
      </c>
      <c r="AG44" s="31">
        <f>T44/Calibration!$B$10</f>
        <v>1.7825870181670873</v>
      </c>
      <c r="AH44" s="31">
        <f>U44/Calibration!$B$10</f>
        <v>1.8622043563615969</v>
      </c>
      <c r="AI44" s="31">
        <f>V44/Calibration!$B$10</f>
        <v>1.1060733538998473</v>
      </c>
      <c r="AK44" s="31">
        <f>Calibration!$K$16+Calibration!$K$17*X44</f>
        <v>0.2268906847781213</v>
      </c>
      <c r="AL44" s="31">
        <f>Calibration!$K$16+Calibration!$K$17*Y44</f>
        <v>0.24809244178161716</v>
      </c>
      <c r="AM44" s="31">
        <f>Calibration!$K$16+Calibration!$K$17*Z44</f>
        <v>0.25167195919779178</v>
      </c>
      <c r="AN44" s="31">
        <f>Calibration!$K$16+Calibration!$K$17*AA44</f>
        <v>0.2429526219019818</v>
      </c>
      <c r="AO44" s="31">
        <f>Calibration!$K$16+Calibration!$K$17*AB44</f>
        <v>0.25779079238783387</v>
      </c>
      <c r="AP44" s="31">
        <f>Calibration!$K$16+Calibration!$K$17*AC44</f>
        <v>0.27666739277911373</v>
      </c>
      <c r="AQ44" s="31">
        <f>Calibration!$K$10+Calibration!$K$11*AD44</f>
        <v>0.26494458895720691</v>
      </c>
      <c r="AR44" s="31">
        <f>Calibration!$K$10+Calibration!$K$11*AE44</f>
        <v>0.26814663459194321</v>
      </c>
      <c r="AS44" s="31">
        <f>Calibration!$K$10+Calibration!$K$11*AF44</f>
        <v>0.28426987614096849</v>
      </c>
      <c r="AT44" s="31">
        <f>Calibration!$K$10+Calibration!$K$11*AG44</f>
        <v>0.31644101698879001</v>
      </c>
      <c r="AU44" s="31">
        <f>Calibration!$K$10+Calibration!$K$11*AH44</f>
        <v>0.33569096192232262</v>
      </c>
      <c r="AV44" s="31">
        <f>Calibration!$K$4+Calibration!$K$5*AI44</f>
        <v>0.23569153565314888</v>
      </c>
      <c r="AX44" s="31">
        <f t="shared" si="0"/>
        <v>619.1610329383559</v>
      </c>
      <c r="AY44" s="31">
        <f t="shared" si="1"/>
        <v>422.14948064548219</v>
      </c>
      <c r="BA44" s="22">
        <f t="shared" si="2"/>
        <v>105.85051935451781</v>
      </c>
      <c r="BB44" s="22">
        <f t="shared" si="3"/>
        <v>4.1673432816739302</v>
      </c>
    </row>
    <row r="45" spans="1:54" x14ac:dyDescent="0.3">
      <c r="A45" s="34">
        <v>346</v>
      </c>
      <c r="B45" s="34">
        <v>346</v>
      </c>
      <c r="C45" s="34">
        <v>0</v>
      </c>
      <c r="D45" s="34">
        <v>13</v>
      </c>
      <c r="E45" s="34">
        <v>3</v>
      </c>
      <c r="F45" s="34">
        <v>14</v>
      </c>
      <c r="G45" s="34">
        <v>13</v>
      </c>
      <c r="H45" s="34">
        <v>52</v>
      </c>
      <c r="I45" s="34">
        <v>0</v>
      </c>
      <c r="J45" s="34">
        <v>27</v>
      </c>
      <c r="K45" s="34">
        <v>10243</v>
      </c>
      <c r="L45" s="34">
        <v>9724</v>
      </c>
      <c r="M45" s="34">
        <v>9963</v>
      </c>
      <c r="N45" s="34">
        <v>10312</v>
      </c>
      <c r="O45" s="34">
        <v>11012</v>
      </c>
      <c r="P45" s="34">
        <v>10742</v>
      </c>
      <c r="Q45" s="34">
        <v>10471</v>
      </c>
      <c r="R45" s="34">
        <v>9899</v>
      </c>
      <c r="S45" s="34">
        <v>10868</v>
      </c>
      <c r="T45" s="34">
        <v>12602</v>
      </c>
      <c r="U45" s="34">
        <v>12606</v>
      </c>
      <c r="V45" s="34">
        <v>7269</v>
      </c>
      <c r="X45" s="31">
        <f>K45/Calibration!$B$10</f>
        <v>1.5959303231435606</v>
      </c>
      <c r="Y45" s="31">
        <f>L45/Calibration!$B$10</f>
        <v>1.5150665295565735</v>
      </c>
      <c r="Z45" s="31">
        <f>M45/Calibration!$B$10</f>
        <v>1.5523043844068432</v>
      </c>
      <c r="AA45" s="31">
        <f>N45/Calibration!$B$10</f>
        <v>1.6066810009036803</v>
      </c>
      <c r="AB45" s="31">
        <f>O45/Calibration!$B$10</f>
        <v>1.7157458477454739</v>
      </c>
      <c r="AC45" s="31">
        <f>P45/Calibration!$B$10</f>
        <v>1.6736779782493534</v>
      </c>
      <c r="AD45" s="31">
        <f>Q45/Calibration!$B$10</f>
        <v>1.6314543018291734</v>
      </c>
      <c r="AE45" s="31">
        <f>R45/Calibration!$B$10</f>
        <v>1.542332741267022</v>
      </c>
      <c r="AF45" s="31">
        <f>S45/Calibration!$B$10</f>
        <v>1.6933096506808762</v>
      </c>
      <c r="AG45" s="31">
        <f>T45/Calibration!$B$10</f>
        <v>1.9634788570004051</v>
      </c>
      <c r="AH45" s="31">
        <f>U45/Calibration!$B$10</f>
        <v>1.9641020846966439</v>
      </c>
      <c r="AI45" s="31">
        <f>V45/Calibration!$B$10</f>
        <v>1.1325605309899973</v>
      </c>
      <c r="AK45" s="31">
        <f>Calibration!$K$16+Calibration!$K$17*X45</f>
        <v>0.26580646386678902</v>
      </c>
      <c r="AL45" s="31">
        <f>Calibration!$K$16+Calibration!$K$17*Y45</f>
        <v>0.24992809173862979</v>
      </c>
      <c r="AM45" s="31">
        <f>Calibration!$K$16+Calibration!$K$17*Z45</f>
        <v>0.25724009740073012</v>
      </c>
      <c r="AN45" s="31">
        <f>Calibration!$K$16+Calibration!$K$17*AA45</f>
        <v>0.26791746131735356</v>
      </c>
      <c r="AO45" s="31">
        <f>Calibration!$K$16+Calibration!$K$17*AB45</f>
        <v>0.28933337748250088</v>
      </c>
      <c r="AP45" s="31">
        <f>Calibration!$K$16+Calibration!$K$17*AC45</f>
        <v>0.28107295267594401</v>
      </c>
      <c r="AQ45" s="31">
        <f>Calibration!$K$10+Calibration!$K$11*AD45</f>
        <v>0.27990002562768129</v>
      </c>
      <c r="AR45" s="31">
        <f>Calibration!$K$10+Calibration!$K$11*AE45</f>
        <v>0.25835214206216151</v>
      </c>
      <c r="AS45" s="31">
        <f>Calibration!$K$10+Calibration!$K$11*AF45</f>
        <v>0.29485546229815568</v>
      </c>
      <c r="AT45" s="31">
        <f>Calibration!$K$10+Calibration!$K$11*AG45</f>
        <v>0.36017719324677688</v>
      </c>
      <c r="AU45" s="31">
        <f>Calibration!$K$10+Calibration!$K$11*AH45</f>
        <v>0.36032787774723507</v>
      </c>
      <c r="AV45" s="31">
        <f>Calibration!$K$4+Calibration!$K$5*AI45</f>
        <v>0.24149731131489424</v>
      </c>
      <c r="AX45" s="31">
        <f t="shared" si="0"/>
        <v>654.70104496909153</v>
      </c>
      <c r="AY45" s="31">
        <f t="shared" si="1"/>
        <v>444.16993074281982</v>
      </c>
      <c r="BA45" s="22">
        <f t="shared" si="2"/>
        <v>83.830069257180185</v>
      </c>
      <c r="BB45" s="22">
        <f t="shared" si="3"/>
        <v>3.3003964274480388</v>
      </c>
    </row>
    <row r="46" spans="1:54" x14ac:dyDescent="0.3">
      <c r="A46" s="34">
        <v>345</v>
      </c>
      <c r="B46" s="34">
        <v>345</v>
      </c>
      <c r="C46" s="34">
        <v>0</v>
      </c>
      <c r="D46" s="34">
        <v>13</v>
      </c>
      <c r="E46" s="34">
        <v>3</v>
      </c>
      <c r="F46" s="34">
        <v>14</v>
      </c>
      <c r="G46" s="34">
        <v>13</v>
      </c>
      <c r="H46" s="34">
        <v>57</v>
      </c>
      <c r="I46" s="34">
        <v>0</v>
      </c>
      <c r="J46" s="34">
        <v>28</v>
      </c>
      <c r="K46" s="34">
        <v>9419</v>
      </c>
      <c r="L46" s="34">
        <v>9134</v>
      </c>
      <c r="M46" s="34">
        <v>9672</v>
      </c>
      <c r="N46" s="34">
        <v>9251</v>
      </c>
      <c r="O46" s="34">
        <v>8615</v>
      </c>
      <c r="P46" s="34">
        <v>8534</v>
      </c>
      <c r="Q46" s="34">
        <v>9714</v>
      </c>
      <c r="R46" s="34">
        <v>10430</v>
      </c>
      <c r="S46" s="34">
        <v>10846</v>
      </c>
      <c r="T46" s="34">
        <v>10987</v>
      </c>
      <c r="U46" s="34">
        <v>10348</v>
      </c>
      <c r="V46" s="34">
        <v>5276</v>
      </c>
      <c r="X46" s="31">
        <f>K46/Calibration!$B$10</f>
        <v>1.4675454177183636</v>
      </c>
      <c r="Y46" s="31">
        <f>L46/Calibration!$B$10</f>
        <v>1.4231404443613476</v>
      </c>
      <c r="Z46" s="31">
        <f>M46/Calibration!$B$10</f>
        <v>1.506964569505469</v>
      </c>
      <c r="AA46" s="31">
        <f>N46/Calibration!$B$10</f>
        <v>1.4413698544763329</v>
      </c>
      <c r="AB46" s="31">
        <f>O46/Calibration!$B$10</f>
        <v>1.3422766507743604</v>
      </c>
      <c r="AC46" s="31">
        <f>P46/Calibration!$B$10</f>
        <v>1.3296562899255244</v>
      </c>
      <c r="AD46" s="31">
        <f>Q46/Calibration!$B$10</f>
        <v>1.5135084603159765</v>
      </c>
      <c r="AE46" s="31">
        <f>R46/Calibration!$B$10</f>
        <v>1.6250662179427253</v>
      </c>
      <c r="AF46" s="31">
        <f>S46/Calibration!$B$10</f>
        <v>1.6898818983515629</v>
      </c>
      <c r="AG46" s="31">
        <f>T46/Calibration!$B$10</f>
        <v>1.7118506746439812</v>
      </c>
      <c r="AH46" s="31">
        <f>U46/Calibration!$B$10</f>
        <v>1.6122900501698296</v>
      </c>
      <c r="AI46" s="31">
        <f>V46/Calibration!$B$10</f>
        <v>0.8220373313390047</v>
      </c>
      <c r="AK46" s="31">
        <f>Calibration!$K$16+Calibration!$K$17*X46</f>
        <v>0.24059687112381561</v>
      </c>
      <c r="AL46" s="31">
        <f>Calibration!$K$16+Calibration!$K$17*Y46</f>
        <v>0.23187753382800563</v>
      </c>
      <c r="AM46" s="31">
        <f>Calibration!$K$16+Calibration!$K$17*Z46</f>
        <v>0.24833719510921887</v>
      </c>
      <c r="AN46" s="31">
        <f>Calibration!$K$16+Calibration!$K$17*AA46</f>
        <v>0.23545705124418026</v>
      </c>
      <c r="AO46" s="31">
        <f>Calibration!$K$16+Calibration!$K$17*AB46</f>
        <v>0.2159991616998464</v>
      </c>
      <c r="AP46" s="31">
        <f>Calibration!$K$16+Calibration!$K$17*AC46</f>
        <v>0.21352103425787938</v>
      </c>
      <c r="AQ46" s="31">
        <f>Calibration!$K$10+Calibration!$K$11*AD46</f>
        <v>0.25138298391597069</v>
      </c>
      <c r="AR46" s="31">
        <f>Calibration!$K$10+Calibration!$K$11*AE46</f>
        <v>0.27835550949798493</v>
      </c>
      <c r="AS46" s="31">
        <f>Calibration!$K$10+Calibration!$K$11*AF46</f>
        <v>0.29402669754563576</v>
      </c>
      <c r="AT46" s="31">
        <f>Calibration!$K$10+Calibration!$K$11*AG46</f>
        <v>0.29933832618678657</v>
      </c>
      <c r="AU46" s="31">
        <f>Calibration!$K$10+Calibration!$K$11*AH46</f>
        <v>0.27526647723859227</v>
      </c>
      <c r="AV46" s="31">
        <f>Calibration!$K$4+Calibration!$K$5*AI46</f>
        <v>0.17343312958631493</v>
      </c>
      <c r="AX46" s="31">
        <f t="shared" si="0"/>
        <v>567.4587071344647</v>
      </c>
      <c r="AY46" s="31">
        <f t="shared" si="1"/>
        <v>378.66474781581758</v>
      </c>
      <c r="BA46" s="22">
        <f t="shared" si="2"/>
        <v>149.33525218418242</v>
      </c>
      <c r="BB46" s="22">
        <f t="shared" si="3"/>
        <v>5.879340637172537</v>
      </c>
    </row>
    <row r="47" spans="1:54" x14ac:dyDescent="0.3">
      <c r="A47" s="34">
        <v>344</v>
      </c>
      <c r="B47" s="34">
        <v>344</v>
      </c>
      <c r="C47" s="34">
        <v>0</v>
      </c>
      <c r="D47" s="34">
        <v>13</v>
      </c>
      <c r="E47" s="34">
        <v>3</v>
      </c>
      <c r="F47" s="34">
        <v>14</v>
      </c>
      <c r="G47" s="34">
        <v>14</v>
      </c>
      <c r="H47" s="34">
        <v>3</v>
      </c>
      <c r="I47" s="34">
        <v>0</v>
      </c>
      <c r="J47" s="34">
        <v>29</v>
      </c>
      <c r="K47" s="34">
        <v>9681</v>
      </c>
      <c r="L47" s="34">
        <v>9572</v>
      </c>
      <c r="M47" s="34">
        <v>9328</v>
      </c>
      <c r="N47" s="34">
        <v>9073</v>
      </c>
      <c r="O47" s="34">
        <v>9675</v>
      </c>
      <c r="P47" s="34">
        <v>8965</v>
      </c>
      <c r="Q47" s="34">
        <v>9403</v>
      </c>
      <c r="R47" s="34">
        <v>9916</v>
      </c>
      <c r="S47" s="34">
        <v>10452</v>
      </c>
      <c r="T47" s="34">
        <v>11380</v>
      </c>
      <c r="U47" s="34">
        <v>11664</v>
      </c>
      <c r="V47" s="34">
        <v>3870</v>
      </c>
      <c r="X47" s="31">
        <f>K47/Calibration!$B$10</f>
        <v>1.5083668318220063</v>
      </c>
      <c r="Y47" s="31">
        <f>L47/Calibration!$B$10</f>
        <v>1.4913838770994983</v>
      </c>
      <c r="Z47" s="31">
        <f>M47/Calibration!$B$10</f>
        <v>1.4533669876289304</v>
      </c>
      <c r="AA47" s="31">
        <f>N47/Calibration!$B$10</f>
        <v>1.4136362219937055</v>
      </c>
      <c r="AB47" s="31">
        <f>O47/Calibration!$B$10</f>
        <v>1.5074319902776481</v>
      </c>
      <c r="AC47" s="31">
        <f>P47/Calibration!$B$10</f>
        <v>1.3968090741952572</v>
      </c>
      <c r="AD47" s="31">
        <f>Q47/Calibration!$B$10</f>
        <v>1.4650525069334082</v>
      </c>
      <c r="AE47" s="31">
        <f>R47/Calibration!$B$10</f>
        <v>1.5449814589760369</v>
      </c>
      <c r="AF47" s="31">
        <f>S47/Calibration!$B$10</f>
        <v>1.6284939702720389</v>
      </c>
      <c r="AG47" s="31">
        <f>T47/Calibration!$B$10</f>
        <v>1.7730827957994453</v>
      </c>
      <c r="AH47" s="31">
        <f>U47/Calibration!$B$10</f>
        <v>1.8173319622324016</v>
      </c>
      <c r="AI47" s="31">
        <f>V47/Calibration!$B$10</f>
        <v>0.60297279611105914</v>
      </c>
      <c r="AK47" s="31">
        <f>Calibration!$K$16+Calibration!$K$17*X47</f>
        <v>0.24861254260277077</v>
      </c>
      <c r="AL47" s="31">
        <f>Calibration!$K$16+Calibration!$K$17*Y47</f>
        <v>0.2452777785141978</v>
      </c>
      <c r="AM47" s="31">
        <f>Calibration!$K$16+Calibration!$K$17*Z47</f>
        <v>0.23781280202234645</v>
      </c>
      <c r="AN47" s="31">
        <f>Calibration!$K$16+Calibration!$K$17*AA47</f>
        <v>0.23001128970504281</v>
      </c>
      <c r="AO47" s="31">
        <f>Calibration!$K$16+Calibration!$K$17*AB47</f>
        <v>0.2484289776070695</v>
      </c>
      <c r="AP47" s="31">
        <f>Calibration!$K$16+Calibration!$K$17*AC47</f>
        <v>0.22670711978242003</v>
      </c>
      <c r="AQ47" s="31">
        <f>Calibration!$K$10+Calibration!$K$11*AD47</f>
        <v>0.23966726400534716</v>
      </c>
      <c r="AR47" s="31">
        <f>Calibration!$K$10+Calibration!$K$11*AE47</f>
        <v>0.25899255118910874</v>
      </c>
      <c r="AS47" s="31">
        <f>Calibration!$K$10+Calibration!$K$11*AF47</f>
        <v>0.27918427425050496</v>
      </c>
      <c r="AT47" s="31">
        <f>Calibration!$K$10+Calibration!$K$11*AG47</f>
        <v>0.31414307835680277</v>
      </c>
      <c r="AU47" s="31">
        <f>Calibration!$K$10+Calibration!$K$11*AH47</f>
        <v>0.3248416778893336</v>
      </c>
      <c r="AV47" s="31">
        <f>Calibration!$K$4+Calibration!$K$5*AI47</f>
        <v>0.12541594970152692</v>
      </c>
      <c r="AX47" s="31">
        <f t="shared" si="0"/>
        <v>570.95780686501723</v>
      </c>
      <c r="AY47" s="31">
        <f t="shared" si="1"/>
        <v>378.6332807957159</v>
      </c>
      <c r="BA47" s="22">
        <f t="shared" si="2"/>
        <v>149.3667192042841</v>
      </c>
      <c r="BB47" s="22">
        <f t="shared" si="3"/>
        <v>5.8805794962316575</v>
      </c>
    </row>
    <row r="48" spans="1:54" x14ac:dyDescent="0.3">
      <c r="A48" s="34">
        <v>343</v>
      </c>
      <c r="B48" s="34">
        <v>343</v>
      </c>
      <c r="C48" s="34">
        <v>0</v>
      </c>
      <c r="D48" s="34">
        <v>13</v>
      </c>
      <c r="E48" s="34">
        <v>3</v>
      </c>
      <c r="F48" s="34">
        <v>14</v>
      </c>
      <c r="G48" s="34">
        <v>14</v>
      </c>
      <c r="H48" s="34">
        <v>0</v>
      </c>
      <c r="I48" s="34">
        <v>0</v>
      </c>
      <c r="J48" s="34">
        <v>30</v>
      </c>
      <c r="K48" s="34">
        <v>9844</v>
      </c>
      <c r="L48" s="34">
        <v>9537</v>
      </c>
      <c r="M48" s="34">
        <v>9644</v>
      </c>
      <c r="N48" s="34">
        <v>10541</v>
      </c>
      <c r="O48" s="34">
        <v>10963</v>
      </c>
      <c r="P48" s="34">
        <v>9623</v>
      </c>
      <c r="Q48" s="34">
        <v>11201</v>
      </c>
      <c r="R48" s="34">
        <v>11220</v>
      </c>
      <c r="S48" s="34">
        <v>11559</v>
      </c>
      <c r="T48" s="34">
        <v>12271</v>
      </c>
      <c r="U48" s="34">
        <v>12263</v>
      </c>
      <c r="V48" s="34">
        <v>5779</v>
      </c>
      <c r="X48" s="31">
        <f>K48/Calibration!$B$10</f>
        <v>1.5337633604437382</v>
      </c>
      <c r="Y48" s="31">
        <f>L48/Calibration!$B$10</f>
        <v>1.4859306347574086</v>
      </c>
      <c r="Z48" s="31">
        <f>M48/Calibration!$B$10</f>
        <v>1.5026019756317972</v>
      </c>
      <c r="AA48" s="31">
        <f>N48/Calibration!$B$10</f>
        <v>1.6423607865133527</v>
      </c>
      <c r="AB48" s="31">
        <f>O48/Calibration!$B$10</f>
        <v>1.7081113084665482</v>
      </c>
      <c r="AC48" s="31">
        <f>P48/Calibration!$B$10</f>
        <v>1.4993300302265433</v>
      </c>
      <c r="AD48" s="31">
        <f>Q48/Calibration!$B$10</f>
        <v>1.7451933563927582</v>
      </c>
      <c r="AE48" s="31">
        <f>R48/Calibration!$B$10</f>
        <v>1.7481536879498925</v>
      </c>
      <c r="AF48" s="31">
        <f>S48/Calibration!$B$10</f>
        <v>1.8009722352061326</v>
      </c>
      <c r="AG48" s="31">
        <f>T48/Calibration!$B$10</f>
        <v>1.9119067651366428</v>
      </c>
      <c r="AH48" s="31">
        <f>U48/Calibration!$B$10</f>
        <v>1.910660309744165</v>
      </c>
      <c r="AI48" s="31">
        <f>V48/Calibration!$B$10</f>
        <v>0.90040821414103644</v>
      </c>
      <c r="AK48" s="31">
        <f>Calibration!$K$16+Calibration!$K$17*X48</f>
        <v>0.25359939165265505</v>
      </c>
      <c r="AL48" s="31">
        <f>Calibration!$K$16+Calibration!$K$17*Y48</f>
        <v>0.24420698270594043</v>
      </c>
      <c r="AM48" s="31">
        <f>Calibration!$K$16+Calibration!$K$17*Z48</f>
        <v>0.24748055846261297</v>
      </c>
      <c r="AN48" s="31">
        <f>Calibration!$K$16+Calibration!$K$17*AA48</f>
        <v>0.27492352531995173</v>
      </c>
      <c r="AO48" s="31">
        <f>Calibration!$K$16+Calibration!$K$17*AB48</f>
        <v>0.28783426335094053</v>
      </c>
      <c r="AP48" s="31">
        <f>Calibration!$K$16+Calibration!$K$17*AC48</f>
        <v>0.24683808097765852</v>
      </c>
      <c r="AQ48" s="31">
        <f>Calibration!$K$10+Calibration!$K$11*AD48</f>
        <v>0.30739994696129924</v>
      </c>
      <c r="AR48" s="31">
        <f>Calibration!$K$10+Calibration!$K$11*AE48</f>
        <v>0.30811569833847557</v>
      </c>
      <c r="AS48" s="31">
        <f>Calibration!$K$10+Calibration!$K$11*AF48</f>
        <v>0.32088620975230636</v>
      </c>
      <c r="AT48" s="31">
        <f>Calibration!$K$10+Calibration!$K$11*AG48</f>
        <v>0.34770805083386253</v>
      </c>
      <c r="AU48" s="31">
        <f>Calibration!$K$10+Calibration!$K$11*AH48</f>
        <v>0.3474066818329461</v>
      </c>
      <c r="AV48" s="31">
        <f>Calibration!$K$4+Calibration!$K$5*AI48</f>
        <v>0.19061139522077322</v>
      </c>
      <c r="AX48" s="31">
        <f t="shared" si="0"/>
        <v>650.04221791661882</v>
      </c>
      <c r="AY48" s="31">
        <f t="shared" si="1"/>
        <v>442.57663911855838</v>
      </c>
      <c r="BA48" s="22">
        <f t="shared" si="2"/>
        <v>85.423360881441624</v>
      </c>
      <c r="BB48" s="22">
        <f t="shared" si="3"/>
        <v>3.3631244441512451</v>
      </c>
    </row>
    <row r="49" spans="1:54" x14ac:dyDescent="0.3">
      <c r="A49" s="34">
        <v>342</v>
      </c>
      <c r="B49" s="34">
        <v>342</v>
      </c>
      <c r="C49" s="34">
        <v>0</v>
      </c>
      <c r="D49" s="34">
        <v>13</v>
      </c>
      <c r="E49" s="34">
        <v>3</v>
      </c>
      <c r="F49" s="34">
        <v>14</v>
      </c>
      <c r="G49" s="34">
        <v>14</v>
      </c>
      <c r="H49" s="34">
        <v>13</v>
      </c>
      <c r="I49" s="34">
        <v>0</v>
      </c>
      <c r="J49" s="34">
        <v>31</v>
      </c>
      <c r="K49" s="34">
        <v>8555</v>
      </c>
      <c r="L49" s="34">
        <v>8880</v>
      </c>
      <c r="M49" s="34">
        <v>9426</v>
      </c>
      <c r="N49" s="34">
        <v>10034</v>
      </c>
      <c r="O49" s="34">
        <v>10055</v>
      </c>
      <c r="P49" s="34">
        <v>9330</v>
      </c>
      <c r="Q49" s="34">
        <v>9430</v>
      </c>
      <c r="R49" s="34">
        <v>9572</v>
      </c>
      <c r="S49" s="34">
        <v>10967</v>
      </c>
      <c r="T49" s="34">
        <v>12313</v>
      </c>
      <c r="U49" s="34">
        <v>11289</v>
      </c>
      <c r="V49" s="34">
        <v>4519</v>
      </c>
      <c r="X49" s="31">
        <f>K49/Calibration!$B$10</f>
        <v>1.3329282353307781</v>
      </c>
      <c r="Y49" s="31">
        <f>L49/Calibration!$B$10</f>
        <v>1.3835654856501822</v>
      </c>
      <c r="Z49" s="31">
        <f>M49/Calibration!$B$10</f>
        <v>1.4686360661867814</v>
      </c>
      <c r="AA49" s="31">
        <f>N49/Calibration!$B$10</f>
        <v>1.5633666760150822</v>
      </c>
      <c r="AB49" s="31">
        <f>O49/Calibration!$B$10</f>
        <v>1.5666386214203361</v>
      </c>
      <c r="AC49" s="31">
        <f>P49/Calibration!$B$10</f>
        <v>1.4536786014770497</v>
      </c>
      <c r="AD49" s="31">
        <f>Q49/Calibration!$B$10</f>
        <v>1.4692592938830202</v>
      </c>
      <c r="AE49" s="31">
        <f>R49/Calibration!$B$10</f>
        <v>1.4913838770994983</v>
      </c>
      <c r="AF49" s="31">
        <f>S49/Calibration!$B$10</f>
        <v>1.708734536162787</v>
      </c>
      <c r="AG49" s="31">
        <f>T49/Calibration!$B$10</f>
        <v>1.9184506559471504</v>
      </c>
      <c r="AH49" s="31">
        <f>U49/Calibration!$B$10</f>
        <v>1.7589043657100123</v>
      </c>
      <c r="AI49" s="31">
        <f>V49/Calibration!$B$10</f>
        <v>0.70409148982580783</v>
      </c>
      <c r="AK49" s="31">
        <f>Calibration!$K$16+Calibration!$K$17*X49</f>
        <v>0.21416351174283377</v>
      </c>
      <c r="AL49" s="31">
        <f>Calibration!$K$16+Calibration!$K$17*Y49</f>
        <v>0.22410661567665213</v>
      </c>
      <c r="AM49" s="31">
        <f>Calibration!$K$16+Calibration!$K$17*Z49</f>
        <v>0.24081103028546708</v>
      </c>
      <c r="AN49" s="31">
        <f>Calibration!$K$16+Calibration!$K$17*AA49</f>
        <v>0.25941228318319504</v>
      </c>
      <c r="AO49" s="31">
        <f>Calibration!$K$16+Calibration!$K$17*AB49</f>
        <v>0.26005476066814948</v>
      </c>
      <c r="AP49" s="31">
        <f>Calibration!$K$16+Calibration!$K$17*AC49</f>
        <v>0.23787399035424689</v>
      </c>
      <c r="AQ49" s="31">
        <f>Calibration!$K$10+Calibration!$K$11*AD49</f>
        <v>0.24068438438343986</v>
      </c>
      <c r="AR49" s="31">
        <f>Calibration!$K$10+Calibration!$K$11*AE49</f>
        <v>0.24603368414970522</v>
      </c>
      <c r="AS49" s="31">
        <f>Calibration!$K$10+Calibration!$K$11*AF49</f>
        <v>0.29858490368449564</v>
      </c>
      <c r="AT49" s="31">
        <f>Calibration!$K$10+Calibration!$K$11*AG49</f>
        <v>0.34929023808867338</v>
      </c>
      <c r="AU49" s="31">
        <f>Calibration!$K$10+Calibration!$K$11*AH49</f>
        <v>0.31071500597137924</v>
      </c>
      <c r="AV49" s="31">
        <f>Calibration!$K$4+Calibration!$K$5*AI49</f>
        <v>0.14758035208077827</v>
      </c>
      <c r="AX49" s="31">
        <f t="shared" si="0"/>
        <v>584.44580087951988</v>
      </c>
      <c r="AY49" s="31">
        <f t="shared" si="1"/>
        <v>392.15798780935864</v>
      </c>
      <c r="BA49" s="22">
        <f t="shared" si="2"/>
        <v>135.84201219064136</v>
      </c>
      <c r="BB49" s="22">
        <f t="shared" si="3"/>
        <v>5.3481107161669827</v>
      </c>
    </row>
    <row r="50" spans="1:54" x14ac:dyDescent="0.3">
      <c r="A50" s="34">
        <v>341</v>
      </c>
      <c r="B50" s="34">
        <v>341</v>
      </c>
      <c r="C50" s="34">
        <v>0</v>
      </c>
      <c r="D50" s="34">
        <v>13</v>
      </c>
      <c r="E50" s="34">
        <v>3</v>
      </c>
      <c r="F50" s="34">
        <v>14</v>
      </c>
      <c r="G50" s="34">
        <v>14</v>
      </c>
      <c r="H50" s="34">
        <v>10</v>
      </c>
      <c r="I50" s="34">
        <v>0</v>
      </c>
      <c r="J50" s="34">
        <v>32</v>
      </c>
      <c r="K50" s="34">
        <v>9778</v>
      </c>
      <c r="L50" s="34">
        <v>9697</v>
      </c>
      <c r="M50" s="34">
        <v>9476</v>
      </c>
      <c r="N50" s="34">
        <v>9180</v>
      </c>
      <c r="O50" s="34">
        <v>9001</v>
      </c>
      <c r="P50" s="34">
        <v>9347</v>
      </c>
      <c r="Q50" s="34">
        <v>9218</v>
      </c>
      <c r="R50" s="34">
        <v>9522</v>
      </c>
      <c r="S50" s="34">
        <v>10170</v>
      </c>
      <c r="T50" s="34">
        <v>10753</v>
      </c>
      <c r="U50" s="34">
        <v>11321</v>
      </c>
      <c r="V50" s="34">
        <v>4443</v>
      </c>
      <c r="X50" s="31">
        <f>K50/Calibration!$B$10</f>
        <v>1.5234801034557977</v>
      </c>
      <c r="Y50" s="31">
        <f>L50/Calibration!$B$10</f>
        <v>1.5108597426069614</v>
      </c>
      <c r="Z50" s="31">
        <f>M50/Calibration!$B$10</f>
        <v>1.4764264123897666</v>
      </c>
      <c r="AA50" s="31">
        <f>N50/Calibration!$B$10</f>
        <v>1.4303075628680939</v>
      </c>
      <c r="AB50" s="31">
        <f>O50/Calibration!$B$10</f>
        <v>1.4024181234614066</v>
      </c>
      <c r="AC50" s="31">
        <f>P50/Calibration!$B$10</f>
        <v>1.4563273191860646</v>
      </c>
      <c r="AD50" s="31">
        <f>Q50/Calibration!$B$10</f>
        <v>1.4362282259823627</v>
      </c>
      <c r="AE50" s="31">
        <f>R50/Calibration!$B$10</f>
        <v>1.4835935308965131</v>
      </c>
      <c r="AF50" s="31">
        <f>S50/Calibration!$B$10</f>
        <v>1.584556417687202</v>
      </c>
      <c r="AG50" s="31">
        <f>T50/Calibration!$B$10</f>
        <v>1.6753918544140103</v>
      </c>
      <c r="AH50" s="31">
        <f>U50/Calibration!$B$10</f>
        <v>1.7638901872799229</v>
      </c>
      <c r="AI50" s="31">
        <f>V50/Calibration!$B$10</f>
        <v>0.69225016359727032</v>
      </c>
      <c r="AK50" s="31">
        <f>Calibration!$K$16+Calibration!$K$17*X50</f>
        <v>0.25158017669994115</v>
      </c>
      <c r="AL50" s="31">
        <f>Calibration!$K$16+Calibration!$K$17*Y50</f>
        <v>0.24910204925797408</v>
      </c>
      <c r="AM50" s="31">
        <f>Calibration!$K$16+Calibration!$K$17*Z50</f>
        <v>0.24234073858297761</v>
      </c>
      <c r="AN50" s="31">
        <f>Calibration!$K$16+Calibration!$K$17*AA50</f>
        <v>0.23328486546171529</v>
      </c>
      <c r="AO50" s="31">
        <f>Calibration!$K$16+Calibration!$K$17*AB50</f>
        <v>0.22780850975662764</v>
      </c>
      <c r="AP50" s="31">
        <f>Calibration!$K$16+Calibration!$K$17*AC50</f>
        <v>0.23839409117540045</v>
      </c>
      <c r="AQ50" s="31">
        <f>Calibration!$K$10+Calibration!$K$11*AD50</f>
        <v>0.23269810585915629</v>
      </c>
      <c r="AR50" s="31">
        <f>Calibration!$K$10+Calibration!$K$11*AE50</f>
        <v>0.244150127893978</v>
      </c>
      <c r="AS50" s="31">
        <f>Calibration!$K$10+Calibration!$K$11*AF50</f>
        <v>0.26856101696820323</v>
      </c>
      <c r="AT50" s="31">
        <f>Calibration!$K$10+Calibration!$K$11*AG50</f>
        <v>0.29052328290998303</v>
      </c>
      <c r="AU50" s="31">
        <f>Calibration!$K$10+Calibration!$K$11*AH50</f>
        <v>0.31192048197504468</v>
      </c>
      <c r="AV50" s="31">
        <f>Calibration!$K$4+Calibration!$K$5*AI50</f>
        <v>0.14498482884376274</v>
      </c>
      <c r="AX50" s="31">
        <f t="shared" si="0"/>
        <v>561.91163740695868</v>
      </c>
      <c r="AY50" s="31">
        <f t="shared" si="1"/>
        <v>369.02723810076844</v>
      </c>
      <c r="BA50" s="22">
        <f t="shared" si="2"/>
        <v>158.97276189923156</v>
      </c>
      <c r="BB50" s="22">
        <f t="shared" si="3"/>
        <v>6.258770153513054</v>
      </c>
    </row>
    <row r="51" spans="1:54" x14ac:dyDescent="0.3">
      <c r="A51" s="34">
        <v>340</v>
      </c>
      <c r="B51" s="34">
        <v>340</v>
      </c>
      <c r="C51" s="34">
        <v>0</v>
      </c>
      <c r="D51" s="34">
        <v>13</v>
      </c>
      <c r="E51" s="34">
        <v>3</v>
      </c>
      <c r="F51" s="34">
        <v>14</v>
      </c>
      <c r="G51" s="34">
        <v>14</v>
      </c>
      <c r="H51" s="34">
        <v>24</v>
      </c>
      <c r="I51" s="34">
        <v>0</v>
      </c>
      <c r="J51" s="34">
        <v>33</v>
      </c>
      <c r="K51" s="34">
        <v>10046</v>
      </c>
      <c r="L51" s="34">
        <v>10243</v>
      </c>
      <c r="M51" s="34">
        <v>9841</v>
      </c>
      <c r="N51" s="34">
        <v>9637</v>
      </c>
      <c r="O51" s="34">
        <v>9454</v>
      </c>
      <c r="P51" s="34">
        <v>10839</v>
      </c>
      <c r="Q51" s="34">
        <v>11033</v>
      </c>
      <c r="R51" s="34">
        <v>11166</v>
      </c>
      <c r="S51" s="34">
        <v>11444</v>
      </c>
      <c r="T51" s="34">
        <v>11778</v>
      </c>
      <c r="U51" s="34">
        <v>11794</v>
      </c>
      <c r="V51" s="34">
        <v>5325</v>
      </c>
      <c r="X51" s="31">
        <f>K51/Calibration!$B$10</f>
        <v>1.5652363591037985</v>
      </c>
      <c r="Y51" s="31">
        <f>L51/Calibration!$B$10</f>
        <v>1.5959303231435606</v>
      </c>
      <c r="Z51" s="31">
        <f>M51/Calibration!$B$10</f>
        <v>1.5332959396715591</v>
      </c>
      <c r="AA51" s="31">
        <f>N51/Calibration!$B$10</f>
        <v>1.5015113271633791</v>
      </c>
      <c r="AB51" s="31">
        <f>O51/Calibration!$B$10</f>
        <v>1.4729986600604532</v>
      </c>
      <c r="AC51" s="31">
        <f>P51/Calibration!$B$10</f>
        <v>1.6887912498831448</v>
      </c>
      <c r="AD51" s="31">
        <f>Q51/Calibration!$B$10</f>
        <v>1.7190177931507276</v>
      </c>
      <c r="AE51" s="31">
        <f>R51/Calibration!$B$10</f>
        <v>1.7397401140506685</v>
      </c>
      <c r="AF51" s="31">
        <f>S51/Calibration!$B$10</f>
        <v>1.7830544389392664</v>
      </c>
      <c r="AG51" s="31">
        <f>T51/Calibration!$B$10</f>
        <v>1.835093951575208</v>
      </c>
      <c r="AH51" s="31">
        <f>U51/Calibration!$B$10</f>
        <v>1.8375868623601634</v>
      </c>
      <c r="AI51" s="31">
        <f>V51/Calibration!$B$10</f>
        <v>0.82967187061793024</v>
      </c>
      <c r="AK51" s="31">
        <f>Calibration!$K$16+Calibration!$K$17*X51</f>
        <v>0.25977941317459752</v>
      </c>
      <c r="AL51" s="31">
        <f>Calibration!$K$16+Calibration!$K$17*Y51</f>
        <v>0.26580646386678902</v>
      </c>
      <c r="AM51" s="31">
        <f>Calibration!$K$16+Calibration!$K$17*Z51</f>
        <v>0.25350760915480441</v>
      </c>
      <c r="AN51" s="31">
        <f>Calibration!$K$16+Calibration!$K$17*AA51</f>
        <v>0.24726639930096145</v>
      </c>
      <c r="AO51" s="31">
        <f>Calibration!$K$16+Calibration!$K$17*AB51</f>
        <v>0.24166766693207298</v>
      </c>
      <c r="AP51" s="31">
        <f>Calibration!$K$16+Calibration!$K$17*AC51</f>
        <v>0.28404058677311445</v>
      </c>
      <c r="AQ51" s="31">
        <f>Calibration!$K$10+Calibration!$K$11*AD51</f>
        <v>0.30107119794205561</v>
      </c>
      <c r="AR51" s="31">
        <f>Calibration!$K$10+Calibration!$K$11*AE51</f>
        <v>0.30608145758229016</v>
      </c>
      <c r="AS51" s="31">
        <f>Calibration!$K$10+Calibration!$K$11*AF51</f>
        <v>0.31655403036413365</v>
      </c>
      <c r="AT51" s="31">
        <f>Calibration!$K$10+Calibration!$K$11*AG51</f>
        <v>0.32913618615239176</v>
      </c>
      <c r="AU51" s="31">
        <f>Calibration!$K$10+Calibration!$K$11*AH51</f>
        <v>0.32973892415422451</v>
      </c>
      <c r="AV51" s="31">
        <f>Calibration!$K$4+Calibration!$K$5*AI51</f>
        <v>0.17510655904175917</v>
      </c>
      <c r="AX51" s="31">
        <f t="shared" si="0"/>
        <v>635.97335757037911</v>
      </c>
      <c r="AY51" s="31">
        <f t="shared" si="1"/>
        <v>432.51255509520121</v>
      </c>
      <c r="BA51" s="22">
        <f t="shared" si="2"/>
        <v>95.487444904798792</v>
      </c>
      <c r="BB51" s="22">
        <f t="shared" si="3"/>
        <v>3.7593482245983778</v>
      </c>
    </row>
    <row r="52" spans="1:54" x14ac:dyDescent="0.3">
      <c r="A52" s="34">
        <v>339</v>
      </c>
      <c r="B52" s="34">
        <v>339</v>
      </c>
      <c r="C52" s="34">
        <v>0</v>
      </c>
      <c r="D52" s="34">
        <v>13</v>
      </c>
      <c r="E52" s="34">
        <v>3</v>
      </c>
      <c r="F52" s="34">
        <v>14</v>
      </c>
      <c r="G52" s="34">
        <v>14</v>
      </c>
      <c r="H52" s="34">
        <v>21</v>
      </c>
      <c r="I52" s="34">
        <v>0</v>
      </c>
      <c r="J52" s="34">
        <v>34</v>
      </c>
      <c r="K52" s="34">
        <v>9618</v>
      </c>
      <c r="L52" s="34">
        <v>10072</v>
      </c>
      <c r="M52" s="34">
        <v>9885</v>
      </c>
      <c r="N52" s="34">
        <v>10262</v>
      </c>
      <c r="O52" s="34">
        <v>9165</v>
      </c>
      <c r="P52" s="34">
        <v>9863</v>
      </c>
      <c r="Q52" s="34">
        <v>10020</v>
      </c>
      <c r="R52" s="34">
        <v>9605</v>
      </c>
      <c r="S52" s="34">
        <v>9819</v>
      </c>
      <c r="T52" s="34">
        <v>10082</v>
      </c>
      <c r="U52" s="34">
        <v>10824</v>
      </c>
      <c r="V52" s="34">
        <v>5526</v>
      </c>
      <c r="X52" s="31">
        <f>K52/Calibration!$B$10</f>
        <v>1.4985509956062448</v>
      </c>
      <c r="Y52" s="31">
        <f>L52/Calibration!$B$10</f>
        <v>1.5692873391293509</v>
      </c>
      <c r="Z52" s="31">
        <f>M52/Calibration!$B$10</f>
        <v>1.540151444330186</v>
      </c>
      <c r="AA52" s="31">
        <f>N52/Calibration!$B$10</f>
        <v>1.5988906547006949</v>
      </c>
      <c r="AB52" s="31">
        <f>O52/Calibration!$B$10</f>
        <v>1.4279704590071982</v>
      </c>
      <c r="AC52" s="31">
        <f>P52/Calibration!$B$10</f>
        <v>1.5367236920008727</v>
      </c>
      <c r="AD52" s="31">
        <f>Q52/Calibration!$B$10</f>
        <v>1.5611853790782462</v>
      </c>
      <c r="AE52" s="31">
        <f>R52/Calibration!$B$10</f>
        <v>1.4965255055934685</v>
      </c>
      <c r="AF52" s="31">
        <f>S52/Calibration!$B$10</f>
        <v>1.5298681873422455</v>
      </c>
      <c r="AG52" s="31">
        <f>T52/Calibration!$B$10</f>
        <v>1.5708454083699479</v>
      </c>
      <c r="AH52" s="31">
        <f>U52/Calibration!$B$10</f>
        <v>1.6864541460222493</v>
      </c>
      <c r="AI52" s="31">
        <f>V52/Calibration!$B$10</f>
        <v>0.86098906235393102</v>
      </c>
      <c r="AK52" s="31">
        <f>Calibration!$K$16+Calibration!$K$17*X52</f>
        <v>0.2466851101479075</v>
      </c>
      <c r="AL52" s="31">
        <f>Calibration!$K$16+Calibration!$K$17*Y52</f>
        <v>0.26057486148930303</v>
      </c>
      <c r="AM52" s="31">
        <f>Calibration!$K$16+Calibration!$K$17*Z52</f>
        <v>0.25485375245661368</v>
      </c>
      <c r="AN52" s="31">
        <f>Calibration!$K$16+Calibration!$K$17*AA52</f>
        <v>0.26638775301984302</v>
      </c>
      <c r="AO52" s="31">
        <f>Calibration!$K$16+Calibration!$K$17*AB52</f>
        <v>0.23282595297246211</v>
      </c>
      <c r="AP52" s="31">
        <f>Calibration!$K$16+Calibration!$K$17*AC52</f>
        <v>0.25418068080570905</v>
      </c>
      <c r="AQ52" s="31">
        <f>Calibration!$K$10+Calibration!$K$11*AD52</f>
        <v>0.26291034820102144</v>
      </c>
      <c r="AR52" s="31">
        <f>Calibration!$K$10+Calibration!$K$11*AE52</f>
        <v>0.24727683127848521</v>
      </c>
      <c r="AS52" s="31">
        <f>Calibration!$K$10+Calibration!$K$11*AF52</f>
        <v>0.25533845205299788</v>
      </c>
      <c r="AT52" s="31">
        <f>Calibration!$K$10+Calibration!$K$11*AG52</f>
        <v>0.26524595795812322</v>
      </c>
      <c r="AU52" s="31">
        <f>Calibration!$K$10+Calibration!$K$11*AH52</f>
        <v>0.29319793279311573</v>
      </c>
      <c r="AV52" s="31">
        <f>Calibration!$K$4+Calibration!$K$5*AI52</f>
        <v>0.18197103497123457</v>
      </c>
      <c r="AX52" s="31">
        <f t="shared" si="0"/>
        <v>579.62122261457262</v>
      </c>
      <c r="AY52" s="31">
        <f t="shared" si="1"/>
        <v>375.3068429093837</v>
      </c>
      <c r="BA52" s="22">
        <f t="shared" si="2"/>
        <v>152.6931570906163</v>
      </c>
      <c r="BB52" s="22">
        <f t="shared" si="3"/>
        <v>6.0115416177407992</v>
      </c>
    </row>
    <row r="53" spans="1:54" x14ac:dyDescent="0.3">
      <c r="A53" s="34">
        <v>338</v>
      </c>
      <c r="B53" s="34">
        <v>338</v>
      </c>
      <c r="C53" s="34">
        <v>0</v>
      </c>
      <c r="D53" s="34">
        <v>13</v>
      </c>
      <c r="E53" s="34">
        <v>3</v>
      </c>
      <c r="F53" s="34">
        <v>14</v>
      </c>
      <c r="G53" s="34">
        <v>14</v>
      </c>
      <c r="H53" s="34">
        <v>34</v>
      </c>
      <c r="I53" s="34">
        <v>0</v>
      </c>
      <c r="J53" s="34">
        <v>35</v>
      </c>
      <c r="K53" s="34">
        <v>10724</v>
      </c>
      <c r="L53" s="34">
        <v>10299</v>
      </c>
      <c r="M53" s="34">
        <v>8809</v>
      </c>
      <c r="N53" s="34">
        <v>9466</v>
      </c>
      <c r="O53" s="34">
        <v>10594</v>
      </c>
      <c r="P53" s="34">
        <v>10637</v>
      </c>
      <c r="Q53" s="34">
        <v>10013</v>
      </c>
      <c r="R53" s="34">
        <v>9662</v>
      </c>
      <c r="S53" s="34">
        <v>9609</v>
      </c>
      <c r="T53" s="34">
        <v>9921</v>
      </c>
      <c r="U53" s="34">
        <v>11043</v>
      </c>
      <c r="V53" s="34">
        <v>6283</v>
      </c>
      <c r="X53" s="31">
        <f>K53/Calibration!$B$10</f>
        <v>1.6708734536162788</v>
      </c>
      <c r="Y53" s="31">
        <f>L53/Calibration!$B$10</f>
        <v>1.604655510890904</v>
      </c>
      <c r="Z53" s="31">
        <f>M53/Calibration!$B$10</f>
        <v>1.3725031940419432</v>
      </c>
      <c r="AA53" s="31">
        <f>N53/Calibration!$B$10</f>
        <v>1.4748683431491696</v>
      </c>
      <c r="AB53" s="31">
        <f>O53/Calibration!$B$10</f>
        <v>1.6506185534885172</v>
      </c>
      <c r="AC53" s="31">
        <f>P53/Calibration!$B$10</f>
        <v>1.6573182512230844</v>
      </c>
      <c r="AD53" s="31">
        <f>Q53/Calibration!$B$10</f>
        <v>1.5600947306098283</v>
      </c>
      <c r="AE53" s="31">
        <f>R53/Calibration!$B$10</f>
        <v>1.5054065002648718</v>
      </c>
      <c r="AF53" s="31">
        <f>S53/Calibration!$B$10</f>
        <v>1.4971487332897075</v>
      </c>
      <c r="AG53" s="31">
        <f>T53/Calibration!$B$10</f>
        <v>1.5457604935963354</v>
      </c>
      <c r="AH53" s="31">
        <f>U53/Calibration!$B$10</f>
        <v>1.7205758623913248</v>
      </c>
      <c r="AI53" s="31">
        <f>V53/Calibration!$B$10</f>
        <v>0.97893490386712789</v>
      </c>
      <c r="AK53" s="31">
        <f>Calibration!$K$16+Calibration!$K$17*X53</f>
        <v>0.28052225768884026</v>
      </c>
      <c r="AL53" s="31">
        <f>Calibration!$K$16+Calibration!$K$17*Y53</f>
        <v>0.26751973716000077</v>
      </c>
      <c r="AM53" s="31">
        <f>Calibration!$K$16+Calibration!$K$17*Z53</f>
        <v>0.22193442989418721</v>
      </c>
      <c r="AN53" s="31">
        <f>Calibration!$K$16+Calibration!$K$17*AA53</f>
        <v>0.24203479692347551</v>
      </c>
      <c r="AO53" s="31">
        <f>Calibration!$K$16+Calibration!$K$17*AB53</f>
        <v>0.2765450161153129</v>
      </c>
      <c r="AP53" s="31">
        <f>Calibration!$K$16+Calibration!$K$17*AC53</f>
        <v>0.27786056525117192</v>
      </c>
      <c r="AQ53" s="31">
        <f>Calibration!$K$10+Calibration!$K$11*AD53</f>
        <v>0.26264665032521961</v>
      </c>
      <c r="AR53" s="31">
        <f>Calibration!$K$10+Calibration!$K$11*AE53</f>
        <v>0.24942408541001432</v>
      </c>
      <c r="AS53" s="31">
        <f>Calibration!$K$10+Calibration!$K$11*AF53</f>
        <v>0.24742751577894345</v>
      </c>
      <c r="AT53" s="31">
        <f>Calibration!$K$10+Calibration!$K$11*AG53</f>
        <v>0.25918090681468148</v>
      </c>
      <c r="AU53" s="31">
        <f>Calibration!$K$10+Calibration!$K$11*AH53</f>
        <v>0.30144790919320114</v>
      </c>
      <c r="AV53" s="31">
        <f>Calibration!$K$4+Calibration!$K$5*AI53</f>
        <v>0.2078238124767712</v>
      </c>
      <c r="AX53" s="31">
        <f t="shared" si="0"/>
        <v>590.82131083747993</v>
      </c>
      <c r="AY53" s="31">
        <f t="shared" si="1"/>
        <v>388.81679066153191</v>
      </c>
      <c r="BA53" s="22">
        <f t="shared" si="2"/>
        <v>139.18320933846809</v>
      </c>
      <c r="BB53" s="22">
        <f t="shared" si="3"/>
        <v>5.4796539109633109</v>
      </c>
    </row>
    <row r="54" spans="1:54" x14ac:dyDescent="0.3">
      <c r="A54" s="34">
        <v>337</v>
      </c>
      <c r="B54" s="34">
        <v>337</v>
      </c>
      <c r="C54" s="34">
        <v>0</v>
      </c>
      <c r="D54" s="34">
        <v>13</v>
      </c>
      <c r="E54" s="34">
        <v>3</v>
      </c>
      <c r="F54" s="34">
        <v>14</v>
      </c>
      <c r="G54" s="34">
        <v>14</v>
      </c>
      <c r="H54" s="34">
        <v>31</v>
      </c>
      <c r="I54" s="34">
        <v>0</v>
      </c>
      <c r="J54" s="34">
        <v>36</v>
      </c>
      <c r="K54" s="34">
        <v>10136</v>
      </c>
      <c r="L54" s="34">
        <v>10408</v>
      </c>
      <c r="M54" s="34">
        <v>10636</v>
      </c>
      <c r="N54" s="34">
        <v>10330</v>
      </c>
      <c r="O54" s="34">
        <v>10701</v>
      </c>
      <c r="P54" s="34">
        <v>10039</v>
      </c>
      <c r="Q54" s="34">
        <v>10828</v>
      </c>
      <c r="R54" s="34">
        <v>11036</v>
      </c>
      <c r="S54" s="34">
        <v>11163</v>
      </c>
      <c r="T54" s="34">
        <v>11796</v>
      </c>
      <c r="U54" s="34">
        <v>12295</v>
      </c>
      <c r="V54" s="34">
        <v>6216</v>
      </c>
      <c r="X54" s="31">
        <f>K54/Calibration!$B$10</f>
        <v>1.5792589822691721</v>
      </c>
      <c r="Y54" s="31">
        <f>L54/Calibration!$B$10</f>
        <v>1.621638465613412</v>
      </c>
      <c r="Z54" s="31">
        <f>M54/Calibration!$B$10</f>
        <v>1.6571624442990247</v>
      </c>
      <c r="AA54" s="31">
        <f>N54/Calibration!$B$10</f>
        <v>1.6094855255367548</v>
      </c>
      <c r="AB54" s="31">
        <f>O54/Calibration!$B$10</f>
        <v>1.6672898943629055</v>
      </c>
      <c r="AC54" s="31">
        <f>P54/Calibration!$B$10</f>
        <v>1.5641457106353807</v>
      </c>
      <c r="AD54" s="31">
        <f>Q54/Calibration!$B$10</f>
        <v>1.6870773737184881</v>
      </c>
      <c r="AE54" s="31">
        <f>R54/Calibration!$B$10</f>
        <v>1.7194852139229069</v>
      </c>
      <c r="AF54" s="31">
        <f>S54/Calibration!$B$10</f>
        <v>1.7392726932784894</v>
      </c>
      <c r="AG54" s="31">
        <f>T54/Calibration!$B$10</f>
        <v>1.8378984762082828</v>
      </c>
      <c r="AH54" s="31">
        <f>U54/Calibration!$B$10</f>
        <v>1.9156461313140756</v>
      </c>
      <c r="AI54" s="31">
        <f>V54/Calibration!$B$10</f>
        <v>0.96849583995512767</v>
      </c>
      <c r="AK54" s="31">
        <f>Calibration!$K$16+Calibration!$K$17*X54</f>
        <v>0.26253288811011649</v>
      </c>
      <c r="AL54" s="31">
        <f>Calibration!$K$16+Calibration!$K$17*Y54</f>
        <v>0.27085450124857374</v>
      </c>
      <c r="AM54" s="31">
        <f>Calibration!$K$16+Calibration!$K$17*Z54</f>
        <v>0.27782997108522173</v>
      </c>
      <c r="AN54" s="31">
        <f>Calibration!$K$16+Calibration!$K$17*AA54</f>
        <v>0.26846815630445731</v>
      </c>
      <c r="AO54" s="31">
        <f>Calibration!$K$16+Calibration!$K$17*AB54</f>
        <v>0.27981859187198538</v>
      </c>
      <c r="AP54" s="31">
        <f>Calibration!$K$16+Calibration!$K$17*AC54</f>
        <v>0.25956525401294606</v>
      </c>
      <c r="AQ54" s="31">
        <f>Calibration!$K$10+Calibration!$K$11*AD54</f>
        <v>0.29334861729357392</v>
      </c>
      <c r="AR54" s="31">
        <f>Calibration!$K$10+Calibration!$K$11*AE54</f>
        <v>0.30118421131739931</v>
      </c>
      <c r="AS54" s="31">
        <f>Calibration!$K$10+Calibration!$K$11*AF54</f>
        <v>0.30596844420694652</v>
      </c>
      <c r="AT54" s="31">
        <f>Calibration!$K$10+Calibration!$K$11*AG54</f>
        <v>0.3298142664044536</v>
      </c>
      <c r="AU54" s="31">
        <f>Calibration!$K$10+Calibration!$K$11*AH54</f>
        <v>0.34861215783661154</v>
      </c>
      <c r="AV54" s="31">
        <f>Calibration!$K$4+Calibration!$K$5*AI54</f>
        <v>0.20553565383361275</v>
      </c>
      <c r="AX54" s="31">
        <f t="shared" si="0"/>
        <v>654.45325389416803</v>
      </c>
      <c r="AY54" s="31">
        <f t="shared" si="1"/>
        <v>436.78758016830733</v>
      </c>
      <c r="BA54" s="22">
        <f t="shared" si="2"/>
        <v>91.212419831692671</v>
      </c>
      <c r="BB54" s="22">
        <f t="shared" si="3"/>
        <v>3.5910401508540422</v>
      </c>
    </row>
    <row r="55" spans="1:54" x14ac:dyDescent="0.3">
      <c r="A55" s="34">
        <v>336</v>
      </c>
      <c r="B55" s="34">
        <v>336</v>
      </c>
      <c r="C55" s="34">
        <v>0</v>
      </c>
      <c r="D55" s="34">
        <v>13</v>
      </c>
      <c r="E55" s="34">
        <v>3</v>
      </c>
      <c r="F55" s="34">
        <v>14</v>
      </c>
      <c r="G55" s="34">
        <v>14</v>
      </c>
      <c r="H55" s="34">
        <v>41</v>
      </c>
      <c r="I55" s="34">
        <v>0</v>
      </c>
      <c r="J55" s="34">
        <v>37</v>
      </c>
      <c r="K55" s="34">
        <v>10651</v>
      </c>
      <c r="L55" s="34">
        <v>10888</v>
      </c>
      <c r="M55" s="34">
        <v>10864</v>
      </c>
      <c r="N55" s="34">
        <v>10414</v>
      </c>
      <c r="O55" s="34">
        <v>8794</v>
      </c>
      <c r="P55" s="34">
        <v>9393</v>
      </c>
      <c r="Q55" s="34">
        <v>10622</v>
      </c>
      <c r="R55" s="34">
        <v>10588</v>
      </c>
      <c r="S55" s="34">
        <v>10542</v>
      </c>
      <c r="T55" s="34">
        <v>11392</v>
      </c>
      <c r="U55" s="34">
        <v>12372</v>
      </c>
      <c r="V55" s="34">
        <v>7259</v>
      </c>
      <c r="X55" s="31">
        <f>K55/Calibration!$B$10</f>
        <v>1.6594995481599202</v>
      </c>
      <c r="Y55" s="31">
        <f>L55/Calibration!$B$10</f>
        <v>1.6964257891620704</v>
      </c>
      <c r="Z55" s="31">
        <f>M55/Calibration!$B$10</f>
        <v>1.6926864229846375</v>
      </c>
      <c r="AA55" s="31">
        <f>N55/Calibration!$B$10</f>
        <v>1.6225733071577702</v>
      </c>
      <c r="AB55" s="31">
        <f>O55/Calibration!$B$10</f>
        <v>1.3701660901810477</v>
      </c>
      <c r="AC55" s="31">
        <f>P55/Calibration!$B$10</f>
        <v>1.4634944376928112</v>
      </c>
      <c r="AD55" s="31">
        <f>Q55/Calibration!$B$10</f>
        <v>1.6549811473621889</v>
      </c>
      <c r="AE55" s="31">
        <f>R55/Calibration!$B$10</f>
        <v>1.6496837119441587</v>
      </c>
      <c r="AF55" s="31">
        <f>S55/Calibration!$B$10</f>
        <v>1.6425165934374124</v>
      </c>
      <c r="AG55" s="31">
        <f>T55/Calibration!$B$10</f>
        <v>1.7749524788881619</v>
      </c>
      <c r="AH55" s="31">
        <f>U55/Calibration!$B$10</f>
        <v>1.927643264466673</v>
      </c>
      <c r="AI55" s="31">
        <f>V55/Calibration!$B$10</f>
        <v>1.1310024617494001</v>
      </c>
      <c r="AK55" s="31">
        <f>Calibration!$K$16+Calibration!$K$17*X55</f>
        <v>0.27828888357447484</v>
      </c>
      <c r="AL55" s="31">
        <f>Calibration!$K$16+Calibration!$K$17*Y55</f>
        <v>0.28553970090467479</v>
      </c>
      <c r="AM55" s="31">
        <f>Calibration!$K$16+Calibration!$K$17*Z55</f>
        <v>0.28480544092186971</v>
      </c>
      <c r="AN55" s="31">
        <f>Calibration!$K$16+Calibration!$K$17*AA55</f>
        <v>0.27103806624427501</v>
      </c>
      <c r="AO55" s="31">
        <f>Calibration!$K$16+Calibration!$K$17*AB55</f>
        <v>0.2214755174049341</v>
      </c>
      <c r="AP55" s="31">
        <f>Calibration!$K$16+Calibration!$K$17*AC55</f>
        <v>0.23980142280911015</v>
      </c>
      <c r="AQ55" s="31">
        <f>Calibration!$K$10+Calibration!$K$11*AD55</f>
        <v>0.28558836551997763</v>
      </c>
      <c r="AR55" s="31">
        <f>Calibration!$K$10+Calibration!$K$11*AE55</f>
        <v>0.28430754726608304</v>
      </c>
      <c r="AS55" s="31">
        <f>Calibration!$K$10+Calibration!$K$11*AF55</f>
        <v>0.282574675510814</v>
      </c>
      <c r="AT55" s="31">
        <f>Calibration!$K$10+Calibration!$K$11*AG55</f>
        <v>0.31459513185817733</v>
      </c>
      <c r="AU55" s="31">
        <f>Calibration!$K$10+Calibration!$K$11*AH55</f>
        <v>0.35151283447043158</v>
      </c>
      <c r="AV55" s="31">
        <f>Calibration!$K$4+Calibration!$K$5*AI55</f>
        <v>0.24115579509949742</v>
      </c>
      <c r="AX55" s="31">
        <f t="shared" si="0"/>
        <v>640.30778795941637</v>
      </c>
      <c r="AY55" s="31">
        <f t="shared" si="1"/>
        <v>422.05470624731163</v>
      </c>
      <c r="BA55" s="22">
        <f t="shared" si="2"/>
        <v>105.94529375268837</v>
      </c>
      <c r="BB55" s="22">
        <f t="shared" si="3"/>
        <v>4.1710745571924557</v>
      </c>
    </row>
    <row r="56" spans="1:54" x14ac:dyDescent="0.3">
      <c r="A56" s="34">
        <v>335</v>
      </c>
      <c r="B56" s="34">
        <v>335</v>
      </c>
      <c r="C56" s="34">
        <v>0</v>
      </c>
      <c r="D56" s="34">
        <v>13</v>
      </c>
      <c r="E56" s="34">
        <v>3</v>
      </c>
      <c r="F56" s="34">
        <v>14</v>
      </c>
      <c r="G56" s="34">
        <v>14</v>
      </c>
      <c r="H56" s="34">
        <v>54</v>
      </c>
      <c r="I56" s="34">
        <v>0</v>
      </c>
      <c r="J56" s="34">
        <v>38</v>
      </c>
      <c r="K56" s="34">
        <v>9357</v>
      </c>
      <c r="L56" s="34">
        <v>9021</v>
      </c>
      <c r="M56" s="34">
        <v>9187</v>
      </c>
      <c r="N56" s="34">
        <v>9466</v>
      </c>
      <c r="O56" s="34">
        <v>11239</v>
      </c>
      <c r="P56" s="34">
        <v>11373</v>
      </c>
      <c r="Q56" s="34">
        <v>10453</v>
      </c>
      <c r="R56" s="34">
        <v>10024</v>
      </c>
      <c r="S56" s="34">
        <v>12088</v>
      </c>
      <c r="T56" s="34">
        <v>12641</v>
      </c>
      <c r="U56" s="34">
        <v>12477</v>
      </c>
      <c r="V56" s="34">
        <v>7326</v>
      </c>
      <c r="X56" s="31">
        <f>K56/Calibration!$B$10</f>
        <v>1.4578853884266618</v>
      </c>
      <c r="Y56" s="31">
        <f>L56/Calibration!$B$10</f>
        <v>1.4055342619426008</v>
      </c>
      <c r="Z56" s="31">
        <f>M56/Calibration!$B$10</f>
        <v>1.4313982113365118</v>
      </c>
      <c r="AA56" s="31">
        <f>N56/Calibration!$B$10</f>
        <v>1.4748683431491696</v>
      </c>
      <c r="AB56" s="31">
        <f>O56/Calibration!$B$10</f>
        <v>1.7511140195070269</v>
      </c>
      <c r="AC56" s="31">
        <f>P56/Calibration!$B$10</f>
        <v>1.7719921473310274</v>
      </c>
      <c r="AD56" s="31">
        <f>Q56/Calibration!$B$10</f>
        <v>1.6286497771960986</v>
      </c>
      <c r="AE56" s="31">
        <f>R56/Calibration!$B$10</f>
        <v>1.5618086067744852</v>
      </c>
      <c r="AF56" s="31">
        <f>S56/Calibration!$B$10</f>
        <v>1.8833940980337167</v>
      </c>
      <c r="AG56" s="31">
        <f>T56/Calibration!$B$10</f>
        <v>1.9695553270387336</v>
      </c>
      <c r="AH56" s="31">
        <f>U56/Calibration!$B$10</f>
        <v>1.944002991492942</v>
      </c>
      <c r="AI56" s="31">
        <f>V56/Calibration!$B$10</f>
        <v>1.1414415256614003</v>
      </c>
      <c r="AK56" s="31">
        <f>Calibration!$K$16+Calibration!$K$17*X56</f>
        <v>0.2387000328349026</v>
      </c>
      <c r="AL56" s="31">
        <f>Calibration!$K$16+Calibration!$K$17*Y56</f>
        <v>0.22842039307563183</v>
      </c>
      <c r="AM56" s="31">
        <f>Calibration!$K$16+Calibration!$K$17*Z56</f>
        <v>0.23349902462336675</v>
      </c>
      <c r="AN56" s="31">
        <f>Calibration!$K$16+Calibration!$K$17*AA56</f>
        <v>0.24203479692347551</v>
      </c>
      <c r="AO56" s="31">
        <f>Calibration!$K$16+Calibration!$K$17*AB56</f>
        <v>0.29627825315319861</v>
      </c>
      <c r="AP56" s="31">
        <f>Calibration!$K$16+Calibration!$K$17*AC56</f>
        <v>0.3003778713905268</v>
      </c>
      <c r="AQ56" s="31">
        <f>Calibration!$K$10+Calibration!$K$11*AD56</f>
        <v>0.27922194537561951</v>
      </c>
      <c r="AR56" s="31">
        <f>Calibration!$K$10+Calibration!$K$11*AE56</f>
        <v>0.26306103270147968</v>
      </c>
      <c r="AS56" s="31">
        <f>Calibration!$K$10+Calibration!$K$11*AF56</f>
        <v>0.34081423493790075</v>
      </c>
      <c r="AT56" s="31">
        <f>Calibration!$K$10+Calibration!$K$11*AG56</f>
        <v>0.36164636712624415</v>
      </c>
      <c r="AU56" s="31">
        <f>Calibration!$K$10+Calibration!$K$11*AH56</f>
        <v>0.35546830260745876</v>
      </c>
      <c r="AV56" s="31">
        <f>Calibration!$K$4+Calibration!$K$5*AI56</f>
        <v>0.24344395374265587</v>
      </c>
      <c r="AX56" s="31">
        <f t="shared" si="0"/>
        <v>652.7232384150019</v>
      </c>
      <c r="AY56" s="31">
        <f t="shared" si="1"/>
        <v>458.43456689169699</v>
      </c>
      <c r="BA56" s="22">
        <f t="shared" si="2"/>
        <v>69.565433108303012</v>
      </c>
      <c r="BB56" s="22">
        <f t="shared" si="3"/>
        <v>2.7387965790670479</v>
      </c>
    </row>
    <row r="57" spans="1:54" x14ac:dyDescent="0.3">
      <c r="A57" s="34">
        <v>334</v>
      </c>
      <c r="B57" s="34">
        <v>334</v>
      </c>
      <c r="C57" s="34">
        <v>0</v>
      </c>
      <c r="D57" s="34">
        <v>13</v>
      </c>
      <c r="E57" s="34">
        <v>3</v>
      </c>
      <c r="F57" s="34">
        <v>14</v>
      </c>
      <c r="G57" s="34">
        <v>14</v>
      </c>
      <c r="H57" s="34">
        <v>51</v>
      </c>
      <c r="I57" s="34">
        <v>0</v>
      </c>
      <c r="J57" s="34">
        <v>39</v>
      </c>
      <c r="K57" s="34">
        <v>10807</v>
      </c>
      <c r="L57" s="34">
        <v>10589</v>
      </c>
      <c r="M57" s="34">
        <v>10323</v>
      </c>
      <c r="N57" s="34">
        <v>10996</v>
      </c>
      <c r="O57" s="34">
        <v>11920</v>
      </c>
      <c r="P57" s="34">
        <v>11684</v>
      </c>
      <c r="Q57" s="34">
        <v>10551</v>
      </c>
      <c r="R57" s="34">
        <v>10263</v>
      </c>
      <c r="S57" s="34">
        <v>9849</v>
      </c>
      <c r="T57" s="34">
        <v>10316</v>
      </c>
      <c r="U57" s="34">
        <v>11572</v>
      </c>
      <c r="V57" s="34">
        <v>5847</v>
      </c>
      <c r="X57" s="31">
        <f>K57/Calibration!$B$10</f>
        <v>1.6838054283132342</v>
      </c>
      <c r="Y57" s="31">
        <f>L57/Calibration!$B$10</f>
        <v>1.6498395188682184</v>
      </c>
      <c r="Z57" s="31">
        <f>M57/Calibration!$B$10</f>
        <v>1.6083948770683369</v>
      </c>
      <c r="AA57" s="31">
        <f>N57/Calibration!$B$10</f>
        <v>1.7132529369605185</v>
      </c>
      <c r="AB57" s="31">
        <f>O57/Calibration!$B$10</f>
        <v>1.8572185347916863</v>
      </c>
      <c r="AC57" s="31">
        <f>P57/Calibration!$B$10</f>
        <v>1.8204481007135958</v>
      </c>
      <c r="AD57" s="31">
        <f>Q57/Calibration!$B$10</f>
        <v>1.6439188557539497</v>
      </c>
      <c r="AE57" s="31">
        <f>R57/Calibration!$B$10</f>
        <v>1.5990464616247546</v>
      </c>
      <c r="AF57" s="31">
        <f>S57/Calibration!$B$10</f>
        <v>1.5345423950640367</v>
      </c>
      <c r="AG57" s="31">
        <f>T57/Calibration!$B$10</f>
        <v>1.6073042285999191</v>
      </c>
      <c r="AH57" s="31">
        <f>U57/Calibration!$B$10</f>
        <v>1.8029977252189089</v>
      </c>
      <c r="AI57" s="31">
        <f>V57/Calibration!$B$10</f>
        <v>0.91100308497709637</v>
      </c>
      <c r="AK57" s="31">
        <f>Calibration!$K$16+Calibration!$K$17*X57</f>
        <v>0.28306157346270772</v>
      </c>
      <c r="AL57" s="31">
        <f>Calibration!$K$16+Calibration!$K$17*Y57</f>
        <v>0.27639204528556183</v>
      </c>
      <c r="AM57" s="31">
        <f>Calibration!$K$16+Calibration!$K$17*Z57</f>
        <v>0.26825399714280584</v>
      </c>
      <c r="AN57" s="31">
        <f>Calibration!$K$16+Calibration!$K$17*AA57</f>
        <v>0.28884387082729746</v>
      </c>
      <c r="AO57" s="31">
        <f>Calibration!$K$16+Calibration!$K$17*AB57</f>
        <v>0.31711288016529199</v>
      </c>
      <c r="AP57" s="31">
        <f>Calibration!$K$16+Calibration!$K$17*AC57</f>
        <v>0.30989265700104229</v>
      </c>
      <c r="AQ57" s="31">
        <f>Calibration!$K$10+Calibration!$K$11*AD57</f>
        <v>0.28291371563684492</v>
      </c>
      <c r="AR57" s="31">
        <f>Calibration!$K$10+Calibration!$K$11*AE57</f>
        <v>0.27206443160385591</v>
      </c>
      <c r="AS57" s="31">
        <f>Calibration!$K$10+Calibration!$K$11*AF57</f>
        <v>0.25646858580643422</v>
      </c>
      <c r="AT57" s="31">
        <f>Calibration!$K$10+Calibration!$K$11*AG57</f>
        <v>0.27406100123492683</v>
      </c>
      <c r="AU57" s="31">
        <f>Calibration!$K$10+Calibration!$K$11*AH57</f>
        <v>0.32137593437879547</v>
      </c>
      <c r="AV57" s="31">
        <f>Calibration!$K$4+Calibration!$K$5*AI57</f>
        <v>0.19293370548547137</v>
      </c>
      <c r="AX57" s="31">
        <f t="shared" si="0"/>
        <v>640.36872225993648</v>
      </c>
      <c r="AY57" s="31">
        <f t="shared" si="1"/>
        <v>413.65329424600333</v>
      </c>
      <c r="BA57" s="22">
        <f t="shared" si="2"/>
        <v>114.34670575399667</v>
      </c>
      <c r="BB57" s="22">
        <f t="shared" si="3"/>
        <v>4.5018388092124679</v>
      </c>
    </row>
    <row r="58" spans="1:54" x14ac:dyDescent="0.3">
      <c r="A58" s="34">
        <v>333</v>
      </c>
      <c r="B58" s="34">
        <v>333</v>
      </c>
      <c r="C58" s="34">
        <v>0</v>
      </c>
      <c r="D58" s="34">
        <v>13</v>
      </c>
      <c r="E58" s="34">
        <v>3</v>
      </c>
      <c r="F58" s="34">
        <v>14</v>
      </c>
      <c r="G58" s="34">
        <v>15</v>
      </c>
      <c r="H58" s="34">
        <v>5</v>
      </c>
      <c r="I58" s="34">
        <v>0</v>
      </c>
      <c r="J58" s="34">
        <v>40</v>
      </c>
      <c r="K58" s="34">
        <v>9869</v>
      </c>
      <c r="L58" s="34">
        <v>10131</v>
      </c>
      <c r="M58" s="34">
        <v>9559</v>
      </c>
      <c r="N58" s="34">
        <v>10573</v>
      </c>
      <c r="O58" s="34">
        <v>11264</v>
      </c>
      <c r="P58" s="34">
        <v>11056</v>
      </c>
      <c r="Q58" s="34">
        <v>11010</v>
      </c>
      <c r="R58" s="34">
        <v>10387</v>
      </c>
      <c r="S58" s="34">
        <v>10377</v>
      </c>
      <c r="T58" s="34">
        <v>10889</v>
      </c>
      <c r="U58" s="34">
        <v>9458</v>
      </c>
      <c r="V58" s="34">
        <v>3845</v>
      </c>
      <c r="X58" s="31">
        <f>K58/Calibration!$B$10</f>
        <v>1.5376585335452309</v>
      </c>
      <c r="Y58" s="31">
        <f>L58/Calibration!$B$10</f>
        <v>1.5784799476488736</v>
      </c>
      <c r="Z58" s="31">
        <f>M58/Calibration!$B$10</f>
        <v>1.4893583870867222</v>
      </c>
      <c r="AA58" s="31">
        <f>N58/Calibration!$B$10</f>
        <v>1.6473466080832633</v>
      </c>
      <c r="AB58" s="31">
        <f>O58/Calibration!$B$10</f>
        <v>1.7550091926085196</v>
      </c>
      <c r="AC58" s="31">
        <f>P58/Calibration!$B$10</f>
        <v>1.7226013524041008</v>
      </c>
      <c r="AD58" s="31">
        <f>Q58/Calibration!$B$10</f>
        <v>1.7154342338973545</v>
      </c>
      <c r="AE58" s="31">
        <f>R58/Calibration!$B$10</f>
        <v>1.6183665202081581</v>
      </c>
      <c r="AF58" s="31">
        <f>S58/Calibration!$B$10</f>
        <v>1.6168084509675611</v>
      </c>
      <c r="AG58" s="31">
        <f>T58/Calibration!$B$10</f>
        <v>1.6965815960861301</v>
      </c>
      <c r="AH58" s="31">
        <f>U58/Calibration!$B$10</f>
        <v>1.473621887756692</v>
      </c>
      <c r="AI58" s="31">
        <f>V58/Calibration!$B$10</f>
        <v>0.59907762300956657</v>
      </c>
      <c r="AK58" s="31">
        <f>Calibration!$K$16+Calibration!$K$17*X58</f>
        <v>0.25436424580141032</v>
      </c>
      <c r="AL58" s="31">
        <f>Calibration!$K$16+Calibration!$K$17*Y58</f>
        <v>0.26237991728036547</v>
      </c>
      <c r="AM58" s="31">
        <f>Calibration!$K$16+Calibration!$K$17*Z58</f>
        <v>0.24488005435684507</v>
      </c>
      <c r="AN58" s="31">
        <f>Calibration!$K$16+Calibration!$K$17*AA58</f>
        <v>0.27590253863035846</v>
      </c>
      <c r="AO58" s="31">
        <f>Calibration!$K$16+Calibration!$K$17*AB58</f>
        <v>0.29704310730195388</v>
      </c>
      <c r="AP58" s="31">
        <f>Calibration!$K$16+Calibration!$K$17*AC58</f>
        <v>0.29067952078431009</v>
      </c>
      <c r="AQ58" s="31">
        <f>Calibration!$K$10+Calibration!$K$11*AD58</f>
        <v>0.30020476206442115</v>
      </c>
      <c r="AR58" s="31">
        <f>Calibration!$K$10+Calibration!$K$11*AE58</f>
        <v>0.27673565111805953</v>
      </c>
      <c r="AS58" s="31">
        <f>Calibration!$K$10+Calibration!$K$11*AF58</f>
        <v>0.27635893986691407</v>
      </c>
      <c r="AT58" s="31">
        <f>Calibration!$K$10+Calibration!$K$11*AG58</f>
        <v>0.29564655592556116</v>
      </c>
      <c r="AU58" s="31">
        <f>Calibration!$K$10+Calibration!$K$11*AH58</f>
        <v>0.24173917588664712</v>
      </c>
      <c r="AV58" s="31">
        <f>Calibration!$K$4+Calibration!$K$5*AI58</f>
        <v>0.12456215916303498</v>
      </c>
      <c r="AX58" s="31">
        <f t="shared" si="0"/>
        <v>602.66290105583516</v>
      </c>
      <c r="AY58" s="31">
        <f t="shared" si="1"/>
        <v>390.88966369198505</v>
      </c>
      <c r="BA58" s="22">
        <f t="shared" si="2"/>
        <v>137.11033630801495</v>
      </c>
      <c r="BB58" s="22">
        <f t="shared" si="3"/>
        <v>5.398044736536022</v>
      </c>
    </row>
    <row r="59" spans="1:54" x14ac:dyDescent="0.3">
      <c r="A59" s="34">
        <v>332</v>
      </c>
      <c r="B59" s="34">
        <v>332</v>
      </c>
      <c r="C59" s="34">
        <v>0</v>
      </c>
      <c r="D59" s="34">
        <v>13</v>
      </c>
      <c r="E59" s="34">
        <v>3</v>
      </c>
      <c r="F59" s="34">
        <v>14</v>
      </c>
      <c r="G59" s="34">
        <v>15</v>
      </c>
      <c r="H59" s="34">
        <v>10</v>
      </c>
      <c r="I59" s="34">
        <v>0</v>
      </c>
      <c r="J59" s="34">
        <v>41</v>
      </c>
      <c r="K59" s="34">
        <v>10320</v>
      </c>
      <c r="L59" s="34">
        <v>9945</v>
      </c>
      <c r="M59" s="34">
        <v>10017</v>
      </c>
      <c r="N59" s="34">
        <v>10197</v>
      </c>
      <c r="O59" s="34">
        <v>10749</v>
      </c>
      <c r="P59" s="34">
        <v>10401</v>
      </c>
      <c r="Q59" s="34">
        <v>10633</v>
      </c>
      <c r="R59" s="34">
        <v>10186</v>
      </c>
      <c r="S59" s="34">
        <v>9977</v>
      </c>
      <c r="T59" s="34">
        <v>10262</v>
      </c>
      <c r="U59" s="34">
        <v>11039</v>
      </c>
      <c r="V59" s="34">
        <v>6104</v>
      </c>
      <c r="X59" s="31">
        <f>K59/Calibration!$B$10</f>
        <v>1.6079274562961579</v>
      </c>
      <c r="Y59" s="31">
        <f>L59/Calibration!$B$10</f>
        <v>1.5494998597737684</v>
      </c>
      <c r="Z59" s="31">
        <f>M59/Calibration!$B$10</f>
        <v>1.5607179583060671</v>
      </c>
      <c r="AA59" s="31">
        <f>N59/Calibration!$B$10</f>
        <v>1.5887632046368141</v>
      </c>
      <c r="AB59" s="31">
        <f>O59/Calibration!$B$10</f>
        <v>1.6747686267177715</v>
      </c>
      <c r="AC59" s="31">
        <f>P59/Calibration!$B$10</f>
        <v>1.6205478171449941</v>
      </c>
      <c r="AD59" s="31">
        <f>Q59/Calibration!$B$10</f>
        <v>1.6566950235268456</v>
      </c>
      <c r="AE59" s="31">
        <f>R59/Calibration!$B$10</f>
        <v>1.5870493284721574</v>
      </c>
      <c r="AF59" s="31">
        <f>S59/Calibration!$B$10</f>
        <v>1.5544856813436789</v>
      </c>
      <c r="AG59" s="31">
        <f>T59/Calibration!$B$10</f>
        <v>1.5988906547006949</v>
      </c>
      <c r="AH59" s="31">
        <f>U59/Calibration!$B$10</f>
        <v>1.719952634695086</v>
      </c>
      <c r="AI59" s="31">
        <f>V59/Calibration!$B$10</f>
        <v>0.95104546446044069</v>
      </c>
      <c r="AK59" s="31">
        <f>Calibration!$K$16+Calibration!$K$17*X59</f>
        <v>0.26816221464495521</v>
      </c>
      <c r="AL59" s="31">
        <f>Calibration!$K$16+Calibration!$K$17*Y59</f>
        <v>0.25668940241362631</v>
      </c>
      <c r="AM59" s="31">
        <f>Calibration!$K$16+Calibration!$K$17*Z59</f>
        <v>0.25889218236204142</v>
      </c>
      <c r="AN59" s="31">
        <f>Calibration!$K$16+Calibration!$K$17*AA59</f>
        <v>0.26439913223307931</v>
      </c>
      <c r="AO59" s="31">
        <f>Calibration!$K$16+Calibration!$K$17*AB59</f>
        <v>0.28128711183759553</v>
      </c>
      <c r="AP59" s="31">
        <f>Calibration!$K$16+Calibration!$K$17*AC59</f>
        <v>0.27064034208692228</v>
      </c>
      <c r="AQ59" s="31">
        <f>Calibration!$K$10+Calibration!$K$11*AD59</f>
        <v>0.28600274789623764</v>
      </c>
      <c r="AR59" s="31">
        <f>Calibration!$K$10+Calibration!$K$11*AE59</f>
        <v>0.26916375497003597</v>
      </c>
      <c r="AS59" s="31">
        <f>Calibration!$K$10+Calibration!$K$11*AF59</f>
        <v>0.26129048982109604</v>
      </c>
      <c r="AT59" s="31">
        <f>Calibration!$K$10+Calibration!$K$11*AG59</f>
        <v>0.27202676047874136</v>
      </c>
      <c r="AU59" s="31">
        <f>Calibration!$K$10+Calibration!$K$11*AH59</f>
        <v>0.30129722469274295</v>
      </c>
      <c r="AV59" s="31">
        <f>Calibration!$K$4+Calibration!$K$5*AI59</f>
        <v>0.20171067222116876</v>
      </c>
      <c r="AX59" s="31">
        <f t="shared" si="0"/>
        <v>611.49618566715299</v>
      </c>
      <c r="AY59" s="31">
        <f t="shared" si="1"/>
        <v>400.55510961714856</v>
      </c>
      <c r="BA59" s="22">
        <f t="shared" si="2"/>
        <v>127.44489038285144</v>
      </c>
      <c r="BB59" s="22">
        <f t="shared" si="3"/>
        <v>5.0175153694036005</v>
      </c>
    </row>
    <row r="60" spans="1:54" x14ac:dyDescent="0.3">
      <c r="A60" s="34">
        <v>331</v>
      </c>
      <c r="B60" s="34">
        <v>331</v>
      </c>
      <c r="C60" s="34">
        <v>0</v>
      </c>
      <c r="D60" s="34">
        <v>13</v>
      </c>
      <c r="E60" s="34">
        <v>3</v>
      </c>
      <c r="F60" s="34">
        <v>14</v>
      </c>
      <c r="G60" s="34">
        <v>15</v>
      </c>
      <c r="H60" s="34">
        <v>15</v>
      </c>
      <c r="I60" s="34">
        <v>0</v>
      </c>
      <c r="J60" s="34">
        <v>42</v>
      </c>
      <c r="K60" s="34">
        <v>10251</v>
      </c>
      <c r="L60" s="34">
        <v>10175</v>
      </c>
      <c r="M60" s="34">
        <v>10386</v>
      </c>
      <c r="N60" s="34">
        <v>10829</v>
      </c>
      <c r="O60" s="34">
        <v>11086</v>
      </c>
      <c r="P60" s="34">
        <v>10209</v>
      </c>
      <c r="Q60" s="34">
        <v>9926</v>
      </c>
      <c r="R60" s="34">
        <v>9305</v>
      </c>
      <c r="S60" s="34">
        <v>9177</v>
      </c>
      <c r="T60" s="34">
        <v>9142</v>
      </c>
      <c r="U60" s="34">
        <v>8786</v>
      </c>
      <c r="V60" s="34">
        <v>4521</v>
      </c>
      <c r="X60" s="31">
        <f>K60/Calibration!$B$10</f>
        <v>1.5971767785360382</v>
      </c>
      <c r="Y60" s="31">
        <f>L60/Calibration!$B$10</f>
        <v>1.5853354523075005</v>
      </c>
      <c r="Z60" s="31">
        <f>M60/Calibration!$B$10</f>
        <v>1.6182107132840984</v>
      </c>
      <c r="AA60" s="31">
        <f>N60/Calibration!$B$10</f>
        <v>1.6872331806425478</v>
      </c>
      <c r="AB60" s="31">
        <f>O60/Calibration!$B$10</f>
        <v>1.727275560125892</v>
      </c>
      <c r="AC60" s="31">
        <f>P60/Calibration!$B$10</f>
        <v>1.5906328877255305</v>
      </c>
      <c r="AD60" s="31">
        <f>Q60/Calibration!$B$10</f>
        <v>1.5465395282166341</v>
      </c>
      <c r="AE60" s="31">
        <f>R60/Calibration!$B$10</f>
        <v>1.4497834283755571</v>
      </c>
      <c r="AF60" s="31">
        <f>S60/Calibration!$B$10</f>
        <v>1.4298401420959148</v>
      </c>
      <c r="AG60" s="31">
        <f>T60/Calibration!$B$10</f>
        <v>1.4243868997538252</v>
      </c>
      <c r="AH60" s="31">
        <f>U60/Calibration!$B$10</f>
        <v>1.3689196347885701</v>
      </c>
      <c r="AI60" s="31">
        <f>V60/Calibration!$B$10</f>
        <v>0.70440310367392733</v>
      </c>
      <c r="AK60" s="31">
        <f>Calibration!$K$16+Calibration!$K$17*X60</f>
        <v>0.26605121719439073</v>
      </c>
      <c r="AL60" s="31">
        <f>Calibration!$K$16+Calibration!$K$17*Y60</f>
        <v>0.26372606058217468</v>
      </c>
      <c r="AM60" s="31">
        <f>Calibration!$K$16+Calibration!$K$17*Z60</f>
        <v>0.27018142959766911</v>
      </c>
      <c r="AN60" s="31">
        <f>Calibration!$K$16+Calibration!$K$17*AA60</f>
        <v>0.28373464511361235</v>
      </c>
      <c r="AO60" s="31">
        <f>Calibration!$K$16+Calibration!$K$17*AB60</f>
        <v>0.29159734576281643</v>
      </c>
      <c r="AP60" s="31">
        <f>Calibration!$K$16+Calibration!$K$17*AC60</f>
        <v>0.26476626222448185</v>
      </c>
      <c r="AQ60" s="31">
        <f>Calibration!$K$10+Calibration!$K$11*AD60</f>
        <v>0.25936926244025427</v>
      </c>
      <c r="AR60" s="31">
        <f>Calibration!$K$10+Calibration!$K$11*AE60</f>
        <v>0.23597549374412174</v>
      </c>
      <c r="AS60" s="31">
        <f>Calibration!$K$10+Calibration!$K$11*AF60</f>
        <v>0.23115358972945993</v>
      </c>
      <c r="AT60" s="31">
        <f>Calibration!$K$10+Calibration!$K$11*AG60</f>
        <v>0.22983510035045085</v>
      </c>
      <c r="AU60" s="31">
        <f>Calibration!$K$10+Calibration!$K$11*AH60</f>
        <v>0.21642417980967282</v>
      </c>
      <c r="AV60" s="31">
        <f>Calibration!$K$4+Calibration!$K$5*AI60</f>
        <v>0.14764865532385765</v>
      </c>
      <c r="AX60" s="31">
        <f t="shared" si="0"/>
        <v>565.48752665515337</v>
      </c>
      <c r="AY60" s="31">
        <f t="shared" si="1"/>
        <v>346.1942433007415</v>
      </c>
      <c r="BA60" s="22">
        <f t="shared" si="2"/>
        <v>181.8057566992585</v>
      </c>
      <c r="BB60" s="22">
        <f t="shared" si="3"/>
        <v>7.1577069566637208</v>
      </c>
    </row>
    <row r="61" spans="1:54" x14ac:dyDescent="0.3">
      <c r="A61" s="34">
        <v>330</v>
      </c>
      <c r="B61" s="34">
        <v>330</v>
      </c>
      <c r="C61" s="34">
        <v>0</v>
      </c>
      <c r="D61" s="34">
        <v>13</v>
      </c>
      <c r="E61" s="34">
        <v>3</v>
      </c>
      <c r="F61" s="34">
        <v>14</v>
      </c>
      <c r="G61" s="34">
        <v>15</v>
      </c>
      <c r="H61" s="34">
        <v>20</v>
      </c>
      <c r="I61" s="34">
        <v>0</v>
      </c>
      <c r="J61" s="34">
        <v>43</v>
      </c>
      <c r="K61" s="34">
        <v>10108</v>
      </c>
      <c r="L61" s="34">
        <v>9995</v>
      </c>
      <c r="M61" s="34">
        <v>10211</v>
      </c>
      <c r="N61" s="34">
        <v>10741</v>
      </c>
      <c r="O61" s="34">
        <v>11939</v>
      </c>
      <c r="P61" s="34">
        <v>10674</v>
      </c>
      <c r="Q61" s="34">
        <v>10763</v>
      </c>
      <c r="R61" s="34">
        <v>11719</v>
      </c>
      <c r="S61" s="34">
        <v>11859</v>
      </c>
      <c r="T61" s="34">
        <v>12726</v>
      </c>
      <c r="U61" s="34">
        <v>12334</v>
      </c>
      <c r="V61" s="34">
        <v>6102</v>
      </c>
      <c r="X61" s="31">
        <f>K61/Calibration!$B$10</f>
        <v>1.5748963883955003</v>
      </c>
      <c r="Y61" s="31">
        <f>L61/Calibration!$B$10</f>
        <v>1.5572902059767537</v>
      </c>
      <c r="Z61" s="31">
        <f>M61/Calibration!$B$10</f>
        <v>1.5909445015736501</v>
      </c>
      <c r="AA61" s="31">
        <f>N61/Calibration!$B$10</f>
        <v>1.6735221713252937</v>
      </c>
      <c r="AB61" s="31">
        <f>O61/Calibration!$B$10</f>
        <v>1.8601788663488206</v>
      </c>
      <c r="AC61" s="31">
        <f>P61/Calibration!$B$10</f>
        <v>1.6630831074132935</v>
      </c>
      <c r="AD61" s="31">
        <f>Q61/Calibration!$B$10</f>
        <v>1.6769499236546073</v>
      </c>
      <c r="AE61" s="31">
        <f>R61/Calibration!$B$10</f>
        <v>1.8259013430556854</v>
      </c>
      <c r="AF61" s="31">
        <f>S61/Calibration!$B$10</f>
        <v>1.8477143124240443</v>
      </c>
      <c r="AG61" s="31">
        <f>T61/Calibration!$B$10</f>
        <v>1.9827989155838086</v>
      </c>
      <c r="AH61" s="31">
        <f>U61/Calibration!$B$10</f>
        <v>1.9217226013524042</v>
      </c>
      <c r="AI61" s="31">
        <f>V61/Calibration!$B$10</f>
        <v>0.95073385061232119</v>
      </c>
      <c r="AK61" s="31">
        <f>Calibration!$K$16+Calibration!$K$17*X61</f>
        <v>0.26167625146351059</v>
      </c>
      <c r="AL61" s="31">
        <f>Calibration!$K$16+Calibration!$K$17*Y61</f>
        <v>0.25821911071113685</v>
      </c>
      <c r="AM61" s="31">
        <f>Calibration!$K$16+Calibration!$K$17*Z61</f>
        <v>0.26482745055638229</v>
      </c>
      <c r="AN61" s="31">
        <f>Calibration!$K$16+Calibration!$K$17*AA61</f>
        <v>0.28104235850999382</v>
      </c>
      <c r="AO61" s="31">
        <f>Calibration!$K$16+Calibration!$K$17*AB61</f>
        <v>0.31769416931834593</v>
      </c>
      <c r="AP61" s="31">
        <f>Calibration!$K$16+Calibration!$K$17*AC61</f>
        <v>0.27899254939132972</v>
      </c>
      <c r="AQ61" s="31">
        <f>Calibration!$K$10+Calibration!$K$11*AD61</f>
        <v>0.29089999416112849</v>
      </c>
      <c r="AR61" s="31">
        <f>Calibration!$K$10+Calibration!$K$11*AE61</f>
        <v>0.32691358977063356</v>
      </c>
      <c r="AS61" s="31">
        <f>Calibration!$K$10+Calibration!$K$11*AF61</f>
        <v>0.33218754728666994</v>
      </c>
      <c r="AT61" s="31">
        <f>Calibration!$K$10+Calibration!$K$11*AG61</f>
        <v>0.36484841276098051</v>
      </c>
      <c r="AU61" s="31">
        <f>Calibration!$K$10+Calibration!$K$11*AH61</f>
        <v>0.35008133171607886</v>
      </c>
      <c r="AV61" s="31">
        <f>Calibration!$K$4+Calibration!$K$5*AI61</f>
        <v>0.20164236897808938</v>
      </c>
      <c r="AX61" s="31">
        <f t="shared" si="0"/>
        <v>679.63740177850502</v>
      </c>
      <c r="AY61" s="31">
        <f t="shared" si="1"/>
        <v>460.88257574481679</v>
      </c>
      <c r="BA61" s="22">
        <f t="shared" si="2"/>
        <v>67.117424255183209</v>
      </c>
      <c r="BB61" s="22">
        <f t="shared" si="3"/>
        <v>2.6424182777631184</v>
      </c>
    </row>
    <row r="62" spans="1:54" x14ac:dyDescent="0.3">
      <c r="A62" s="34">
        <v>329</v>
      </c>
      <c r="B62" s="34">
        <v>329</v>
      </c>
      <c r="C62" s="34">
        <v>0</v>
      </c>
      <c r="D62" s="34">
        <v>13</v>
      </c>
      <c r="E62" s="34">
        <v>3</v>
      </c>
      <c r="F62" s="34">
        <v>14</v>
      </c>
      <c r="G62" s="34">
        <v>15</v>
      </c>
      <c r="H62" s="34">
        <v>25</v>
      </c>
      <c r="I62" s="34">
        <v>0</v>
      </c>
      <c r="J62" s="34">
        <v>44</v>
      </c>
      <c r="K62" s="34">
        <v>10210</v>
      </c>
      <c r="L62" s="34">
        <v>9890</v>
      </c>
      <c r="M62" s="34">
        <v>9954</v>
      </c>
      <c r="N62" s="34">
        <v>10808</v>
      </c>
      <c r="O62" s="34">
        <v>10321</v>
      </c>
      <c r="P62" s="34">
        <v>10635</v>
      </c>
      <c r="Q62" s="34">
        <v>10223</v>
      </c>
      <c r="R62" s="34">
        <v>9881</v>
      </c>
      <c r="S62" s="34">
        <v>10166</v>
      </c>
      <c r="T62" s="34">
        <v>10441</v>
      </c>
      <c r="U62" s="34">
        <v>10743</v>
      </c>
      <c r="V62" s="34">
        <v>6509</v>
      </c>
      <c r="X62" s="31">
        <f>K62/Calibration!$B$10</f>
        <v>1.5907886946495902</v>
      </c>
      <c r="Y62" s="31">
        <f>L62/Calibration!$B$10</f>
        <v>1.5409304789504845</v>
      </c>
      <c r="Z62" s="31">
        <f>M62/Calibration!$B$10</f>
        <v>1.5509021220903056</v>
      </c>
      <c r="AA62" s="31">
        <f>N62/Calibration!$B$10</f>
        <v>1.6839612352372939</v>
      </c>
      <c r="AB62" s="31">
        <f>O62/Calibration!$B$10</f>
        <v>1.6080832632202176</v>
      </c>
      <c r="AC62" s="31">
        <f>P62/Calibration!$B$10</f>
        <v>1.657006637374965</v>
      </c>
      <c r="AD62" s="31">
        <f>Q62/Calibration!$B$10</f>
        <v>1.5928141846623665</v>
      </c>
      <c r="AE62" s="31">
        <f>R62/Calibration!$B$10</f>
        <v>1.5395282166339472</v>
      </c>
      <c r="AF62" s="31">
        <f>S62/Calibration!$B$10</f>
        <v>1.5839331899909632</v>
      </c>
      <c r="AG62" s="31">
        <f>T62/Calibration!$B$10</f>
        <v>1.6267800941073822</v>
      </c>
      <c r="AH62" s="31">
        <f>U62/Calibration!$B$10</f>
        <v>1.6738337851734131</v>
      </c>
      <c r="AI62" s="31">
        <f>V62/Calibration!$B$10</f>
        <v>1.0141472687046214</v>
      </c>
      <c r="AK62" s="31">
        <f>Calibration!$K$16+Calibration!$K$17*X62</f>
        <v>0.26479685639043204</v>
      </c>
      <c r="AL62" s="31">
        <f>Calibration!$K$16+Calibration!$K$17*Y62</f>
        <v>0.2550067232863647</v>
      </c>
      <c r="AM62" s="31">
        <f>Calibration!$K$16+Calibration!$K$17*Z62</f>
        <v>0.25696474990717816</v>
      </c>
      <c r="AN62" s="31">
        <f>Calibration!$K$16+Calibration!$K$17*AA62</f>
        <v>0.28309216762865791</v>
      </c>
      <c r="AO62" s="31">
        <f>Calibration!$K$16+Calibration!$K$17*AB62</f>
        <v>0.2681928088109054</v>
      </c>
      <c r="AP62" s="31">
        <f>Calibration!$K$16+Calibration!$K$17*AC62</f>
        <v>0.27779937691927153</v>
      </c>
      <c r="AQ62" s="31">
        <f>Calibration!$K$10+Calibration!$K$11*AD62</f>
        <v>0.27055758659927415</v>
      </c>
      <c r="AR62" s="31">
        <f>Calibration!$K$10+Calibration!$K$11*AE62</f>
        <v>0.25767406181009966</v>
      </c>
      <c r="AS62" s="31">
        <f>Calibration!$K$10+Calibration!$K$11*AF62</f>
        <v>0.26841033246774504</v>
      </c>
      <c r="AT62" s="31">
        <f>Calibration!$K$10+Calibration!$K$11*AG62</f>
        <v>0.27876989187424495</v>
      </c>
      <c r="AU62" s="31">
        <f>Calibration!$K$10+Calibration!$K$11*AH62</f>
        <v>0.29014657165883756</v>
      </c>
      <c r="AV62" s="31">
        <f>Calibration!$K$4+Calibration!$K$5*AI62</f>
        <v>0.21554207894473856</v>
      </c>
      <c r="AX62" s="31">
        <f t="shared" si="0"/>
        <v>610.91095562050657</v>
      </c>
      <c r="AY62" s="31">
        <f t="shared" si="1"/>
        <v>398.59926093593288</v>
      </c>
      <c r="BA62" s="22">
        <f t="shared" si="2"/>
        <v>129.40073906406712</v>
      </c>
      <c r="BB62" s="22">
        <f t="shared" si="3"/>
        <v>5.0945172859868952</v>
      </c>
    </row>
    <row r="63" spans="1:54" x14ac:dyDescent="0.3">
      <c r="A63" s="34">
        <v>328</v>
      </c>
      <c r="B63" s="34">
        <v>328</v>
      </c>
      <c r="C63" s="34">
        <v>0</v>
      </c>
      <c r="D63" s="34">
        <v>13</v>
      </c>
      <c r="E63" s="34">
        <v>3</v>
      </c>
      <c r="F63" s="34">
        <v>14</v>
      </c>
      <c r="G63" s="34">
        <v>15</v>
      </c>
      <c r="H63" s="34">
        <v>31</v>
      </c>
      <c r="I63" s="34">
        <v>0</v>
      </c>
      <c r="J63" s="34">
        <v>45</v>
      </c>
      <c r="K63" s="34">
        <v>9571</v>
      </c>
      <c r="L63" s="34">
        <v>9690</v>
      </c>
      <c r="M63" s="34">
        <v>10726</v>
      </c>
      <c r="N63" s="34">
        <v>11686</v>
      </c>
      <c r="O63" s="34">
        <v>11634</v>
      </c>
      <c r="P63" s="34">
        <v>11162</v>
      </c>
      <c r="Q63" s="34">
        <v>9961</v>
      </c>
      <c r="R63" s="34">
        <v>9295</v>
      </c>
      <c r="S63" s="34">
        <v>9797</v>
      </c>
      <c r="T63" s="34">
        <v>10617</v>
      </c>
      <c r="U63" s="34">
        <v>10952</v>
      </c>
      <c r="V63" s="34">
        <v>6039</v>
      </c>
      <c r="X63" s="31">
        <f>K63/Calibration!$B$10</f>
        <v>1.4912280701754386</v>
      </c>
      <c r="Y63" s="31">
        <f>L63/Calibration!$B$10</f>
        <v>1.5097690941385435</v>
      </c>
      <c r="Z63" s="31">
        <f>M63/Calibration!$B$10</f>
        <v>1.6711850674643982</v>
      </c>
      <c r="AA63" s="31">
        <f>N63/Calibration!$B$10</f>
        <v>1.8207597145617151</v>
      </c>
      <c r="AB63" s="31">
        <f>O63/Calibration!$B$10</f>
        <v>1.8126577545106104</v>
      </c>
      <c r="AC63" s="31">
        <f>P63/Calibration!$B$10</f>
        <v>1.7391168863544297</v>
      </c>
      <c r="AD63" s="31">
        <f>Q63/Calibration!$B$10</f>
        <v>1.5519927705587238</v>
      </c>
      <c r="AE63" s="31">
        <f>R63/Calibration!$B$10</f>
        <v>1.4482253591349601</v>
      </c>
      <c r="AF63" s="31">
        <f>S63/Calibration!$B$10</f>
        <v>1.5264404350129319</v>
      </c>
      <c r="AG63" s="31">
        <f>T63/Calibration!$B$10</f>
        <v>1.6542021127418902</v>
      </c>
      <c r="AH63" s="31">
        <f>U63/Calibration!$B$10</f>
        <v>1.7063974323018916</v>
      </c>
      <c r="AI63" s="31">
        <f>V63/Calibration!$B$10</f>
        <v>0.94091801439655987</v>
      </c>
      <c r="AK63" s="31">
        <f>Calibration!$K$16+Calibration!$K$17*X63</f>
        <v>0.2452471843482476</v>
      </c>
      <c r="AL63" s="31">
        <f>Calibration!$K$16+Calibration!$K$17*Y63</f>
        <v>0.24888789009632262</v>
      </c>
      <c r="AM63" s="31">
        <f>Calibration!$K$16+Calibration!$K$17*Z63</f>
        <v>0.28058344602074065</v>
      </c>
      <c r="AN63" s="31">
        <f>Calibration!$K$16+Calibration!$K$17*AA63</f>
        <v>0.30995384533294268</v>
      </c>
      <c r="AO63" s="31">
        <f>Calibration!$K$16+Calibration!$K$17*AB63</f>
        <v>0.30836294870353176</v>
      </c>
      <c r="AP63" s="31">
        <f>Calibration!$K$16+Calibration!$K$17*AC63</f>
        <v>0.29392250237503242</v>
      </c>
      <c r="AQ63" s="31">
        <f>Calibration!$K$10+Calibration!$K$11*AD63</f>
        <v>0.26068775181926335</v>
      </c>
      <c r="AR63" s="31">
        <f>Calibration!$K$10+Calibration!$K$11*AE63</f>
        <v>0.23559878249297628</v>
      </c>
      <c r="AS63" s="31">
        <f>Calibration!$K$10+Calibration!$K$11*AF63</f>
        <v>0.2545096873004779</v>
      </c>
      <c r="AT63" s="31">
        <f>Calibration!$K$10+Calibration!$K$11*AG63</f>
        <v>0.28540000989440489</v>
      </c>
      <c r="AU63" s="31">
        <f>Calibration!$K$10+Calibration!$K$11*AH63</f>
        <v>0.29801983680777749</v>
      </c>
      <c r="AV63" s="31">
        <f>Calibration!$K$4+Calibration!$K$5*AI63</f>
        <v>0.19949081682108966</v>
      </c>
      <c r="AX63" s="31">
        <f t="shared" si="0"/>
        <v>619.60822196773677</v>
      </c>
      <c r="AY63" s="31">
        <f t="shared" si="1"/>
        <v>396.36217237255761</v>
      </c>
      <c r="BA63" s="22">
        <f t="shared" si="2"/>
        <v>131.63782762744239</v>
      </c>
      <c r="BB63" s="22">
        <f t="shared" si="3"/>
        <v>5.1825916388756852</v>
      </c>
    </row>
    <row r="64" spans="1:54" x14ac:dyDescent="0.3">
      <c r="A64" s="34">
        <v>327</v>
      </c>
      <c r="B64" s="34">
        <v>327</v>
      </c>
      <c r="C64" s="34">
        <v>0</v>
      </c>
      <c r="D64" s="34">
        <v>13</v>
      </c>
      <c r="E64" s="34">
        <v>3</v>
      </c>
      <c r="F64" s="34">
        <v>14</v>
      </c>
      <c r="G64" s="34">
        <v>15</v>
      </c>
      <c r="H64" s="34">
        <v>36</v>
      </c>
      <c r="I64" s="34">
        <v>0</v>
      </c>
      <c r="J64" s="34">
        <v>46</v>
      </c>
      <c r="K64" s="34">
        <v>9985</v>
      </c>
      <c r="L64" s="34">
        <v>9772</v>
      </c>
      <c r="M64" s="34">
        <v>10132</v>
      </c>
      <c r="N64" s="34">
        <v>11215</v>
      </c>
      <c r="O64" s="34">
        <v>11043</v>
      </c>
      <c r="P64" s="34">
        <v>10234</v>
      </c>
      <c r="Q64" s="34">
        <v>10081</v>
      </c>
      <c r="R64" s="34">
        <v>9956</v>
      </c>
      <c r="S64" s="34">
        <v>10052</v>
      </c>
      <c r="T64" s="34">
        <v>9654</v>
      </c>
      <c r="U64" s="34">
        <v>9212</v>
      </c>
      <c r="V64" s="34">
        <v>5334</v>
      </c>
      <c r="X64" s="31">
        <f>K64/Calibration!$B$10</f>
        <v>1.5557321367361565</v>
      </c>
      <c r="Y64" s="31">
        <f>L64/Calibration!$B$10</f>
        <v>1.5225452619114395</v>
      </c>
      <c r="Z64" s="31">
        <f>M64/Calibration!$B$10</f>
        <v>1.5786357545729333</v>
      </c>
      <c r="AA64" s="31">
        <f>N64/Calibration!$B$10</f>
        <v>1.747374653329594</v>
      </c>
      <c r="AB64" s="31">
        <f>O64/Calibration!$B$10</f>
        <v>1.7205758623913248</v>
      </c>
      <c r="AC64" s="31">
        <f>P64/Calibration!$B$10</f>
        <v>1.5945280608270231</v>
      </c>
      <c r="AD64" s="31">
        <f>Q64/Calibration!$B$10</f>
        <v>1.5706896014458882</v>
      </c>
      <c r="AE64" s="31">
        <f>R64/Calibration!$B$10</f>
        <v>1.551213735938425</v>
      </c>
      <c r="AF64" s="31">
        <f>S64/Calibration!$B$10</f>
        <v>1.566171200648157</v>
      </c>
      <c r="AG64" s="31">
        <f>T64/Calibration!$B$10</f>
        <v>1.5041600448723942</v>
      </c>
      <c r="AH64" s="31">
        <f>U64/Calibration!$B$10</f>
        <v>1.4352933844380045</v>
      </c>
      <c r="AI64" s="31">
        <f>V64/Calibration!$B$10</f>
        <v>0.83107413293446764</v>
      </c>
      <c r="AK64" s="31">
        <f>Calibration!$K$16+Calibration!$K$17*X64</f>
        <v>0.25791316905163469</v>
      </c>
      <c r="AL64" s="31">
        <f>Calibration!$K$16+Calibration!$K$17*Y64</f>
        <v>0.25139661170423988</v>
      </c>
      <c r="AM64" s="31">
        <f>Calibration!$K$16+Calibration!$K$17*Z64</f>
        <v>0.26241051144631566</v>
      </c>
      <c r="AN64" s="31">
        <f>Calibration!$K$16+Calibration!$K$17*AA64</f>
        <v>0.29554399317039354</v>
      </c>
      <c r="AO64" s="31">
        <f>Calibration!$K$16+Calibration!$K$17*AB64</f>
        <v>0.29028179662695741</v>
      </c>
      <c r="AP64" s="31">
        <f>Calibration!$K$16+Calibration!$K$17*AC64</f>
        <v>0.26553111637323712</v>
      </c>
      <c r="AQ64" s="31">
        <f>Calibration!$K$10+Calibration!$K$11*AD64</f>
        <v>0.26520828683300868</v>
      </c>
      <c r="AR64" s="31">
        <f>Calibration!$K$10+Calibration!$K$11*AE64</f>
        <v>0.26049939619369056</v>
      </c>
      <c r="AS64" s="31">
        <f>Calibration!$K$10+Calibration!$K$11*AF64</f>
        <v>0.26411582420468693</v>
      </c>
      <c r="AT64" s="31">
        <f>Calibration!$K$10+Calibration!$K$11*AG64</f>
        <v>0.24912271640909794</v>
      </c>
      <c r="AU64" s="31">
        <f>Calibration!$K$10+Calibration!$K$11*AH64</f>
        <v>0.23247207910846901</v>
      </c>
      <c r="AV64" s="31">
        <f>Calibration!$K$4+Calibration!$K$5*AI64</f>
        <v>0.17541392363561628</v>
      </c>
      <c r="AX64" s="31">
        <f t="shared" si="0"/>
        <v>588.19056804630611</v>
      </c>
      <c r="AY64" s="31">
        <f t="shared" si="1"/>
        <v>371.50084821425702</v>
      </c>
      <c r="BA64" s="22">
        <f t="shared" si="2"/>
        <v>156.49915178574298</v>
      </c>
      <c r="BB64" s="22">
        <f t="shared" si="3"/>
        <v>6.1613839285725582</v>
      </c>
    </row>
    <row r="65" spans="1:54" x14ac:dyDescent="0.3">
      <c r="A65" s="34">
        <v>326</v>
      </c>
      <c r="B65" s="34">
        <v>326</v>
      </c>
      <c r="C65" s="34">
        <v>0</v>
      </c>
      <c r="D65" s="34">
        <v>13</v>
      </c>
      <c r="E65" s="34">
        <v>3</v>
      </c>
      <c r="F65" s="34">
        <v>14</v>
      </c>
      <c r="G65" s="34">
        <v>15</v>
      </c>
      <c r="H65" s="34">
        <v>41</v>
      </c>
      <c r="I65" s="34">
        <v>0</v>
      </c>
      <c r="J65" s="34">
        <v>47</v>
      </c>
      <c r="K65" s="34">
        <v>10273</v>
      </c>
      <c r="L65" s="34">
        <v>9718</v>
      </c>
      <c r="M65" s="34">
        <v>8840</v>
      </c>
      <c r="N65" s="34">
        <v>8770</v>
      </c>
      <c r="O65" s="34">
        <v>9359</v>
      </c>
      <c r="P65" s="34">
        <v>9279</v>
      </c>
      <c r="Q65" s="34">
        <v>10023</v>
      </c>
      <c r="R65" s="34">
        <v>9995</v>
      </c>
      <c r="S65" s="34">
        <v>10368</v>
      </c>
      <c r="T65" s="34">
        <v>10922</v>
      </c>
      <c r="U65" s="34">
        <v>11302</v>
      </c>
      <c r="V65" s="34">
        <v>5532</v>
      </c>
      <c r="X65" s="31">
        <f>K65/Calibration!$B$10</f>
        <v>1.6006045308653516</v>
      </c>
      <c r="Y65" s="31">
        <f>L65/Calibration!$B$10</f>
        <v>1.5141316880122153</v>
      </c>
      <c r="Z65" s="31">
        <f>M65/Calibration!$B$10</f>
        <v>1.3773332086877941</v>
      </c>
      <c r="AA65" s="31">
        <f>N65/Calibration!$B$10</f>
        <v>1.3664267240036148</v>
      </c>
      <c r="AB65" s="31">
        <f>O65/Calibration!$B$10</f>
        <v>1.4581970022747812</v>
      </c>
      <c r="AC65" s="31">
        <f>P65/Calibration!$B$10</f>
        <v>1.4457324483500047</v>
      </c>
      <c r="AD65" s="31">
        <f>Q65/Calibration!$B$10</f>
        <v>1.5616527998504255</v>
      </c>
      <c r="AE65" s="31">
        <f>R65/Calibration!$B$10</f>
        <v>1.5572902059767537</v>
      </c>
      <c r="AF65" s="31">
        <f>S65/Calibration!$B$10</f>
        <v>1.6154061886510236</v>
      </c>
      <c r="AG65" s="31">
        <f>T65/Calibration!$B$10</f>
        <v>1.7017232245801004</v>
      </c>
      <c r="AH65" s="31">
        <f>U65/Calibration!$B$10</f>
        <v>1.7609298557227884</v>
      </c>
      <c r="AI65" s="31">
        <f>V65/Calibration!$B$10</f>
        <v>0.86192390389828921</v>
      </c>
      <c r="AK65" s="31">
        <f>Calibration!$K$16+Calibration!$K$17*X65</f>
        <v>0.26672428884529531</v>
      </c>
      <c r="AL65" s="31">
        <f>Calibration!$K$16+Calibration!$K$17*Y65</f>
        <v>0.24974452674292852</v>
      </c>
      <c r="AM65" s="31">
        <f>Calibration!$K$16+Calibration!$K$17*Z65</f>
        <v>0.22288284903864375</v>
      </c>
      <c r="AN65" s="31">
        <f>Calibration!$K$16+Calibration!$K$17*AA65</f>
        <v>0.22074125742212902</v>
      </c>
      <c r="AO65" s="31">
        <f>Calibration!$K$16+Calibration!$K$17*AB65</f>
        <v>0.23876122116680298</v>
      </c>
      <c r="AP65" s="31">
        <f>Calibration!$K$16+Calibration!$K$17*AC65</f>
        <v>0.23631368789078616</v>
      </c>
      <c r="AQ65" s="31">
        <f>Calibration!$K$10+Calibration!$K$11*AD65</f>
        <v>0.26302336157636513</v>
      </c>
      <c r="AR65" s="31">
        <f>Calibration!$K$10+Calibration!$K$11*AE65</f>
        <v>0.26196857007315782</v>
      </c>
      <c r="AS65" s="31">
        <f>Calibration!$K$10+Calibration!$K$11*AF65</f>
        <v>0.27601989974088315</v>
      </c>
      <c r="AT65" s="31">
        <f>Calibration!$K$10+Calibration!$K$11*AG65</f>
        <v>0.29688970305434115</v>
      </c>
      <c r="AU65" s="31">
        <f>Calibration!$K$10+Calibration!$K$11*AH65</f>
        <v>0.3112047305978683</v>
      </c>
      <c r="AV65" s="31">
        <f>Calibration!$K$4+Calibration!$K$5*AI65</f>
        <v>0.18217594470047263</v>
      </c>
      <c r="AX65" s="31">
        <f t="shared" si="0"/>
        <v>578.61757928540521</v>
      </c>
      <c r="AY65" s="31">
        <f t="shared" si="1"/>
        <v>389.39530164345518</v>
      </c>
      <c r="BA65" s="22">
        <f t="shared" si="2"/>
        <v>138.60469835654482</v>
      </c>
      <c r="BB65" s="22">
        <f t="shared" si="3"/>
        <v>5.4568778880529454</v>
      </c>
    </row>
    <row r="66" spans="1:54" x14ac:dyDescent="0.3">
      <c r="A66" s="34">
        <v>325</v>
      </c>
      <c r="B66" s="34">
        <v>325</v>
      </c>
      <c r="C66" s="34">
        <v>0</v>
      </c>
      <c r="D66" s="34">
        <v>13</v>
      </c>
      <c r="E66" s="34">
        <v>3</v>
      </c>
      <c r="F66" s="34">
        <v>14</v>
      </c>
      <c r="G66" s="34">
        <v>15</v>
      </c>
      <c r="H66" s="34">
        <v>46</v>
      </c>
      <c r="I66" s="34">
        <v>0</v>
      </c>
      <c r="J66" s="34">
        <v>48</v>
      </c>
      <c r="K66" s="34">
        <v>9521</v>
      </c>
      <c r="L66" s="34">
        <v>9871</v>
      </c>
      <c r="M66" s="34">
        <v>9558</v>
      </c>
      <c r="N66" s="34">
        <v>10080</v>
      </c>
      <c r="O66" s="34">
        <v>10882</v>
      </c>
      <c r="P66" s="34">
        <v>8676</v>
      </c>
      <c r="Q66" s="34">
        <v>9344</v>
      </c>
      <c r="R66" s="34">
        <v>9016</v>
      </c>
      <c r="S66" s="34">
        <v>8898</v>
      </c>
      <c r="T66" s="34">
        <v>9546</v>
      </c>
      <c r="U66" s="34">
        <v>11492</v>
      </c>
      <c r="V66" s="34">
        <v>7568</v>
      </c>
      <c r="X66" s="31">
        <f>K66/Calibration!$B$10</f>
        <v>1.4834377239724534</v>
      </c>
      <c r="Y66" s="31">
        <f>L66/Calibration!$B$10</f>
        <v>1.5379701473933503</v>
      </c>
      <c r="Z66" s="31">
        <f>M66/Calibration!$B$10</f>
        <v>1.4892025801626625</v>
      </c>
      <c r="AA66" s="31">
        <f>N66/Calibration!$B$10</f>
        <v>1.5705337945218285</v>
      </c>
      <c r="AB66" s="31">
        <f>O66/Calibration!$B$10</f>
        <v>1.6954909476177122</v>
      </c>
      <c r="AC66" s="31">
        <f>P66/Calibration!$B$10</f>
        <v>1.3517808731420025</v>
      </c>
      <c r="AD66" s="31">
        <f>Q66/Calibration!$B$10</f>
        <v>1.4558598984138855</v>
      </c>
      <c r="AE66" s="31">
        <f>R66/Calibration!$B$10</f>
        <v>1.4047552273223023</v>
      </c>
      <c r="AF66" s="31">
        <f>S66/Calibration!$B$10</f>
        <v>1.386370010283257</v>
      </c>
      <c r="AG66" s="31">
        <f>T66/Calibration!$B$10</f>
        <v>1.4873328970739461</v>
      </c>
      <c r="AH66" s="31">
        <f>U66/Calibration!$B$10</f>
        <v>1.7905331712941324</v>
      </c>
      <c r="AI66" s="31">
        <f>V66/Calibration!$B$10</f>
        <v>1.1791468012838491</v>
      </c>
      <c r="AK66" s="31">
        <f>Calibration!$K$16+Calibration!$K$17*X66</f>
        <v>0.24371747605073707</v>
      </c>
      <c r="AL66" s="31">
        <f>Calibration!$K$16+Calibration!$K$17*Y66</f>
        <v>0.25442543413331076</v>
      </c>
      <c r="AM66" s="31">
        <f>Calibration!$K$16+Calibration!$K$17*Z66</f>
        <v>0.24484946019089487</v>
      </c>
      <c r="AN66" s="31">
        <f>Calibration!$K$16+Calibration!$K$17*AA66</f>
        <v>0.26081961481690469</v>
      </c>
      <c r="AO66" s="31">
        <f>Calibration!$K$16+Calibration!$K$17*AB66</f>
        <v>0.28535613590897352</v>
      </c>
      <c r="AP66" s="31">
        <f>Calibration!$K$16+Calibration!$K$17*AC66</f>
        <v>0.21786540582280922</v>
      </c>
      <c r="AQ66" s="31">
        <f>Calibration!$K$10+Calibration!$K$11*AD66</f>
        <v>0.23744466762358896</v>
      </c>
      <c r="AR66" s="31">
        <f>Calibration!$K$10+Calibration!$K$11*AE66</f>
        <v>0.22508853858601818</v>
      </c>
      <c r="AS66" s="31">
        <f>Calibration!$K$10+Calibration!$K$11*AF66</f>
        <v>0.22064334582250184</v>
      </c>
      <c r="AT66" s="31">
        <f>Calibration!$K$10+Calibration!$K$11*AG66</f>
        <v>0.24505423489672712</v>
      </c>
      <c r="AU66" s="31">
        <f>Calibration!$K$10+Calibration!$K$11*AH66</f>
        <v>0.31836224436963184</v>
      </c>
      <c r="AV66" s="31">
        <f>Calibration!$K$4+Calibration!$K$5*AI66</f>
        <v>0.25170864615525812</v>
      </c>
      <c r="AX66" s="31">
        <f t="shared" si="0"/>
        <v>576.69529327039743</v>
      </c>
      <c r="AY66" s="31">
        <f t="shared" si="1"/>
        <v>371.76903024620447</v>
      </c>
      <c r="BA66" s="22">
        <f t="shared" si="2"/>
        <v>156.23096975379553</v>
      </c>
      <c r="BB66" s="22">
        <f t="shared" si="3"/>
        <v>6.1508255808580925</v>
      </c>
    </row>
    <row r="67" spans="1:54" x14ac:dyDescent="0.3">
      <c r="A67" s="34">
        <v>324</v>
      </c>
      <c r="B67" s="34">
        <v>324</v>
      </c>
      <c r="C67" s="34">
        <v>0</v>
      </c>
      <c r="D67" s="34">
        <v>13</v>
      </c>
      <c r="E67" s="34">
        <v>3</v>
      </c>
      <c r="F67" s="34">
        <v>14</v>
      </c>
      <c r="G67" s="34">
        <v>15</v>
      </c>
      <c r="H67" s="34">
        <v>51</v>
      </c>
      <c r="I67" s="34">
        <v>0</v>
      </c>
      <c r="J67" s="34">
        <v>49</v>
      </c>
      <c r="K67" s="34">
        <v>9873</v>
      </c>
      <c r="L67" s="34">
        <v>9753</v>
      </c>
      <c r="M67" s="34">
        <v>9932</v>
      </c>
      <c r="N67" s="34">
        <v>10923</v>
      </c>
      <c r="O67" s="34">
        <v>10776</v>
      </c>
      <c r="P67" s="34">
        <v>9454</v>
      </c>
      <c r="Q67" s="34">
        <v>9999</v>
      </c>
      <c r="R67" s="34">
        <v>9397</v>
      </c>
      <c r="S67" s="34">
        <v>9191</v>
      </c>
      <c r="T67" s="34">
        <v>9681</v>
      </c>
      <c r="U67" s="34">
        <v>10416</v>
      </c>
      <c r="V67" s="34">
        <v>6045</v>
      </c>
      <c r="X67" s="31">
        <f>K67/Calibration!$B$10</f>
        <v>1.5382817612414696</v>
      </c>
      <c r="Y67" s="31">
        <f>L67/Calibration!$B$10</f>
        <v>1.519584930354305</v>
      </c>
      <c r="Z67" s="31">
        <f>M67/Calibration!$B$10</f>
        <v>1.5474743697609923</v>
      </c>
      <c r="AA67" s="31">
        <f>N67/Calibration!$B$10</f>
        <v>1.7018790315041601</v>
      </c>
      <c r="AB67" s="31">
        <f>O67/Calibration!$B$10</f>
        <v>1.6789754136673833</v>
      </c>
      <c r="AC67" s="31">
        <f>P67/Calibration!$B$10</f>
        <v>1.4729986600604532</v>
      </c>
      <c r="AD67" s="31">
        <f>Q67/Calibration!$B$10</f>
        <v>1.5579134336729925</v>
      </c>
      <c r="AE67" s="31">
        <f>R67/Calibration!$B$10</f>
        <v>1.46411766538905</v>
      </c>
      <c r="AF67" s="31">
        <f>S67/Calibration!$B$10</f>
        <v>1.4320214390327506</v>
      </c>
      <c r="AG67" s="31">
        <f>T67/Calibration!$B$10</f>
        <v>1.5083668318220063</v>
      </c>
      <c r="AH67" s="31">
        <f>U67/Calibration!$B$10</f>
        <v>1.6228849210058895</v>
      </c>
      <c r="AI67" s="31">
        <f>V67/Calibration!$B$10</f>
        <v>0.94185285594091805</v>
      </c>
      <c r="AK67" s="31">
        <f>Calibration!$K$16+Calibration!$K$17*X67</f>
        <v>0.25448662246521114</v>
      </c>
      <c r="AL67" s="31">
        <f>Calibration!$K$16+Calibration!$K$17*Y67</f>
        <v>0.25081532255118588</v>
      </c>
      <c r="AM67" s="31">
        <f>Calibration!$K$16+Calibration!$K$17*Z67</f>
        <v>0.25629167825627358</v>
      </c>
      <c r="AN67" s="31">
        <f>Calibration!$K$16+Calibration!$K$17*AA67</f>
        <v>0.28661049671293209</v>
      </c>
      <c r="AO67" s="31">
        <f>Calibration!$K$16+Calibration!$K$17*AB67</f>
        <v>0.28211315431825118</v>
      </c>
      <c r="AP67" s="31">
        <f>Calibration!$K$16+Calibration!$K$17*AC67</f>
        <v>0.24166766693207298</v>
      </c>
      <c r="AQ67" s="31">
        <f>Calibration!$K$10+Calibration!$K$11*AD67</f>
        <v>0.26211925457361601</v>
      </c>
      <c r="AR67" s="31">
        <f>Calibration!$K$10+Calibration!$K$11*AE67</f>
        <v>0.23944123725465988</v>
      </c>
      <c r="AS67" s="31">
        <f>Calibration!$K$10+Calibration!$K$11*AF67</f>
        <v>0.23168098548106358</v>
      </c>
      <c r="AT67" s="31">
        <f>Calibration!$K$10+Calibration!$K$11*AG67</f>
        <v>0.25013983678719071</v>
      </c>
      <c r="AU67" s="31">
        <f>Calibration!$K$10+Calibration!$K$11*AH67</f>
        <v>0.27782811374638133</v>
      </c>
      <c r="AV67" s="31">
        <f>Calibration!$K$4+Calibration!$K$5*AI67</f>
        <v>0.19969572655032772</v>
      </c>
      <c r="AX67" s="31">
        <f t="shared" si="0"/>
        <v>581.12935687931201</v>
      </c>
      <c r="AY67" s="31">
        <f t="shared" si="1"/>
        <v>368.72587969688755</v>
      </c>
      <c r="BA67" s="22">
        <f t="shared" si="2"/>
        <v>159.27412030311245</v>
      </c>
      <c r="BB67" s="22">
        <f t="shared" si="3"/>
        <v>6.2706346576028524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9"/>
  <sheetViews>
    <sheetView topLeftCell="J34" workbookViewId="0">
      <selection activeCell="D2" sqref="D2"/>
    </sheetView>
  </sheetViews>
  <sheetFormatPr defaultRowHeight="14.4" x14ac:dyDescent="0.3"/>
  <cols>
    <col min="1" max="1" width="9.5546875" bestFit="1" customWidth="1"/>
  </cols>
  <sheetData>
    <row r="1" spans="1:60" x14ac:dyDescent="0.3">
      <c r="A1" s="45">
        <v>41347</v>
      </c>
      <c r="B1" s="44"/>
      <c r="C1" s="44"/>
      <c r="D1" s="44"/>
      <c r="E1" s="44"/>
      <c r="F1" s="44"/>
    </row>
    <row r="2" spans="1:60" x14ac:dyDescent="0.3">
      <c r="A2" s="44" t="s">
        <v>0</v>
      </c>
      <c r="B2" s="44">
        <v>8678</v>
      </c>
      <c r="C2" s="44" t="s">
        <v>1</v>
      </c>
      <c r="D2" s="44">
        <v>6432</v>
      </c>
      <c r="E2" s="44">
        <v>2</v>
      </c>
      <c r="F2" s="44">
        <v>12</v>
      </c>
    </row>
    <row r="3" spans="1:60" x14ac:dyDescent="0.3">
      <c r="A3" s="44">
        <v>0</v>
      </c>
      <c r="B3" s="44">
        <v>95</v>
      </c>
      <c r="C3" s="44">
        <v>36280</v>
      </c>
      <c r="D3" s="44">
        <v>72</v>
      </c>
      <c r="E3" s="44">
        <v>0</v>
      </c>
      <c r="F3" s="44">
        <v>0</v>
      </c>
    </row>
    <row r="4" spans="1:60" x14ac:dyDescent="0.3">
      <c r="A4" s="44">
        <v>1</v>
      </c>
      <c r="B4" s="44">
        <v>7</v>
      </c>
      <c r="C4" s="44">
        <v>4</v>
      </c>
      <c r="D4" s="44">
        <v>9</v>
      </c>
      <c r="E4" s="44">
        <v>0.14199999999999999</v>
      </c>
      <c r="F4" s="44">
        <v>-8.0000000000000002E-3</v>
      </c>
    </row>
    <row r="5" spans="1:60" x14ac:dyDescent="0.3">
      <c r="A5" s="44">
        <v>2</v>
      </c>
      <c r="B5" s="44">
        <v>95</v>
      </c>
      <c r="C5" s="44">
        <v>36280</v>
      </c>
      <c r="D5" s="44">
        <v>72</v>
      </c>
      <c r="E5" s="44">
        <v>0</v>
      </c>
      <c r="F5" s="44">
        <v>0</v>
      </c>
    </row>
    <row r="6" spans="1:60" x14ac:dyDescent="0.3">
      <c r="A6" s="44">
        <v>3</v>
      </c>
      <c r="B6" s="44">
        <v>95</v>
      </c>
      <c r="C6" s="44">
        <v>36280</v>
      </c>
      <c r="D6" s="44">
        <v>72</v>
      </c>
      <c r="E6" s="44">
        <v>0</v>
      </c>
      <c r="F6" s="44">
        <v>0</v>
      </c>
    </row>
    <row r="7" spans="1:60" x14ac:dyDescent="0.3">
      <c r="A7" s="44">
        <v>4</v>
      </c>
      <c r="B7" s="44">
        <v>95</v>
      </c>
      <c r="C7" s="44">
        <v>36280</v>
      </c>
      <c r="D7" s="44">
        <v>72</v>
      </c>
      <c r="E7" s="44">
        <v>0</v>
      </c>
      <c r="F7" s="44">
        <v>0</v>
      </c>
    </row>
    <row r="8" spans="1:60" x14ac:dyDescent="0.3">
      <c r="A8" s="44">
        <v>5</v>
      </c>
      <c r="B8" s="44">
        <v>95</v>
      </c>
      <c r="C8" s="44">
        <v>36280</v>
      </c>
      <c r="D8" s="44">
        <v>72</v>
      </c>
      <c r="E8" s="44">
        <v>0</v>
      </c>
      <c r="F8" s="44">
        <v>0</v>
      </c>
    </row>
    <row r="9" spans="1:60" x14ac:dyDescent="0.3">
      <c r="A9" s="44">
        <v>6</v>
      </c>
      <c r="B9" s="44">
        <v>95</v>
      </c>
      <c r="C9" s="44">
        <v>36280</v>
      </c>
      <c r="D9" s="44">
        <v>72</v>
      </c>
      <c r="E9" s="44">
        <v>0</v>
      </c>
      <c r="F9" s="44">
        <v>0</v>
      </c>
    </row>
    <row r="10" spans="1:60" x14ac:dyDescent="0.3">
      <c r="A10" s="44">
        <v>7</v>
      </c>
      <c r="B10" s="44">
        <v>95</v>
      </c>
      <c r="C10" s="44">
        <v>36280</v>
      </c>
      <c r="D10" s="44">
        <v>72</v>
      </c>
      <c r="E10" s="44">
        <v>0</v>
      </c>
      <c r="F10" s="44">
        <v>0</v>
      </c>
      <c r="BC10" t="s">
        <v>36</v>
      </c>
      <c r="BD10">
        <v>288</v>
      </c>
    </row>
    <row r="11" spans="1:60" x14ac:dyDescent="0.3">
      <c r="A11" s="44">
        <v>8</v>
      </c>
      <c r="B11" s="44">
        <v>95</v>
      </c>
      <c r="C11" s="44">
        <v>36280</v>
      </c>
      <c r="D11" s="44">
        <v>72</v>
      </c>
      <c r="E11" s="44">
        <v>0</v>
      </c>
      <c r="F11" s="44">
        <v>0</v>
      </c>
      <c r="BC11" t="s">
        <v>37</v>
      </c>
      <c r="BD11">
        <v>528</v>
      </c>
    </row>
    <row r="12" spans="1:60" x14ac:dyDescent="0.3">
      <c r="A12" s="44">
        <v>9</v>
      </c>
      <c r="B12" s="44">
        <v>95</v>
      </c>
      <c r="C12" s="44">
        <v>36280</v>
      </c>
      <c r="D12" s="44">
        <v>72</v>
      </c>
      <c r="E12" s="44">
        <v>0</v>
      </c>
      <c r="F12" s="44">
        <v>0</v>
      </c>
    </row>
    <row r="13" spans="1:60" x14ac:dyDescent="0.3">
      <c r="A13" s="44">
        <v>10</v>
      </c>
      <c r="B13" s="44">
        <v>95</v>
      </c>
      <c r="C13" s="44">
        <v>36280</v>
      </c>
      <c r="D13" s="44">
        <v>72</v>
      </c>
      <c r="E13" s="44">
        <v>0</v>
      </c>
      <c r="F13" s="44">
        <v>0</v>
      </c>
      <c r="BH13" s="29" t="s">
        <v>39</v>
      </c>
    </row>
    <row r="14" spans="1:60" x14ac:dyDescent="0.3">
      <c r="A14" s="44">
        <v>11</v>
      </c>
      <c r="B14" s="44">
        <v>95</v>
      </c>
      <c r="C14" s="44">
        <v>36280</v>
      </c>
      <c r="D14" s="44">
        <v>72</v>
      </c>
      <c r="E14" s="44">
        <v>0</v>
      </c>
      <c r="F14" s="44">
        <v>0</v>
      </c>
      <c r="X14" s="29" t="s">
        <v>24</v>
      </c>
      <c r="AK14" s="29" t="s">
        <v>35</v>
      </c>
      <c r="AL14" s="29"/>
      <c r="AM14" s="29"/>
      <c r="BH14" s="29" t="s">
        <v>38</v>
      </c>
    </row>
    <row r="15" spans="1:60" x14ac:dyDescent="0.3">
      <c r="A15" s="44">
        <v>12</v>
      </c>
      <c r="B15" s="44">
        <v>95</v>
      </c>
      <c r="C15" s="44">
        <v>36280</v>
      </c>
      <c r="D15" s="44">
        <v>72</v>
      </c>
      <c r="E15" s="44">
        <v>0</v>
      </c>
      <c r="F15" s="44">
        <v>0</v>
      </c>
      <c r="X15" s="42">
        <v>230</v>
      </c>
      <c r="Y15" s="42">
        <v>210</v>
      </c>
      <c r="Z15" s="42">
        <v>190</v>
      </c>
      <c r="AA15" s="42">
        <v>170</v>
      </c>
      <c r="AB15" s="42">
        <v>150</v>
      </c>
      <c r="AC15" s="42">
        <v>130</v>
      </c>
      <c r="AD15" s="42">
        <v>110</v>
      </c>
      <c r="AE15" s="42">
        <v>90</v>
      </c>
      <c r="AF15" s="42">
        <v>70</v>
      </c>
      <c r="AG15" s="42">
        <v>50</v>
      </c>
      <c r="AH15" s="42">
        <v>30</v>
      </c>
      <c r="AI15" s="42">
        <v>10</v>
      </c>
      <c r="AK15" s="37">
        <v>230</v>
      </c>
      <c r="AL15" s="37">
        <v>210</v>
      </c>
      <c r="AM15" s="37">
        <v>190</v>
      </c>
      <c r="AN15" s="37">
        <v>170</v>
      </c>
      <c r="AO15" s="37">
        <v>150</v>
      </c>
      <c r="AP15" s="37">
        <v>130</v>
      </c>
      <c r="AQ15" s="37">
        <v>110</v>
      </c>
      <c r="AR15" s="37">
        <v>90</v>
      </c>
      <c r="AS15" s="37">
        <v>70</v>
      </c>
      <c r="AT15" s="37">
        <v>50</v>
      </c>
      <c r="AU15" s="37">
        <v>30</v>
      </c>
      <c r="AV15" s="37">
        <v>10</v>
      </c>
      <c r="AX15" t="s">
        <v>26</v>
      </c>
      <c r="BH15" s="41">
        <f>AVERAGE(BB19:BB41)</f>
        <v>3.4566734094216458</v>
      </c>
    </row>
    <row r="16" spans="1:60" x14ac:dyDescent="0.3">
      <c r="A16" s="44">
        <v>13</v>
      </c>
      <c r="B16" s="44">
        <v>95</v>
      </c>
      <c r="C16" s="44">
        <v>36280</v>
      </c>
      <c r="D16" s="44">
        <v>72</v>
      </c>
      <c r="E16" s="44">
        <v>0</v>
      </c>
      <c r="F16" s="44">
        <v>0</v>
      </c>
    </row>
    <row r="17" spans="1:55" x14ac:dyDescent="0.3">
      <c r="A17" s="44">
        <v>14</v>
      </c>
      <c r="B17" s="44">
        <v>95</v>
      </c>
      <c r="C17" s="44">
        <v>36280</v>
      </c>
      <c r="D17" s="44">
        <v>72</v>
      </c>
      <c r="E17" s="44">
        <v>0</v>
      </c>
      <c r="F17" s="44">
        <v>0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AX17" s="39" t="s">
        <v>27</v>
      </c>
      <c r="AY17" s="39" t="s">
        <v>28</v>
      </c>
      <c r="BA17" s="39" t="s">
        <v>33</v>
      </c>
      <c r="BB17" s="39" t="s">
        <v>34</v>
      </c>
      <c r="BC17" s="39"/>
    </row>
    <row r="18" spans="1:55" x14ac:dyDescent="0.3">
      <c r="A18" s="44">
        <v>15</v>
      </c>
      <c r="B18" s="44">
        <v>95</v>
      </c>
      <c r="C18" s="44">
        <v>36280</v>
      </c>
      <c r="D18" s="44">
        <v>72</v>
      </c>
      <c r="E18" s="44">
        <v>0</v>
      </c>
      <c r="F18" s="44">
        <v>0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1:55" s="36" customFormat="1" x14ac:dyDescent="0.3">
      <c r="A19" s="43">
        <v>372</v>
      </c>
      <c r="B19" s="43">
        <v>372</v>
      </c>
      <c r="C19" s="43">
        <v>0</v>
      </c>
      <c r="D19" s="43">
        <v>13</v>
      </c>
      <c r="E19" s="43">
        <v>3</v>
      </c>
      <c r="F19" s="43">
        <v>13</v>
      </c>
      <c r="G19" s="43">
        <v>11</v>
      </c>
      <c r="H19" s="43">
        <v>12</v>
      </c>
      <c r="I19" s="43">
        <v>313</v>
      </c>
      <c r="J19" s="43">
        <v>2</v>
      </c>
      <c r="K19" s="43">
        <v>10126</v>
      </c>
      <c r="L19" s="43">
        <v>10304</v>
      </c>
      <c r="M19" s="43">
        <v>10700</v>
      </c>
      <c r="N19" s="43">
        <v>11739</v>
      </c>
      <c r="O19" s="43">
        <v>11465</v>
      </c>
      <c r="P19" s="43">
        <v>10683</v>
      </c>
      <c r="Q19" s="43">
        <v>10198</v>
      </c>
      <c r="R19" s="43">
        <v>9833</v>
      </c>
      <c r="S19" s="43">
        <v>10105</v>
      </c>
      <c r="T19" s="43">
        <v>11225</v>
      </c>
      <c r="U19" s="43">
        <v>11517</v>
      </c>
      <c r="V19" s="43">
        <v>5845</v>
      </c>
      <c r="X19" s="36">
        <f>K19/Calibration!$B$10</f>
        <v>1.5777009130285751</v>
      </c>
      <c r="Y19" s="36">
        <f>L19/Calibration!$B$10</f>
        <v>1.6054345455112025</v>
      </c>
      <c r="Z19" s="36">
        <f>M19/Calibration!$B$10</f>
        <v>1.6671340874388458</v>
      </c>
      <c r="AA19" s="36">
        <f>N19/Calibration!$B$10</f>
        <v>1.8290174815368796</v>
      </c>
      <c r="AB19" s="36">
        <f>O19/Calibration!$B$10</f>
        <v>1.7863263843445203</v>
      </c>
      <c r="AC19" s="36">
        <f>P19/Calibration!$B$10</f>
        <v>1.6644853697298307</v>
      </c>
      <c r="AD19" s="36">
        <f>Q19/Calibration!$B$10</f>
        <v>1.5889190115608738</v>
      </c>
      <c r="AE19" s="36">
        <f>R19/Calibration!$B$10</f>
        <v>1.5320494842790815</v>
      </c>
      <c r="AF19" s="36">
        <f>S19/Calibration!$B$10</f>
        <v>1.5744289676233212</v>
      </c>
      <c r="AG19" s="36">
        <f>T19/Calibration!$B$10</f>
        <v>1.7489327225701912</v>
      </c>
      <c r="AH19" s="36">
        <f>U19/Calibration!$B$10</f>
        <v>1.794428344395625</v>
      </c>
      <c r="AI19" s="36">
        <f>V19/Calibration!$B$10</f>
        <v>0.91069147112897697</v>
      </c>
      <c r="AK19" s="36">
        <f>Calibration!$K$16+Calibration!$K$17*X19</f>
        <v>0.2622269464506144</v>
      </c>
      <c r="AL19" s="36">
        <f>Calibration!$K$16+Calibration!$K$17*Y19</f>
        <v>0.26767270798975185</v>
      </c>
      <c r="AM19" s="36">
        <f>Calibration!$K$16+Calibration!$K$17*Z19</f>
        <v>0.27978799770603519</v>
      </c>
      <c r="AN19" s="36">
        <f>Calibration!$K$16+Calibration!$K$17*AA19</f>
        <v>0.31157533612830385</v>
      </c>
      <c r="AO19" s="36">
        <f>Calibration!$K$16+Calibration!$K$17*AB19</f>
        <v>0.30319253465794616</v>
      </c>
      <c r="AP19" s="36">
        <f>Calibration!$K$16+Calibration!$K$17*AC19</f>
        <v>0.27926789688488157</v>
      </c>
      <c r="AQ19" s="36">
        <f>Calibration!$K$10+Calibration!$K$11*AD19</f>
        <v>0.26961580847141048</v>
      </c>
      <c r="AR19" s="36">
        <f>Calibration!$K$10+Calibration!$K$11*AE19</f>
        <v>0.25586584780460153</v>
      </c>
      <c r="AS19" s="36">
        <f>Calibration!$K$10+Calibration!$K$11*AF19</f>
        <v>0.2661123938357578</v>
      </c>
      <c r="AT19" s="36">
        <f>Calibration!$K$10+Calibration!$K$11*AG19</f>
        <v>0.30830405396404831</v>
      </c>
      <c r="AU19" s="36">
        <f>Calibration!$K$10+Calibration!$K$11*AH19</f>
        <v>0.31930402249749551</v>
      </c>
      <c r="AV19" s="36">
        <f>Calibration!$K$4+Calibration!$K$5*AI19</f>
        <v>0.19286540224239201</v>
      </c>
      <c r="AX19" s="36">
        <f>200*(SUM(AL19:AV19)+AK19/2)</f>
        <v>636.93549508158651</v>
      </c>
      <c r="AY19" s="36">
        <f>200*(SUM(AP19:AV19)+AO19/2)</f>
        <v>408.58633860591203</v>
      </c>
      <c r="BA19" s="36">
        <f>$BD$11-AY19</f>
        <v>119.41366139408797</v>
      </c>
      <c r="BB19" s="36">
        <f>BA19/25.4</f>
        <v>4.7013252517357467</v>
      </c>
    </row>
    <row r="20" spans="1:55" s="36" customFormat="1" x14ac:dyDescent="0.3">
      <c r="A20" s="43">
        <v>371</v>
      </c>
      <c r="B20" s="43">
        <v>371</v>
      </c>
      <c r="C20" s="43">
        <v>0</v>
      </c>
      <c r="D20" s="43">
        <v>13</v>
      </c>
      <c r="E20" s="43">
        <v>3</v>
      </c>
      <c r="F20" s="43">
        <v>13</v>
      </c>
      <c r="G20" s="43">
        <v>11</v>
      </c>
      <c r="H20" s="43">
        <v>10</v>
      </c>
      <c r="I20" s="43">
        <v>0</v>
      </c>
      <c r="J20" s="43">
        <v>3</v>
      </c>
      <c r="K20" s="43">
        <v>9857</v>
      </c>
      <c r="L20" s="43">
        <v>10305</v>
      </c>
      <c r="M20" s="43">
        <v>10587</v>
      </c>
      <c r="N20" s="43">
        <v>11074</v>
      </c>
      <c r="O20" s="43">
        <v>11412</v>
      </c>
      <c r="P20" s="43">
        <v>10177</v>
      </c>
      <c r="Q20" s="43">
        <v>10040</v>
      </c>
      <c r="R20" s="43">
        <v>9769</v>
      </c>
      <c r="S20" s="43">
        <v>10779</v>
      </c>
      <c r="T20" s="43">
        <v>11544</v>
      </c>
      <c r="U20" s="43">
        <v>12274</v>
      </c>
      <c r="V20" s="43">
        <v>7168</v>
      </c>
      <c r="X20" s="36">
        <f>K20/Calibration!$B$10</f>
        <v>1.5357888504565143</v>
      </c>
      <c r="Y20" s="36">
        <f>L20/Calibration!$B$10</f>
        <v>1.6055903524352622</v>
      </c>
      <c r="Z20" s="36">
        <f>M20/Calibration!$B$10</f>
        <v>1.6495279050200991</v>
      </c>
      <c r="AA20" s="36">
        <f>N20/Calibration!$B$10</f>
        <v>1.7254058770371756</v>
      </c>
      <c r="AB20" s="36">
        <f>O20/Calibration!$B$10</f>
        <v>1.7780686173693558</v>
      </c>
      <c r="AC20" s="36">
        <f>P20/Calibration!$B$10</f>
        <v>1.5856470661556199</v>
      </c>
      <c r="AD20" s="36">
        <f>Q20/Calibration!$B$10</f>
        <v>1.5643015175594404</v>
      </c>
      <c r="AE20" s="36">
        <f>R20/Calibration!$B$10</f>
        <v>1.5220778411392604</v>
      </c>
      <c r="AF20" s="36">
        <f>S20/Calibration!$B$10</f>
        <v>1.6794428344395624</v>
      </c>
      <c r="AG20" s="36">
        <f>T20/Calibration!$B$10</f>
        <v>1.7986351313452371</v>
      </c>
      <c r="AH20" s="36">
        <f>U20/Calibration!$B$10</f>
        <v>1.9123741859088219</v>
      </c>
      <c r="AI20" s="36">
        <f>V20/Calibration!$B$10</f>
        <v>1.1168240316599669</v>
      </c>
      <c r="AK20" s="36">
        <f>Calibration!$K$16+Calibration!$K$17*X20</f>
        <v>0.25399711581000778</v>
      </c>
      <c r="AL20" s="36">
        <f>Calibration!$K$16+Calibration!$K$17*Y20</f>
        <v>0.26770330215570204</v>
      </c>
      <c r="AM20" s="36">
        <f>Calibration!$K$16+Calibration!$K$17*Z20</f>
        <v>0.27633085695366139</v>
      </c>
      <c r="AN20" s="36">
        <f>Calibration!$K$16+Calibration!$K$17*AA20</f>
        <v>0.29123021577141389</v>
      </c>
      <c r="AO20" s="36">
        <f>Calibration!$K$16+Calibration!$K$17*AB20</f>
        <v>0.30157104386258499</v>
      </c>
      <c r="AP20" s="36">
        <f>Calibration!$K$16+Calibration!$K$17*AC20</f>
        <v>0.26378724891407512</v>
      </c>
      <c r="AQ20" s="36">
        <f>Calibration!$K$10+Calibration!$K$11*AD20</f>
        <v>0.26366377070331237</v>
      </c>
      <c r="AR20" s="36">
        <f>Calibration!$K$10+Calibration!$K$11*AE20</f>
        <v>0.25345489579727065</v>
      </c>
      <c r="AS20" s="36">
        <f>Calibration!$K$10+Calibration!$K$11*AF20</f>
        <v>0.29150273216296119</v>
      </c>
      <c r="AT20" s="36">
        <f>Calibration!$K$10+Calibration!$K$11*AG20</f>
        <v>0.32032114287558822</v>
      </c>
      <c r="AU20" s="36">
        <f>Calibration!$K$10+Calibration!$K$11*AH20</f>
        <v>0.34782106420920611</v>
      </c>
      <c r="AV20" s="36">
        <f>Calibration!$K$4+Calibration!$K$5*AI20</f>
        <v>0.23804799753938669</v>
      </c>
      <c r="AX20" s="36">
        <f t="shared" ref="AX20:AX67" si="0">200*(SUM(AL20:AV20)+AK20/2)</f>
        <v>648.48656577003328</v>
      </c>
      <c r="AY20" s="36">
        <f t="shared" ref="AY20:AY67" si="1">200*(SUM(AP20:AV20)+AO20/2)</f>
        <v>425.87687482661858</v>
      </c>
      <c r="BA20" s="36">
        <f t="shared" ref="BA20:BA67" si="2">$BD$11-AY20</f>
        <v>102.12312517338142</v>
      </c>
      <c r="BB20" s="36">
        <f t="shared" ref="BB20:BB83" si="3">BA20/25.4</f>
        <v>4.0205954792669854</v>
      </c>
    </row>
    <row r="21" spans="1:55" s="36" customFormat="1" x14ac:dyDescent="0.3">
      <c r="A21" s="43">
        <v>370</v>
      </c>
      <c r="B21" s="43">
        <v>370</v>
      </c>
      <c r="C21" s="43">
        <v>0</v>
      </c>
      <c r="D21" s="43">
        <v>13</v>
      </c>
      <c r="E21" s="43">
        <v>3</v>
      </c>
      <c r="F21" s="43">
        <v>13</v>
      </c>
      <c r="G21" s="43">
        <v>11</v>
      </c>
      <c r="H21" s="43">
        <v>23</v>
      </c>
      <c r="I21" s="43">
        <v>0</v>
      </c>
      <c r="J21" s="43">
        <v>4</v>
      </c>
      <c r="K21" s="43">
        <v>10257</v>
      </c>
      <c r="L21" s="43">
        <v>10443</v>
      </c>
      <c r="M21" s="43">
        <v>10216</v>
      </c>
      <c r="N21" s="43">
        <v>9584</v>
      </c>
      <c r="O21" s="43">
        <v>8928</v>
      </c>
      <c r="P21" s="43">
        <v>9933</v>
      </c>
      <c r="Q21" s="43">
        <v>10388</v>
      </c>
      <c r="R21" s="43">
        <v>10937</v>
      </c>
      <c r="S21" s="43">
        <v>11409</v>
      </c>
      <c r="T21" s="43">
        <v>12429</v>
      </c>
      <c r="U21" s="43">
        <v>12403</v>
      </c>
      <c r="V21" s="43">
        <v>7274</v>
      </c>
      <c r="X21" s="36">
        <f>K21/Calibration!$B$10</f>
        <v>1.5981116200803964</v>
      </c>
      <c r="Y21" s="36">
        <f>L21/Calibration!$B$10</f>
        <v>1.6270917079555016</v>
      </c>
      <c r="Z21" s="36">
        <f>M21/Calibration!$B$10</f>
        <v>1.5917235361939486</v>
      </c>
      <c r="AA21" s="36">
        <f>N21/Calibration!$B$10</f>
        <v>1.4932535601882149</v>
      </c>
      <c r="AB21" s="36">
        <f>O21/Calibration!$B$10</f>
        <v>1.3910442180050482</v>
      </c>
      <c r="AC21" s="36">
        <f>P21/Calibration!$B$10</f>
        <v>1.547630176685052</v>
      </c>
      <c r="AD21" s="36">
        <f>Q21/Calibration!$B$10</f>
        <v>1.6185223271322178</v>
      </c>
      <c r="AE21" s="36">
        <f>R21/Calibration!$B$10</f>
        <v>1.7040603284409959</v>
      </c>
      <c r="AF21" s="36">
        <f>S21/Calibration!$B$10</f>
        <v>1.7776011965971767</v>
      </c>
      <c r="AG21" s="36">
        <f>T21/Calibration!$B$10</f>
        <v>1.9365242591380762</v>
      </c>
      <c r="AH21" s="36">
        <f>U21/Calibration!$B$10</f>
        <v>1.9324732791125239</v>
      </c>
      <c r="AI21" s="36">
        <f>V21/Calibration!$B$10</f>
        <v>1.1333395656102958</v>
      </c>
      <c r="AK21" s="36">
        <f>Calibration!$K$16+Calibration!$K$17*X21</f>
        <v>0.26623478219009195</v>
      </c>
      <c r="AL21" s="36">
        <f>Calibration!$K$16+Calibration!$K$17*Y21</f>
        <v>0.27192529705683111</v>
      </c>
      <c r="AM21" s="36">
        <f>Calibration!$K$16+Calibration!$K$17*Z21</f>
        <v>0.26498042138613337</v>
      </c>
      <c r="AN21" s="36">
        <f>Calibration!$K$16+Calibration!$K$17*AA21</f>
        <v>0.24564490850560033</v>
      </c>
      <c r="AO21" s="36">
        <f>Calibration!$K$16+Calibration!$K$17*AB21</f>
        <v>0.22557513564226228</v>
      </c>
      <c r="AP21" s="36">
        <f>Calibration!$K$16+Calibration!$K$17*AC21</f>
        <v>0.25632227242222377</v>
      </c>
      <c r="AQ21" s="36">
        <f>Calibration!$K$10+Calibration!$K$11*AD21</f>
        <v>0.27677332224317408</v>
      </c>
      <c r="AR21" s="36">
        <f>Calibration!$K$10+Calibration!$K$11*AE21</f>
        <v>0.29745476993105929</v>
      </c>
      <c r="AS21" s="36">
        <f>Calibration!$K$10+Calibration!$K$11*AF21</f>
        <v>0.31523554098512457</v>
      </c>
      <c r="AT21" s="36">
        <f>Calibration!$K$10+Calibration!$K$11*AG21</f>
        <v>0.35366008860196063</v>
      </c>
      <c r="AU21" s="36">
        <f>Calibration!$K$10+Calibration!$K$11*AH21</f>
        <v>0.35268063934898247</v>
      </c>
      <c r="AV21" s="36">
        <f>Calibration!$K$4+Calibration!$K$5*AI21</f>
        <v>0.24166806942259264</v>
      </c>
      <c r="AX21" s="36">
        <f t="shared" si="0"/>
        <v>647.0075713281982</v>
      </c>
      <c r="AY21" s="36">
        <f t="shared" si="1"/>
        <v>441.31645415524974</v>
      </c>
      <c r="BA21" s="36">
        <f t="shared" si="2"/>
        <v>86.683545844750256</v>
      </c>
      <c r="BB21" s="36">
        <f t="shared" si="3"/>
        <v>3.4127380253838684</v>
      </c>
    </row>
    <row r="22" spans="1:55" s="36" customFormat="1" x14ac:dyDescent="0.3">
      <c r="A22" s="43">
        <v>369</v>
      </c>
      <c r="B22" s="43">
        <v>369</v>
      </c>
      <c r="C22" s="43">
        <v>0</v>
      </c>
      <c r="D22" s="43">
        <v>13</v>
      </c>
      <c r="E22" s="43">
        <v>3</v>
      </c>
      <c r="F22" s="43">
        <v>13</v>
      </c>
      <c r="G22" s="43">
        <v>11</v>
      </c>
      <c r="H22" s="43">
        <v>20</v>
      </c>
      <c r="I22" s="43">
        <v>0</v>
      </c>
      <c r="J22" s="43">
        <v>5</v>
      </c>
      <c r="K22" s="43">
        <v>10741</v>
      </c>
      <c r="L22" s="43">
        <v>10570</v>
      </c>
      <c r="M22" s="43">
        <v>11019</v>
      </c>
      <c r="N22" s="43">
        <v>10646</v>
      </c>
      <c r="O22" s="43">
        <v>10226</v>
      </c>
      <c r="P22" s="43">
        <v>10391</v>
      </c>
      <c r="Q22" s="43">
        <v>9639</v>
      </c>
      <c r="R22" s="43">
        <v>9695</v>
      </c>
      <c r="S22" s="43">
        <v>9797</v>
      </c>
      <c r="T22" s="43">
        <v>10741</v>
      </c>
      <c r="U22" s="43">
        <v>11166</v>
      </c>
      <c r="V22" s="43">
        <v>5693</v>
      </c>
      <c r="X22" s="36">
        <f>K22/Calibration!$B$10</f>
        <v>1.6735221713252937</v>
      </c>
      <c r="Y22" s="36">
        <f>L22/Calibration!$B$10</f>
        <v>1.6468791873110842</v>
      </c>
      <c r="Z22" s="36">
        <f>M22/Calibration!$B$10</f>
        <v>1.7168364962138918</v>
      </c>
      <c r="AA22" s="36">
        <f>N22/Calibration!$B$10</f>
        <v>1.6587205135396217</v>
      </c>
      <c r="AB22" s="36">
        <f>O22/Calibration!$B$10</f>
        <v>1.5932816054345456</v>
      </c>
      <c r="AC22" s="36">
        <f>P22/Calibration!$B$10</f>
        <v>1.6189897479043969</v>
      </c>
      <c r="AD22" s="36">
        <f>Q22/Calibration!$B$10</f>
        <v>1.5018229410114985</v>
      </c>
      <c r="AE22" s="36">
        <f>R22/Calibration!$B$10</f>
        <v>1.510548128758842</v>
      </c>
      <c r="AF22" s="36">
        <f>S22/Calibration!$B$10</f>
        <v>1.5264404350129319</v>
      </c>
      <c r="AG22" s="36">
        <f>T22/Calibration!$B$10</f>
        <v>1.6735221713252937</v>
      </c>
      <c r="AH22" s="36">
        <f>U22/Calibration!$B$10</f>
        <v>1.7397401140506685</v>
      </c>
      <c r="AI22" s="36">
        <f>V22/Calibration!$B$10</f>
        <v>0.88700881867190184</v>
      </c>
      <c r="AK22" s="36">
        <f>Calibration!$K$16+Calibration!$K$17*X22</f>
        <v>0.28104235850999382</v>
      </c>
      <c r="AL22" s="36">
        <f>Calibration!$K$16+Calibration!$K$17*Y22</f>
        <v>0.27581075613250783</v>
      </c>
      <c r="AM22" s="36">
        <f>Calibration!$K$16+Calibration!$K$17*Z22</f>
        <v>0.28954753664415234</v>
      </c>
      <c r="AN22" s="36">
        <f>Calibration!$K$16+Calibration!$K$17*AA22</f>
        <v>0.27813591274472382</v>
      </c>
      <c r="AO22" s="36">
        <f>Calibration!$K$16+Calibration!$K$17*AB22</f>
        <v>0.26528636304563546</v>
      </c>
      <c r="AP22" s="36">
        <f>Calibration!$K$16+Calibration!$K$17*AC22</f>
        <v>0.27033440042742013</v>
      </c>
      <c r="AQ22" s="36">
        <f>Calibration!$K$10+Calibration!$K$11*AD22</f>
        <v>0.24855764953237974</v>
      </c>
      <c r="AR22" s="36">
        <f>Calibration!$K$10+Calibration!$K$11*AE22</f>
        <v>0.2506672325387943</v>
      </c>
      <c r="AS22" s="36">
        <f>Calibration!$K$10+Calibration!$K$11*AF22</f>
        <v>0.2545096873004779</v>
      </c>
      <c r="AT22" s="36">
        <f>Calibration!$K$10+Calibration!$K$11*AG22</f>
        <v>0.29007122940860847</v>
      </c>
      <c r="AU22" s="36">
        <f>Calibration!$K$10+Calibration!$K$11*AH22</f>
        <v>0.30608145758229016</v>
      </c>
      <c r="AV22" s="36">
        <f>Calibration!$K$4+Calibration!$K$5*AI22</f>
        <v>0.18767435576836089</v>
      </c>
      <c r="AX22" s="36">
        <f t="shared" si="0"/>
        <v>611.43955207606962</v>
      </c>
      <c r="AY22" s="36">
        <f t="shared" si="1"/>
        <v>388.1078388162299</v>
      </c>
      <c r="BA22" s="36">
        <f t="shared" si="2"/>
        <v>139.8921611837701</v>
      </c>
      <c r="BB22" s="36">
        <f t="shared" si="3"/>
        <v>5.5075654009358308</v>
      </c>
    </row>
    <row r="23" spans="1:55" s="36" customFormat="1" x14ac:dyDescent="0.3">
      <c r="A23" s="43">
        <v>368</v>
      </c>
      <c r="B23" s="43">
        <v>368</v>
      </c>
      <c r="C23" s="43">
        <v>0</v>
      </c>
      <c r="D23" s="43">
        <v>13</v>
      </c>
      <c r="E23" s="43">
        <v>3</v>
      </c>
      <c r="F23" s="43">
        <v>13</v>
      </c>
      <c r="G23" s="43">
        <v>11</v>
      </c>
      <c r="H23" s="43">
        <v>33</v>
      </c>
      <c r="I23" s="43">
        <v>0</v>
      </c>
      <c r="J23" s="43">
        <v>6</v>
      </c>
      <c r="K23" s="43">
        <v>10926</v>
      </c>
      <c r="L23" s="43">
        <v>10788</v>
      </c>
      <c r="M23" s="43">
        <v>10263</v>
      </c>
      <c r="N23" s="43">
        <v>11250</v>
      </c>
      <c r="O23" s="43">
        <v>12389</v>
      </c>
      <c r="P23" s="43">
        <v>10923</v>
      </c>
      <c r="Q23" s="43">
        <v>10248</v>
      </c>
      <c r="R23" s="43">
        <v>9623</v>
      </c>
      <c r="S23" s="43">
        <v>10321</v>
      </c>
      <c r="T23" s="43">
        <v>11034</v>
      </c>
      <c r="U23" s="43">
        <v>10793</v>
      </c>
      <c r="V23" s="43">
        <v>5898</v>
      </c>
      <c r="X23" s="36">
        <f>K23/Calibration!$B$10</f>
        <v>1.7023464522763392</v>
      </c>
      <c r="Y23" s="36">
        <f>L23/Calibration!$B$10</f>
        <v>1.6808450967560999</v>
      </c>
      <c r="Z23" s="36">
        <f>M23/Calibration!$B$10</f>
        <v>1.5990464616247546</v>
      </c>
      <c r="AA23" s="36">
        <f>N23/Calibration!$B$10</f>
        <v>1.7528278956716836</v>
      </c>
      <c r="AB23" s="36">
        <f>O23/Calibration!$B$10</f>
        <v>1.9302919821756879</v>
      </c>
      <c r="AC23" s="36">
        <f>P23/Calibration!$B$10</f>
        <v>1.7018790315041601</v>
      </c>
      <c r="AD23" s="36">
        <f>Q23/Calibration!$B$10</f>
        <v>1.5967093577638591</v>
      </c>
      <c r="AE23" s="36">
        <f>R23/Calibration!$B$10</f>
        <v>1.4993300302265433</v>
      </c>
      <c r="AF23" s="36">
        <f>S23/Calibration!$B$10</f>
        <v>1.6080832632202176</v>
      </c>
      <c r="AG23" s="36">
        <f>T23/Calibration!$B$10</f>
        <v>1.7191736000747875</v>
      </c>
      <c r="AH23" s="36">
        <f>U23/Calibration!$B$10</f>
        <v>1.6816241313763984</v>
      </c>
      <c r="AI23" s="36">
        <f>V23/Calibration!$B$10</f>
        <v>0.91894923810414142</v>
      </c>
      <c r="AK23" s="36">
        <f>Calibration!$K$16+Calibration!$K$17*X23</f>
        <v>0.28670227921078273</v>
      </c>
      <c r="AL23" s="36">
        <f>Calibration!$K$16+Calibration!$K$17*Y23</f>
        <v>0.28248028430965372</v>
      </c>
      <c r="AM23" s="36">
        <f>Calibration!$K$16+Calibration!$K$17*Z23</f>
        <v>0.26641834718579321</v>
      </c>
      <c r="AN23" s="36">
        <f>Calibration!$K$16+Calibration!$K$17*AA23</f>
        <v>0.2966147889786509</v>
      </c>
      <c r="AO23" s="36">
        <f>Calibration!$K$16+Calibration!$K$17*AB23</f>
        <v>0.33146154399594063</v>
      </c>
      <c r="AP23" s="36">
        <f>Calibration!$K$16+Calibration!$K$17*AC23</f>
        <v>0.28661049671293209</v>
      </c>
      <c r="AQ23" s="36">
        <f>Calibration!$K$10+Calibration!$K$11*AD23</f>
        <v>0.27149936472713776</v>
      </c>
      <c r="AR23" s="36">
        <f>Calibration!$K$10+Calibration!$K$11*AE23</f>
        <v>0.24795491153054705</v>
      </c>
      <c r="AS23" s="36">
        <f>Calibration!$K$10+Calibration!$K$11*AF23</f>
        <v>0.27424935686049956</v>
      </c>
      <c r="AT23" s="36">
        <f>Calibration!$K$10+Calibration!$K$11*AG23</f>
        <v>0.30110886906717022</v>
      </c>
      <c r="AU23" s="36">
        <f>Calibration!$K$10+Calibration!$K$11*AH23</f>
        <v>0.29203012791456484</v>
      </c>
      <c r="AV23" s="36">
        <f>Calibration!$K$4+Calibration!$K$5*AI23</f>
        <v>0.19467543818399499</v>
      </c>
      <c r="AX23" s="36">
        <f t="shared" si="0"/>
        <v>637.69093381445532</v>
      </c>
      <c r="AY23" s="36">
        <f t="shared" si="1"/>
        <v>406.77186739896342</v>
      </c>
      <c r="BA23" s="36">
        <f t="shared" si="2"/>
        <v>121.22813260103658</v>
      </c>
      <c r="BB23" s="36">
        <f t="shared" si="3"/>
        <v>4.7727611260250624</v>
      </c>
    </row>
    <row r="24" spans="1:55" s="36" customFormat="1" x14ac:dyDescent="0.3">
      <c r="A24" s="43">
        <v>367</v>
      </c>
      <c r="B24" s="43">
        <v>367</v>
      </c>
      <c r="C24" s="43">
        <v>0</v>
      </c>
      <c r="D24" s="43">
        <v>13</v>
      </c>
      <c r="E24" s="43">
        <v>3</v>
      </c>
      <c r="F24" s="43">
        <v>13</v>
      </c>
      <c r="G24" s="43">
        <v>11</v>
      </c>
      <c r="H24" s="43">
        <v>31</v>
      </c>
      <c r="I24" s="43">
        <v>0</v>
      </c>
      <c r="J24" s="43">
        <v>7</v>
      </c>
      <c r="K24" s="43">
        <v>10685</v>
      </c>
      <c r="L24" s="43">
        <v>11081</v>
      </c>
      <c r="M24" s="43">
        <v>11020</v>
      </c>
      <c r="N24" s="43">
        <v>11040</v>
      </c>
      <c r="O24" s="43">
        <v>10865</v>
      </c>
      <c r="P24" s="43">
        <v>11705</v>
      </c>
      <c r="Q24" s="43">
        <v>10788</v>
      </c>
      <c r="R24" s="43">
        <v>10062</v>
      </c>
      <c r="S24" s="43">
        <v>10105</v>
      </c>
      <c r="T24" s="43">
        <v>11990</v>
      </c>
      <c r="U24" s="43">
        <v>12283</v>
      </c>
      <c r="V24" s="43">
        <v>6976</v>
      </c>
      <c r="X24" s="36">
        <f>K24/Calibration!$B$10</f>
        <v>1.6647969835779504</v>
      </c>
      <c r="Y24" s="36">
        <f>L24/Calibration!$B$10</f>
        <v>1.7264965255055935</v>
      </c>
      <c r="Z24" s="36">
        <f>M24/Calibration!$B$10</f>
        <v>1.7169923031379515</v>
      </c>
      <c r="AA24" s="36">
        <f>N24/Calibration!$B$10</f>
        <v>1.7201084416191457</v>
      </c>
      <c r="AB24" s="36">
        <f>O24/Calibration!$B$10</f>
        <v>1.6928422299086971</v>
      </c>
      <c r="AC24" s="36">
        <f>P24/Calibration!$B$10</f>
        <v>1.8237200461188496</v>
      </c>
      <c r="AD24" s="36">
        <f>Q24/Calibration!$B$10</f>
        <v>1.6808450967560999</v>
      </c>
      <c r="AE24" s="36">
        <f>R24/Calibration!$B$10</f>
        <v>1.5677292698887539</v>
      </c>
      <c r="AF24" s="36">
        <f>S24/Calibration!$B$10</f>
        <v>1.5744289676233212</v>
      </c>
      <c r="AG24" s="36">
        <f>T24/Calibration!$B$10</f>
        <v>1.8681250194758656</v>
      </c>
      <c r="AH24" s="36">
        <f>U24/Calibration!$B$10</f>
        <v>1.9137764482253592</v>
      </c>
      <c r="AI24" s="36">
        <f>V24/Calibration!$B$10</f>
        <v>1.0869091022405035</v>
      </c>
      <c r="AK24" s="36">
        <f>Calibration!$K$16+Calibration!$K$17*X24</f>
        <v>0.27932908521678207</v>
      </c>
      <c r="AL24" s="36">
        <f>Calibration!$K$16+Calibration!$K$17*Y24</f>
        <v>0.29144437493306535</v>
      </c>
      <c r="AM24" s="36">
        <f>Calibration!$K$16+Calibration!$K$17*Z24</f>
        <v>0.28957813081010253</v>
      </c>
      <c r="AN24" s="36">
        <f>Calibration!$K$16+Calibration!$K$17*AA24</f>
        <v>0.29019001412910678</v>
      </c>
      <c r="AO24" s="36">
        <f>Calibration!$K$16+Calibration!$K$17*AB24</f>
        <v>0.28483603508781991</v>
      </c>
      <c r="AP24" s="36">
        <f>Calibration!$K$16+Calibration!$K$17*AC24</f>
        <v>0.31053513448599673</v>
      </c>
      <c r="AQ24" s="36">
        <f>Calibration!$K$10+Calibration!$K$11*AD24</f>
        <v>0.29184177228899211</v>
      </c>
      <c r="AR24" s="36">
        <f>Calibration!$K$10+Calibration!$K$11*AE24</f>
        <v>0.26449253545583234</v>
      </c>
      <c r="AS24" s="36">
        <f>Calibration!$K$10+Calibration!$K$11*AF24</f>
        <v>0.2661123938357578</v>
      </c>
      <c r="AT24" s="36">
        <f>Calibration!$K$10+Calibration!$K$11*AG24</f>
        <v>0.33712246467667534</v>
      </c>
      <c r="AU24" s="36">
        <f>Calibration!$K$10+Calibration!$K$11*AH24</f>
        <v>0.34816010433523703</v>
      </c>
      <c r="AV24" s="36">
        <f>Calibration!$K$4+Calibration!$K$5*AI24</f>
        <v>0.2314908862037684</v>
      </c>
      <c r="AX24" s="36">
        <f t="shared" si="0"/>
        <v>669.09367777014904</v>
      </c>
      <c r="AY24" s="36">
        <f t="shared" si="1"/>
        <v>438.43466176523395</v>
      </c>
      <c r="BA24" s="36">
        <f t="shared" si="2"/>
        <v>89.565338234766045</v>
      </c>
      <c r="BB24" s="36">
        <f t="shared" si="3"/>
        <v>3.5261944186915768</v>
      </c>
    </row>
    <row r="25" spans="1:55" s="36" customFormat="1" x14ac:dyDescent="0.3">
      <c r="A25" s="43">
        <v>366</v>
      </c>
      <c r="B25" s="43">
        <v>366</v>
      </c>
      <c r="C25" s="43">
        <v>0</v>
      </c>
      <c r="D25" s="43">
        <v>13</v>
      </c>
      <c r="E25" s="43">
        <v>3</v>
      </c>
      <c r="F25" s="43">
        <v>13</v>
      </c>
      <c r="G25" s="43">
        <v>11</v>
      </c>
      <c r="H25" s="43">
        <v>44</v>
      </c>
      <c r="I25" s="43">
        <v>0</v>
      </c>
      <c r="J25" s="43">
        <v>8</v>
      </c>
      <c r="K25" s="43">
        <v>11808</v>
      </c>
      <c r="L25" s="43">
        <v>11877</v>
      </c>
      <c r="M25" s="43">
        <v>12107</v>
      </c>
      <c r="N25" s="43">
        <v>12033</v>
      </c>
      <c r="O25" s="43">
        <v>11503</v>
      </c>
      <c r="P25" s="43">
        <v>11160</v>
      </c>
      <c r="Q25" s="43">
        <v>11281</v>
      </c>
      <c r="R25" s="43">
        <v>11210</v>
      </c>
      <c r="S25" s="43">
        <v>11629</v>
      </c>
      <c r="T25" s="43">
        <v>12242</v>
      </c>
      <c r="U25" s="43">
        <v>15505</v>
      </c>
      <c r="V25" s="43">
        <v>7302</v>
      </c>
      <c r="X25" s="36">
        <f>K25/Calibration!$B$10</f>
        <v>1.8397681592969992</v>
      </c>
      <c r="Y25" s="36">
        <f>L25/Calibration!$B$10</f>
        <v>1.8505188370571188</v>
      </c>
      <c r="Z25" s="36">
        <f>M25/Calibration!$B$10</f>
        <v>1.886354429590851</v>
      </c>
      <c r="AA25" s="36">
        <f>N25/Calibration!$B$10</f>
        <v>1.8748247172104329</v>
      </c>
      <c r="AB25" s="36">
        <f>O25/Calibration!$B$10</f>
        <v>1.792247047458789</v>
      </c>
      <c r="AC25" s="36">
        <f>P25/Calibration!$B$10</f>
        <v>1.7388052725063103</v>
      </c>
      <c r="AD25" s="36">
        <f>Q25/Calibration!$B$10</f>
        <v>1.7576579103175345</v>
      </c>
      <c r="AE25" s="36">
        <f>R25/Calibration!$B$10</f>
        <v>1.7465956187092955</v>
      </c>
      <c r="AF25" s="36">
        <f>S25/Calibration!$B$10</f>
        <v>1.8118787198903119</v>
      </c>
      <c r="AG25" s="36">
        <f>T25/Calibration!$B$10</f>
        <v>1.9073883643389113</v>
      </c>
      <c r="AH25" s="36">
        <f>U25/Calibration!$B$10</f>
        <v>2.4157863575457292</v>
      </c>
      <c r="AI25" s="36">
        <f>V25/Calibration!$B$10</f>
        <v>1.1377021594839676</v>
      </c>
      <c r="AK25" s="36">
        <f>Calibration!$K$16+Calibration!$K$17*X25</f>
        <v>0.31368633357886838</v>
      </c>
      <c r="AL25" s="36">
        <f>Calibration!$K$16+Calibration!$K$17*Y25</f>
        <v>0.31579733102943286</v>
      </c>
      <c r="AM25" s="36">
        <f>Calibration!$K$16+Calibration!$K$17*Z25</f>
        <v>0.32283398919798129</v>
      </c>
      <c r="AN25" s="36">
        <f>Calibration!$K$16+Calibration!$K$17*AA25</f>
        <v>0.32057002091766573</v>
      </c>
      <c r="AO25" s="36">
        <f>Calibration!$K$16+Calibration!$K$17*AB25</f>
        <v>0.30435511296405415</v>
      </c>
      <c r="AP25" s="36">
        <f>Calibration!$K$16+Calibration!$K$17*AC25</f>
        <v>0.29386131404313204</v>
      </c>
      <c r="AQ25" s="36">
        <f>Calibration!$K$10+Calibration!$K$11*AD25</f>
        <v>0.31041363697046281</v>
      </c>
      <c r="AR25" s="36">
        <f>Calibration!$K$10+Calibration!$K$11*AE25</f>
        <v>0.30773898708733011</v>
      </c>
      <c r="AS25" s="36">
        <f>Calibration!$K$10+Calibration!$K$11*AF25</f>
        <v>0.32352318851032452</v>
      </c>
      <c r="AT25" s="36">
        <f>Calibration!$K$10+Calibration!$K$11*AG25</f>
        <v>0.34661558820554067</v>
      </c>
      <c r="AU25" s="36">
        <f>Calibration!$K$10+Calibration!$K$11*AH25</f>
        <v>0.46953646945430133</v>
      </c>
      <c r="AV25" s="36">
        <f>Calibration!$K$4+Calibration!$K$5*AI25</f>
        <v>0.24262431482570362</v>
      </c>
      <c r="AX25" s="36">
        <f t="shared" si="0"/>
        <v>742.94262399907268</v>
      </c>
      <c r="AY25" s="36">
        <f t="shared" si="1"/>
        <v>489.29821111576439</v>
      </c>
      <c r="BA25" s="36">
        <f t="shared" si="2"/>
        <v>38.701788884235611</v>
      </c>
      <c r="BB25" s="36">
        <f t="shared" si="3"/>
        <v>1.5236924757573076</v>
      </c>
    </row>
    <row r="26" spans="1:55" s="36" customFormat="1" x14ac:dyDescent="0.3">
      <c r="A26" s="43">
        <v>365</v>
      </c>
      <c r="B26" s="43">
        <v>365</v>
      </c>
      <c r="C26" s="43">
        <v>0</v>
      </c>
      <c r="D26" s="43">
        <v>13</v>
      </c>
      <c r="E26" s="43">
        <v>3</v>
      </c>
      <c r="F26" s="43">
        <v>13</v>
      </c>
      <c r="G26" s="43">
        <v>11</v>
      </c>
      <c r="H26" s="43">
        <v>41</v>
      </c>
      <c r="I26" s="43">
        <v>0</v>
      </c>
      <c r="J26" s="43">
        <v>9</v>
      </c>
      <c r="K26" s="43">
        <v>10196</v>
      </c>
      <c r="L26" s="43">
        <v>10194</v>
      </c>
      <c r="M26" s="43">
        <v>10530</v>
      </c>
      <c r="N26" s="43">
        <v>11260</v>
      </c>
      <c r="O26" s="43">
        <v>11586</v>
      </c>
      <c r="P26" s="43">
        <v>10866</v>
      </c>
      <c r="Q26" s="43">
        <v>10942</v>
      </c>
      <c r="R26" s="43">
        <v>10397</v>
      </c>
      <c r="S26" s="43">
        <v>10910</v>
      </c>
      <c r="T26" s="43">
        <v>13024</v>
      </c>
      <c r="U26" s="43">
        <v>12883</v>
      </c>
      <c r="V26" s="43">
        <v>8178</v>
      </c>
      <c r="X26" s="36">
        <f>K26/Calibration!$B$10</f>
        <v>1.5886073977127544</v>
      </c>
      <c r="Y26" s="36">
        <f>L26/Calibration!$B$10</f>
        <v>1.588295783864635</v>
      </c>
      <c r="Z26" s="36">
        <f>M26/Calibration!$B$10</f>
        <v>1.640646910348696</v>
      </c>
      <c r="AA26" s="36">
        <f>N26/Calibration!$B$10</f>
        <v>1.7543859649122808</v>
      </c>
      <c r="AB26" s="36">
        <f>O26/Calibration!$B$10</f>
        <v>1.8051790221557447</v>
      </c>
      <c r="AC26" s="36">
        <f>P26/Calibration!$B$10</f>
        <v>1.6929980368327568</v>
      </c>
      <c r="AD26" s="36">
        <f>Q26/Calibration!$B$10</f>
        <v>1.7048393630612946</v>
      </c>
      <c r="AE26" s="36">
        <f>R26/Calibration!$B$10</f>
        <v>1.6199245894487551</v>
      </c>
      <c r="AF26" s="36">
        <f>S26/Calibration!$B$10</f>
        <v>1.699853541491384</v>
      </c>
      <c r="AG26" s="36">
        <f>T26/Calibration!$B$10</f>
        <v>2.0292293789536009</v>
      </c>
      <c r="AH26" s="36">
        <f>U26/Calibration!$B$10</f>
        <v>2.0072606026611823</v>
      </c>
      <c r="AI26" s="36">
        <f>V26/Calibration!$B$10</f>
        <v>1.2741890249602692</v>
      </c>
      <c r="AK26" s="36">
        <f>Calibration!$K$16+Calibration!$K$17*X26</f>
        <v>0.26436853806712912</v>
      </c>
      <c r="AL26" s="36">
        <f>Calibration!$K$16+Calibration!$K$17*Y26</f>
        <v>0.26430734973522868</v>
      </c>
      <c r="AM26" s="36">
        <f>Calibration!$K$16+Calibration!$K$17*Z26</f>
        <v>0.27458698949449944</v>
      </c>
      <c r="AN26" s="36">
        <f>Calibration!$K$16+Calibration!$K$17*AA26</f>
        <v>0.29692073063815305</v>
      </c>
      <c r="AO26" s="36">
        <f>Calibration!$K$16+Calibration!$K$17*AB26</f>
        <v>0.30689442873792167</v>
      </c>
      <c r="AP26" s="36">
        <f>Calibration!$K$16+Calibration!$K$17*AC26</f>
        <v>0.2848666292537701</v>
      </c>
      <c r="AQ26" s="36">
        <f>Calibration!$K$10+Calibration!$K$11*AD26</f>
        <v>0.29764312555663208</v>
      </c>
      <c r="AR26" s="36">
        <f>Calibration!$K$10+Calibration!$K$11*AE26</f>
        <v>0.27711236236920495</v>
      </c>
      <c r="AS26" s="36">
        <f>Calibration!$K$10+Calibration!$K$11*AF26</f>
        <v>0.29643764955296664</v>
      </c>
      <c r="AT26" s="36">
        <f>Calibration!$K$10+Calibration!$K$11*AG26</f>
        <v>0.37607440804511499</v>
      </c>
      <c r="AU26" s="36">
        <f>Calibration!$K$10+Calibration!$K$11*AH26</f>
        <v>0.37076277940396407</v>
      </c>
      <c r="AV26" s="36">
        <f>Calibration!$K$4+Calibration!$K$5*AI26</f>
        <v>0.272541135294462</v>
      </c>
      <c r="AX26" s="36">
        <f t="shared" si="0"/>
        <v>690.06637142309648</v>
      </c>
      <c r="AY26" s="36">
        <f t="shared" si="1"/>
        <v>465.77706076901507</v>
      </c>
      <c r="BA26" s="36">
        <f t="shared" si="2"/>
        <v>62.222939230984935</v>
      </c>
      <c r="BB26" s="36">
        <f t="shared" si="3"/>
        <v>2.449722016967911</v>
      </c>
    </row>
    <row r="27" spans="1:55" s="36" customFormat="1" x14ac:dyDescent="0.3">
      <c r="A27" s="43">
        <v>364</v>
      </c>
      <c r="B27" s="43">
        <v>364</v>
      </c>
      <c r="C27" s="43">
        <v>0</v>
      </c>
      <c r="D27" s="43">
        <v>13</v>
      </c>
      <c r="E27" s="43">
        <v>3</v>
      </c>
      <c r="F27" s="43">
        <v>13</v>
      </c>
      <c r="G27" s="43">
        <v>11</v>
      </c>
      <c r="H27" s="43">
        <v>54</v>
      </c>
      <c r="I27" s="43">
        <v>0</v>
      </c>
      <c r="J27" s="43">
        <v>10</v>
      </c>
      <c r="K27" s="43">
        <v>10874</v>
      </c>
      <c r="L27" s="43">
        <v>10246</v>
      </c>
      <c r="M27" s="43">
        <v>10405</v>
      </c>
      <c r="N27" s="43">
        <v>10895</v>
      </c>
      <c r="O27" s="43">
        <v>10581</v>
      </c>
      <c r="P27" s="43">
        <v>10617</v>
      </c>
      <c r="Q27" s="43">
        <v>11519</v>
      </c>
      <c r="R27" s="43">
        <v>11911</v>
      </c>
      <c r="S27" s="43">
        <v>12387</v>
      </c>
      <c r="T27" s="43">
        <v>12870</v>
      </c>
      <c r="U27" s="43">
        <v>12798</v>
      </c>
      <c r="V27" s="43">
        <v>7715</v>
      </c>
      <c r="X27" s="36">
        <f>K27/Calibration!$B$10</f>
        <v>1.6942444922252344</v>
      </c>
      <c r="Y27" s="36">
        <f>L27/Calibration!$B$10</f>
        <v>1.5963977439157397</v>
      </c>
      <c r="Z27" s="36">
        <f>M27/Calibration!$B$10</f>
        <v>1.6211710448412329</v>
      </c>
      <c r="AA27" s="36">
        <f>N27/Calibration!$B$10</f>
        <v>1.6975164376304883</v>
      </c>
      <c r="AB27" s="36">
        <f>O27/Calibration!$B$10</f>
        <v>1.6485930634757409</v>
      </c>
      <c r="AC27" s="36">
        <f>P27/Calibration!$B$10</f>
        <v>1.6542021127418902</v>
      </c>
      <c r="AD27" s="36">
        <f>Q27/Calibration!$B$10</f>
        <v>1.7947399582437444</v>
      </c>
      <c r="AE27" s="36">
        <f>R27/Calibration!$B$10</f>
        <v>1.8558162724751488</v>
      </c>
      <c r="AF27" s="36">
        <f>S27/Calibration!$B$10</f>
        <v>1.9299803683275685</v>
      </c>
      <c r="AG27" s="36">
        <f>T27/Calibration!$B$10</f>
        <v>2.005235112648406</v>
      </c>
      <c r="AH27" s="36">
        <f>U27/Calibration!$B$10</f>
        <v>1.9940170141161073</v>
      </c>
      <c r="AI27" s="36">
        <f>V27/Calibration!$B$10</f>
        <v>1.2020504191206258</v>
      </c>
      <c r="AK27" s="36">
        <f>Calibration!$K$16+Calibration!$K$17*X27</f>
        <v>0.28511138258137181</v>
      </c>
      <c r="AL27" s="36">
        <f>Calibration!$K$16+Calibration!$K$17*Y27</f>
        <v>0.26589824636463966</v>
      </c>
      <c r="AM27" s="36">
        <f>Calibration!$K$16+Calibration!$K$17*Z27</f>
        <v>0.27076271875072311</v>
      </c>
      <c r="AN27" s="36">
        <f>Calibration!$K$16+Calibration!$K$17*AA27</f>
        <v>0.28575386006632625</v>
      </c>
      <c r="AO27" s="36">
        <f>Calibration!$K$16+Calibration!$K$17*AB27</f>
        <v>0.27614729195796012</v>
      </c>
      <c r="AP27" s="36">
        <f>Calibration!$K$16+Calibration!$K$17*AC27</f>
        <v>0.27724868193216773</v>
      </c>
      <c r="AQ27" s="36">
        <f>Calibration!$K$10+Calibration!$K$11*AD27</f>
        <v>0.3193793647477246</v>
      </c>
      <c r="AR27" s="36">
        <f>Calibration!$K$10+Calibration!$K$11*AE27</f>
        <v>0.33414644579262626</v>
      </c>
      <c r="AS27" s="36">
        <f>Calibration!$K$10+Calibration!$K$11*AF27</f>
        <v>0.35207790134714972</v>
      </c>
      <c r="AT27" s="36">
        <f>Calibration!$K$10+Calibration!$K$11*AG27</f>
        <v>0.37027305477747496</v>
      </c>
      <c r="AU27" s="36">
        <f>Calibration!$K$10+Calibration!$K$11*AH27</f>
        <v>0.36756073376922777</v>
      </c>
      <c r="AV27" s="36">
        <f>Calibration!$K$4+Calibration!$K$5*AI27</f>
        <v>0.25672893452159085</v>
      </c>
      <c r="AX27" s="36">
        <f t="shared" si="0"/>
        <v>703.70658506365942</v>
      </c>
      <c r="AY27" s="36">
        <f t="shared" si="1"/>
        <v>483.09775257338839</v>
      </c>
      <c r="BA27" s="36">
        <f t="shared" si="2"/>
        <v>44.902247426611609</v>
      </c>
      <c r="BB27" s="36">
        <f t="shared" si="3"/>
        <v>1.7678050167957327</v>
      </c>
    </row>
    <row r="28" spans="1:55" s="36" customFormat="1" x14ac:dyDescent="0.3">
      <c r="A28" s="43">
        <v>363</v>
      </c>
      <c r="B28" s="43">
        <v>363</v>
      </c>
      <c r="C28" s="43">
        <v>0</v>
      </c>
      <c r="D28" s="43">
        <v>13</v>
      </c>
      <c r="E28" s="43">
        <v>3</v>
      </c>
      <c r="F28" s="43">
        <v>13</v>
      </c>
      <c r="G28" s="43">
        <v>12</v>
      </c>
      <c r="H28" s="43">
        <v>0</v>
      </c>
      <c r="I28" s="43">
        <v>0</v>
      </c>
      <c r="J28" s="43">
        <v>11</v>
      </c>
      <c r="K28" s="43">
        <v>10415</v>
      </c>
      <c r="L28" s="43">
        <v>9885</v>
      </c>
      <c r="M28" s="43">
        <v>9347</v>
      </c>
      <c r="N28" s="43">
        <v>9427</v>
      </c>
      <c r="O28" s="43">
        <v>9770</v>
      </c>
      <c r="P28" s="43">
        <v>10250</v>
      </c>
      <c r="Q28" s="43">
        <v>10976</v>
      </c>
      <c r="R28" s="43">
        <v>10987</v>
      </c>
      <c r="S28" s="43">
        <v>10865</v>
      </c>
      <c r="T28" s="43">
        <v>12100</v>
      </c>
      <c r="U28" s="43">
        <v>12562</v>
      </c>
      <c r="V28" s="43">
        <v>6798</v>
      </c>
      <c r="X28" s="36">
        <f>K28/Calibration!$B$10</f>
        <v>1.6227291140818298</v>
      </c>
      <c r="Y28" s="36">
        <f>L28/Calibration!$B$10</f>
        <v>1.540151444330186</v>
      </c>
      <c r="Z28" s="36">
        <f>M28/Calibration!$B$10</f>
        <v>1.4563273191860646</v>
      </c>
      <c r="AA28" s="36">
        <f>N28/Calibration!$B$10</f>
        <v>1.4687918731108411</v>
      </c>
      <c r="AB28" s="36">
        <f>O28/Calibration!$B$10</f>
        <v>1.5222336480633201</v>
      </c>
      <c r="AC28" s="36">
        <f>P28/Calibration!$B$10</f>
        <v>1.5970209716119785</v>
      </c>
      <c r="AD28" s="36">
        <f>Q28/Calibration!$B$10</f>
        <v>1.7101367984793245</v>
      </c>
      <c r="AE28" s="36">
        <f>R28/Calibration!$B$10</f>
        <v>1.7118506746439812</v>
      </c>
      <c r="AF28" s="36">
        <f>S28/Calibration!$B$10</f>
        <v>1.6928422299086971</v>
      </c>
      <c r="AG28" s="36">
        <f>T28/Calibration!$B$10</f>
        <v>1.8852637811224331</v>
      </c>
      <c r="AH28" s="36">
        <f>U28/Calibration!$B$10</f>
        <v>1.957246580038017</v>
      </c>
      <c r="AI28" s="36">
        <f>V28/Calibration!$B$10</f>
        <v>1.0591754697578761</v>
      </c>
      <c r="AK28" s="36">
        <f>Calibration!$K$16+Calibration!$K$17*X28</f>
        <v>0.2710686604102252</v>
      </c>
      <c r="AL28" s="36">
        <f>Calibration!$K$16+Calibration!$K$17*Y28</f>
        <v>0.25485375245661368</v>
      </c>
      <c r="AM28" s="36">
        <f>Calibration!$K$16+Calibration!$K$17*Z28</f>
        <v>0.23839409117540045</v>
      </c>
      <c r="AN28" s="36">
        <f>Calibration!$K$16+Calibration!$K$17*AA28</f>
        <v>0.24084162445141732</v>
      </c>
      <c r="AO28" s="36">
        <f>Calibration!$K$16+Calibration!$K$17*AB28</f>
        <v>0.25133542337233949</v>
      </c>
      <c r="AP28" s="36">
        <f>Calibration!$K$16+Calibration!$K$17*AC28</f>
        <v>0.26602062302844048</v>
      </c>
      <c r="AQ28" s="36">
        <f>Calibration!$K$10+Calibration!$K$11*AD28</f>
        <v>0.29892394381052662</v>
      </c>
      <c r="AR28" s="36">
        <f>Calibration!$K$10+Calibration!$K$11*AE28</f>
        <v>0.29933832618678657</v>
      </c>
      <c r="AS28" s="36">
        <f>Calibration!$K$10+Calibration!$K$11*AF28</f>
        <v>0.29474244892281204</v>
      </c>
      <c r="AT28" s="36">
        <f>Calibration!$K$10+Calibration!$K$11*AG28</f>
        <v>0.34126628843927526</v>
      </c>
      <c r="AU28" s="36">
        <f>Calibration!$K$10+Calibration!$K$11*AH28</f>
        <v>0.35867034824219513</v>
      </c>
      <c r="AV28" s="36">
        <f>Calibration!$K$4+Calibration!$K$5*AI28</f>
        <v>0.22541189756970564</v>
      </c>
      <c r="AX28" s="36">
        <f t="shared" si="0"/>
        <v>641.06661957212498</v>
      </c>
      <c r="AY28" s="36">
        <f t="shared" si="1"/>
        <v>442.0083175771822</v>
      </c>
      <c r="BA28" s="36">
        <f t="shared" si="2"/>
        <v>85.991682422817803</v>
      </c>
      <c r="BB28" s="36">
        <f t="shared" si="3"/>
        <v>3.3854993079849529</v>
      </c>
    </row>
    <row r="29" spans="1:55" s="36" customFormat="1" x14ac:dyDescent="0.3">
      <c r="A29" s="43">
        <v>362</v>
      </c>
      <c r="B29" s="43">
        <v>362</v>
      </c>
      <c r="C29" s="43">
        <v>0</v>
      </c>
      <c r="D29" s="43">
        <v>13</v>
      </c>
      <c r="E29" s="43">
        <v>3</v>
      </c>
      <c r="F29" s="43">
        <v>13</v>
      </c>
      <c r="G29" s="43">
        <v>12</v>
      </c>
      <c r="H29" s="43">
        <v>1</v>
      </c>
      <c r="I29" s="43">
        <v>0</v>
      </c>
      <c r="J29" s="43">
        <v>12</v>
      </c>
      <c r="K29" s="43">
        <v>9347</v>
      </c>
      <c r="L29" s="43">
        <v>9406</v>
      </c>
      <c r="M29" s="43">
        <v>9076</v>
      </c>
      <c r="N29" s="43">
        <v>9006</v>
      </c>
      <c r="O29" s="43">
        <v>10511</v>
      </c>
      <c r="P29" s="43">
        <v>10012</v>
      </c>
      <c r="Q29" s="43">
        <v>11276</v>
      </c>
      <c r="R29" s="43">
        <v>10811</v>
      </c>
      <c r="S29" s="43">
        <v>11043</v>
      </c>
      <c r="T29" s="43">
        <v>11723</v>
      </c>
      <c r="U29" s="43">
        <v>11633</v>
      </c>
      <c r="V29" s="43">
        <v>5696</v>
      </c>
      <c r="X29" s="36">
        <f>K29/Calibration!$B$10</f>
        <v>1.4563273191860646</v>
      </c>
      <c r="Y29" s="36">
        <f>L29/Calibration!$B$10</f>
        <v>1.4655199277055873</v>
      </c>
      <c r="Z29" s="36">
        <f>M29/Calibration!$B$10</f>
        <v>1.4141036427658846</v>
      </c>
      <c r="AA29" s="36">
        <f>N29/Calibration!$B$10</f>
        <v>1.4031971580817051</v>
      </c>
      <c r="AB29" s="36">
        <f>O29/Calibration!$B$10</f>
        <v>1.6376865787915615</v>
      </c>
      <c r="AC29" s="36">
        <f>P29/Calibration!$B$10</f>
        <v>1.5599389236857686</v>
      </c>
      <c r="AD29" s="36">
        <f>Q29/Calibration!$B$10</f>
        <v>1.756878875697236</v>
      </c>
      <c r="AE29" s="36">
        <f>R29/Calibration!$B$10</f>
        <v>1.684428656009473</v>
      </c>
      <c r="AF29" s="36">
        <f>S29/Calibration!$B$10</f>
        <v>1.7205758623913248</v>
      </c>
      <c r="AG29" s="36">
        <f>T29/Calibration!$B$10</f>
        <v>1.8265245707519242</v>
      </c>
      <c r="AH29" s="36">
        <f>U29/Calibration!$B$10</f>
        <v>1.8125019475865507</v>
      </c>
      <c r="AI29" s="36">
        <f>V29/Calibration!$B$10</f>
        <v>0.88747623944408094</v>
      </c>
      <c r="AK29" s="36">
        <f>Calibration!$K$16+Calibration!$K$17*X29</f>
        <v>0.23839409117540045</v>
      </c>
      <c r="AL29" s="36">
        <f>Calibration!$K$16+Calibration!$K$17*Y29</f>
        <v>0.24019914696646288</v>
      </c>
      <c r="AM29" s="36">
        <f>Calibration!$K$16+Calibration!$K$17*Z29</f>
        <v>0.23010307220289344</v>
      </c>
      <c r="AN29" s="36">
        <f>Calibration!$K$16+Calibration!$K$17*AA29</f>
        <v>0.22796148058637866</v>
      </c>
      <c r="AO29" s="36">
        <f>Calibration!$K$16+Calibration!$K$17*AB29</f>
        <v>0.27400570034144539</v>
      </c>
      <c r="AP29" s="36">
        <f>Calibration!$K$16+Calibration!$K$17*AC29</f>
        <v>0.2587392115322904</v>
      </c>
      <c r="AQ29" s="36">
        <f>Calibration!$K$10+Calibration!$K$11*AD29</f>
        <v>0.31022528134489008</v>
      </c>
      <c r="AR29" s="36">
        <f>Calibration!$K$10+Calibration!$K$11*AE29</f>
        <v>0.29270820816662663</v>
      </c>
      <c r="AS29" s="36">
        <f>Calibration!$K$10+Calibration!$K$11*AF29</f>
        <v>0.30144790919320114</v>
      </c>
      <c r="AT29" s="36">
        <f>Calibration!$K$10+Calibration!$K$11*AG29</f>
        <v>0.32706427427109175</v>
      </c>
      <c r="AU29" s="36">
        <f>Calibration!$K$10+Calibration!$K$11*AH29</f>
        <v>0.32367387301078271</v>
      </c>
      <c r="AV29" s="36">
        <f>Calibration!$K$4+Calibration!$K$5*AI29</f>
        <v>0.18777681063297991</v>
      </c>
      <c r="AX29" s="36">
        <f t="shared" si="0"/>
        <v>618.62040276734854</v>
      </c>
      <c r="AY29" s="36">
        <f t="shared" si="1"/>
        <v>427.72768366451697</v>
      </c>
      <c r="BA29" s="36">
        <f t="shared" si="2"/>
        <v>100.27231633548303</v>
      </c>
      <c r="BB29" s="36">
        <f t="shared" si="3"/>
        <v>3.9477289895859462</v>
      </c>
    </row>
    <row r="30" spans="1:55" s="36" customFormat="1" x14ac:dyDescent="0.3">
      <c r="A30" s="43">
        <v>361</v>
      </c>
      <c r="B30" s="43">
        <v>361</v>
      </c>
      <c r="C30" s="43">
        <v>0</v>
      </c>
      <c r="D30" s="43">
        <v>13</v>
      </c>
      <c r="E30" s="43">
        <v>3</v>
      </c>
      <c r="F30" s="43">
        <v>13</v>
      </c>
      <c r="G30" s="43">
        <v>12</v>
      </c>
      <c r="H30" s="43">
        <v>14</v>
      </c>
      <c r="I30" s="43">
        <v>0</v>
      </c>
      <c r="J30" s="43">
        <v>13</v>
      </c>
      <c r="K30" s="43">
        <v>9944</v>
      </c>
      <c r="L30" s="43">
        <v>10028</v>
      </c>
      <c r="M30" s="43">
        <v>10611</v>
      </c>
      <c r="N30" s="43">
        <v>10077</v>
      </c>
      <c r="O30" s="43">
        <v>10519</v>
      </c>
      <c r="P30" s="43">
        <v>11233</v>
      </c>
      <c r="Q30" s="43">
        <v>11892</v>
      </c>
      <c r="R30" s="43">
        <v>11029</v>
      </c>
      <c r="S30" s="43">
        <v>11040</v>
      </c>
      <c r="T30" s="43">
        <v>11704</v>
      </c>
      <c r="U30" s="43">
        <v>11459</v>
      </c>
      <c r="V30" s="43">
        <v>6047</v>
      </c>
      <c r="X30" s="36">
        <f>K30/Calibration!$B$10</f>
        <v>1.5493440528497087</v>
      </c>
      <c r="Y30" s="36">
        <f>L30/Calibration!$B$10</f>
        <v>1.562431834470724</v>
      </c>
      <c r="Z30" s="36">
        <f>M30/Calibration!$B$10</f>
        <v>1.653267271197532</v>
      </c>
      <c r="AA30" s="36">
        <f>N30/Calibration!$B$10</f>
        <v>1.5700663737496494</v>
      </c>
      <c r="AB30" s="36">
        <f>O30/Calibration!$B$10</f>
        <v>1.6389330341840391</v>
      </c>
      <c r="AC30" s="36">
        <f>P30/Calibration!$B$10</f>
        <v>1.7501791779626688</v>
      </c>
      <c r="AD30" s="36">
        <f>Q30/Calibration!$B$10</f>
        <v>1.8528559409180145</v>
      </c>
      <c r="AE30" s="36">
        <f>R30/Calibration!$B$10</f>
        <v>1.7183945654544888</v>
      </c>
      <c r="AF30" s="36">
        <f>S30/Calibration!$B$10</f>
        <v>1.7201084416191457</v>
      </c>
      <c r="AG30" s="36">
        <f>T30/Calibration!$B$10</f>
        <v>1.8235642391947899</v>
      </c>
      <c r="AH30" s="36">
        <f>U30/Calibration!$B$10</f>
        <v>1.7853915428001621</v>
      </c>
      <c r="AI30" s="36">
        <f>V30/Calibration!$B$10</f>
        <v>0.94216446978903745</v>
      </c>
      <c r="AK30" s="36">
        <f>Calibration!$K$16+Calibration!$K$17*X30</f>
        <v>0.25665880824767606</v>
      </c>
      <c r="AL30" s="36">
        <f>Calibration!$K$16+Calibration!$K$17*Y30</f>
        <v>0.25922871818749377</v>
      </c>
      <c r="AM30" s="36">
        <f>Calibration!$K$16+Calibration!$K$17*Z30</f>
        <v>0.27706511693646646</v>
      </c>
      <c r="AN30" s="36">
        <f>Calibration!$K$16+Calibration!$K$17*AA30</f>
        <v>0.26072783231905405</v>
      </c>
      <c r="AO30" s="36">
        <f>Calibration!$K$16+Calibration!$K$17*AB30</f>
        <v>0.2742504536690471</v>
      </c>
      <c r="AP30" s="36">
        <f>Calibration!$K$16+Calibration!$K$17*AC30</f>
        <v>0.29609468815749734</v>
      </c>
      <c r="AQ30" s="36">
        <f>Calibration!$K$10+Calibration!$K$11*AD30</f>
        <v>0.33343069441544992</v>
      </c>
      <c r="AR30" s="36">
        <f>Calibration!$K$10+Calibration!$K$11*AE30</f>
        <v>0.30092051344159743</v>
      </c>
      <c r="AS30" s="36">
        <f>Calibration!$K$10+Calibration!$K$11*AF30</f>
        <v>0.3013348958178575</v>
      </c>
      <c r="AT30" s="36">
        <f>Calibration!$K$10+Calibration!$K$11*AG30</f>
        <v>0.32634852289391542</v>
      </c>
      <c r="AU30" s="36">
        <f>Calibration!$K$10+Calibration!$K$11*AH30</f>
        <v>0.31711909724085185</v>
      </c>
      <c r="AV30" s="36">
        <f>Calibration!$K$4+Calibration!$K$5*AI30</f>
        <v>0.19976402979340707</v>
      </c>
      <c r="AX30" s="36">
        <f t="shared" si="0"/>
        <v>654.92279339929507</v>
      </c>
      <c r="AY30" s="36">
        <f t="shared" si="1"/>
        <v>442.42753371901989</v>
      </c>
      <c r="BA30" s="36">
        <f t="shared" si="2"/>
        <v>85.572466280980109</v>
      </c>
      <c r="BB30" s="36">
        <f t="shared" si="3"/>
        <v>3.3689947354716581</v>
      </c>
    </row>
    <row r="31" spans="1:55" s="36" customFormat="1" x14ac:dyDescent="0.3">
      <c r="A31" s="43">
        <v>360</v>
      </c>
      <c r="B31" s="43">
        <v>360</v>
      </c>
      <c r="C31" s="43">
        <v>0</v>
      </c>
      <c r="D31" s="43">
        <v>13</v>
      </c>
      <c r="E31" s="43">
        <v>3</v>
      </c>
      <c r="F31" s="43">
        <v>13</v>
      </c>
      <c r="G31" s="43">
        <v>12</v>
      </c>
      <c r="H31" s="43">
        <v>11</v>
      </c>
      <c r="I31" s="43">
        <v>0</v>
      </c>
      <c r="J31" s="43">
        <v>14</v>
      </c>
      <c r="K31" s="43">
        <v>10456</v>
      </c>
      <c r="L31" s="43">
        <v>10392</v>
      </c>
      <c r="M31" s="43">
        <v>9787</v>
      </c>
      <c r="N31" s="43">
        <v>10004</v>
      </c>
      <c r="O31" s="43">
        <v>10498</v>
      </c>
      <c r="P31" s="43">
        <v>10673</v>
      </c>
      <c r="Q31" s="43">
        <v>11144</v>
      </c>
      <c r="R31" s="43">
        <v>11067</v>
      </c>
      <c r="S31" s="43">
        <v>11406</v>
      </c>
      <c r="T31" s="43">
        <v>12435</v>
      </c>
      <c r="U31" s="43">
        <v>12288</v>
      </c>
      <c r="V31" s="43">
        <v>6584</v>
      </c>
      <c r="X31" s="36">
        <f>K31/Calibration!$B$10</f>
        <v>1.6291171979682777</v>
      </c>
      <c r="Y31" s="36">
        <f>L31/Calibration!$B$10</f>
        <v>1.6191455548284566</v>
      </c>
      <c r="Z31" s="36">
        <f>M31/Calibration!$B$10</f>
        <v>1.5248823657723349</v>
      </c>
      <c r="AA31" s="36">
        <f>N31/Calibration!$B$10</f>
        <v>1.558692468293291</v>
      </c>
      <c r="AB31" s="36">
        <f>O31/Calibration!$B$10</f>
        <v>1.6356610887787855</v>
      </c>
      <c r="AC31" s="36">
        <f>P31/Calibration!$B$10</f>
        <v>1.6629273004892338</v>
      </c>
      <c r="AD31" s="36">
        <f>Q31/Calibration!$B$10</f>
        <v>1.7363123617213549</v>
      </c>
      <c r="AE31" s="36">
        <f>R31/Calibration!$B$10</f>
        <v>1.7243152285687577</v>
      </c>
      <c r="AF31" s="36">
        <f>S31/Calibration!$B$10</f>
        <v>1.7771337758249977</v>
      </c>
      <c r="AG31" s="36">
        <f>T31/Calibration!$B$10</f>
        <v>1.9374591006824344</v>
      </c>
      <c r="AH31" s="36">
        <f>U31/Calibration!$B$10</f>
        <v>1.9145554828456577</v>
      </c>
      <c r="AI31" s="36">
        <f>V31/Calibration!$B$10</f>
        <v>1.0258327880090992</v>
      </c>
      <c r="AK31" s="36">
        <f>Calibration!$K$16+Calibration!$K$17*X31</f>
        <v>0.27232302121418384</v>
      </c>
      <c r="AL31" s="36">
        <f>Calibration!$K$16+Calibration!$K$17*Y31</f>
        <v>0.27036499459337038</v>
      </c>
      <c r="AM31" s="36">
        <f>Calibration!$K$16+Calibration!$K$17*Z31</f>
        <v>0.25185552419349305</v>
      </c>
      <c r="AN31" s="36">
        <f>Calibration!$K$16+Calibration!$K$17*AA31</f>
        <v>0.25849445820468869</v>
      </c>
      <c r="AO31" s="36">
        <f>Calibration!$K$16+Calibration!$K$17*AB31</f>
        <v>0.27360797618409272</v>
      </c>
      <c r="AP31" s="36">
        <f>Calibration!$K$16+Calibration!$K$17*AC31</f>
        <v>0.27896195522537948</v>
      </c>
      <c r="AQ31" s="36">
        <f>Calibration!$K$10+Calibration!$K$11*AD31</f>
        <v>0.30525269282977013</v>
      </c>
      <c r="AR31" s="36">
        <f>Calibration!$K$10+Calibration!$K$11*AE31</f>
        <v>0.3023520161959502</v>
      </c>
      <c r="AS31" s="36">
        <f>Calibration!$K$10+Calibration!$K$11*AF31</f>
        <v>0.31512252760978093</v>
      </c>
      <c r="AT31" s="36">
        <f>Calibration!$K$10+Calibration!$K$11*AG31</f>
        <v>0.35388611535264791</v>
      </c>
      <c r="AU31" s="36">
        <f>Calibration!$K$10+Calibration!$K$11*AH31</f>
        <v>0.34834845996080976</v>
      </c>
      <c r="AV31" s="36">
        <f>Calibration!$K$4+Calibration!$K$5*AI31</f>
        <v>0.21810345056021443</v>
      </c>
      <c r="AX31" s="36">
        <f t="shared" si="0"/>
        <v>662.50233630345792</v>
      </c>
      <c r="AY31" s="36">
        <f t="shared" si="1"/>
        <v>451.7662411653198</v>
      </c>
      <c r="BA31" s="36">
        <f t="shared" si="2"/>
        <v>76.233758834680202</v>
      </c>
      <c r="BB31" s="36">
        <f t="shared" si="3"/>
        <v>3.0013290879795358</v>
      </c>
    </row>
    <row r="32" spans="1:55" s="36" customFormat="1" x14ac:dyDescent="0.3">
      <c r="A32" s="43">
        <v>359</v>
      </c>
      <c r="B32" s="43">
        <v>359</v>
      </c>
      <c r="C32" s="43">
        <v>0</v>
      </c>
      <c r="D32" s="43">
        <v>13</v>
      </c>
      <c r="E32" s="43">
        <v>3</v>
      </c>
      <c r="F32" s="43">
        <v>13</v>
      </c>
      <c r="G32" s="43">
        <v>12</v>
      </c>
      <c r="H32" s="43">
        <v>24</v>
      </c>
      <c r="I32" s="43">
        <v>0</v>
      </c>
      <c r="J32" s="43">
        <v>15</v>
      </c>
      <c r="K32" s="43">
        <v>10202</v>
      </c>
      <c r="L32" s="43">
        <v>10267</v>
      </c>
      <c r="M32" s="43">
        <v>9562</v>
      </c>
      <c r="N32" s="43">
        <v>9566</v>
      </c>
      <c r="O32" s="43">
        <v>11078</v>
      </c>
      <c r="P32" s="43">
        <v>10205</v>
      </c>
      <c r="Q32" s="43">
        <v>10555</v>
      </c>
      <c r="R32" s="43">
        <v>10219</v>
      </c>
      <c r="S32" s="43">
        <v>11780</v>
      </c>
      <c r="T32" s="43">
        <v>12682</v>
      </c>
      <c r="U32" s="43">
        <v>12779</v>
      </c>
      <c r="V32" s="43">
        <v>7789</v>
      </c>
      <c r="X32" s="36">
        <f>K32/Calibration!$B$10</f>
        <v>1.5895422392571126</v>
      </c>
      <c r="Y32" s="36">
        <f>L32/Calibration!$B$10</f>
        <v>1.5996696893209934</v>
      </c>
      <c r="Z32" s="36">
        <f>M32/Calibration!$B$10</f>
        <v>1.4898258078589013</v>
      </c>
      <c r="AA32" s="36">
        <f>N32/Calibration!$B$10</f>
        <v>1.4904490355551401</v>
      </c>
      <c r="AB32" s="36">
        <f>O32/Calibration!$B$10</f>
        <v>1.7260291047334144</v>
      </c>
      <c r="AC32" s="36">
        <f>P32/Calibration!$B$10</f>
        <v>1.5900096600292917</v>
      </c>
      <c r="AD32" s="36">
        <f>Q32/Calibration!$B$10</f>
        <v>1.6445420834501885</v>
      </c>
      <c r="AE32" s="36">
        <f>R32/Calibration!$B$10</f>
        <v>1.5921909569661277</v>
      </c>
      <c r="AF32" s="36">
        <f>S32/Calibration!$B$10</f>
        <v>1.8354055654233274</v>
      </c>
      <c r="AG32" s="36">
        <f>T32/Calibration!$B$10</f>
        <v>1.9759434109251817</v>
      </c>
      <c r="AH32" s="36">
        <f>U32/Calibration!$B$10</f>
        <v>1.9910566825589731</v>
      </c>
      <c r="AI32" s="36">
        <f>V32/Calibration!$B$10</f>
        <v>1.2135801315010439</v>
      </c>
      <c r="AK32" s="36">
        <f>Calibration!$K$16+Calibration!$K$17*X32</f>
        <v>0.26455210306283039</v>
      </c>
      <c r="AL32" s="36">
        <f>Calibration!$K$16+Calibration!$K$17*Y32</f>
        <v>0.26654072384959404</v>
      </c>
      <c r="AM32" s="36">
        <f>Calibration!$K$16+Calibration!$K$17*Z32</f>
        <v>0.2449718368546957</v>
      </c>
      <c r="AN32" s="36">
        <f>Calibration!$K$16+Calibration!$K$17*AA32</f>
        <v>0.24509421351849653</v>
      </c>
      <c r="AO32" s="36">
        <f>Calibration!$K$16+Calibration!$K$17*AB32</f>
        <v>0.29135259243521472</v>
      </c>
      <c r="AP32" s="36">
        <f>Calibration!$K$16+Calibration!$K$17*AC32</f>
        <v>0.26464388556068102</v>
      </c>
      <c r="AQ32" s="36">
        <f>Calibration!$K$10+Calibration!$K$11*AD32</f>
        <v>0.28306440013730305</v>
      </c>
      <c r="AR32" s="36">
        <f>Calibration!$K$10+Calibration!$K$11*AE32</f>
        <v>0.27040690209881596</v>
      </c>
      <c r="AS32" s="36">
        <f>Calibration!$K$10+Calibration!$K$11*AF32</f>
        <v>0.32921152840262086</v>
      </c>
      <c r="AT32" s="36">
        <f>Calibration!$K$10+Calibration!$K$11*AG32</f>
        <v>0.36319088325594057</v>
      </c>
      <c r="AU32" s="36">
        <f>Calibration!$K$10+Calibration!$K$11*AH32</f>
        <v>0.36684498239205143</v>
      </c>
      <c r="AV32" s="36">
        <f>Calibration!$K$4+Calibration!$K$5*AI32</f>
        <v>0.25925615451552703</v>
      </c>
      <c r="AX32" s="36">
        <f t="shared" si="0"/>
        <v>663.37083091047134</v>
      </c>
      <c r="AY32" s="36">
        <f t="shared" si="1"/>
        <v>456.45900651610941</v>
      </c>
      <c r="BA32" s="36">
        <f t="shared" si="2"/>
        <v>71.540993483890588</v>
      </c>
      <c r="BB32" s="36">
        <f t="shared" si="3"/>
        <v>2.8165745466098659</v>
      </c>
    </row>
    <row r="33" spans="1:54" s="36" customFormat="1" x14ac:dyDescent="0.3">
      <c r="A33" s="43">
        <v>358</v>
      </c>
      <c r="B33" s="43">
        <v>358</v>
      </c>
      <c r="C33" s="43">
        <v>0</v>
      </c>
      <c r="D33" s="43">
        <v>13</v>
      </c>
      <c r="E33" s="43">
        <v>3</v>
      </c>
      <c r="F33" s="43">
        <v>13</v>
      </c>
      <c r="G33" s="43">
        <v>12</v>
      </c>
      <c r="H33" s="43">
        <v>21</v>
      </c>
      <c r="I33" s="43">
        <v>0</v>
      </c>
      <c r="J33" s="43">
        <v>16</v>
      </c>
      <c r="K33" s="43">
        <v>9641</v>
      </c>
      <c r="L33" s="43">
        <v>9468</v>
      </c>
      <c r="M33" s="43">
        <v>9873</v>
      </c>
      <c r="N33" s="43">
        <v>9981</v>
      </c>
      <c r="O33" s="43">
        <v>9804</v>
      </c>
      <c r="P33" s="43">
        <v>10901</v>
      </c>
      <c r="Q33" s="43">
        <v>11654</v>
      </c>
      <c r="R33" s="43">
        <v>11092</v>
      </c>
      <c r="S33" s="43">
        <v>12309</v>
      </c>
      <c r="T33" s="43">
        <v>12799</v>
      </c>
      <c r="U33" s="43">
        <v>12824</v>
      </c>
      <c r="V33" s="43">
        <v>8228</v>
      </c>
      <c r="X33" s="36">
        <f>K33/Calibration!$B$10</f>
        <v>1.5021345548596181</v>
      </c>
      <c r="Y33" s="36">
        <f>L33/Calibration!$B$10</f>
        <v>1.475179956997289</v>
      </c>
      <c r="Z33" s="36">
        <f>M33/Calibration!$B$10</f>
        <v>1.5382817612414696</v>
      </c>
      <c r="AA33" s="36">
        <f>N33/Calibration!$B$10</f>
        <v>1.5551089090399177</v>
      </c>
      <c r="AB33" s="36">
        <f>O33/Calibration!$B$10</f>
        <v>1.52753108348135</v>
      </c>
      <c r="AC33" s="36">
        <f>P33/Calibration!$B$10</f>
        <v>1.6984512791748465</v>
      </c>
      <c r="AD33" s="36">
        <f>Q33/Calibration!$B$10</f>
        <v>1.8157738929918046</v>
      </c>
      <c r="AE33" s="36">
        <f>R33/Calibration!$B$10</f>
        <v>1.7282104016702502</v>
      </c>
      <c r="AF33" s="36">
        <f>S33/Calibration!$B$10</f>
        <v>1.9178274282509116</v>
      </c>
      <c r="AG33" s="36">
        <f>T33/Calibration!$B$10</f>
        <v>1.994172821040167</v>
      </c>
      <c r="AH33" s="36">
        <f>U33/Calibration!$B$10</f>
        <v>1.9980679941416597</v>
      </c>
      <c r="AI33" s="36">
        <f>V33/Calibration!$B$10</f>
        <v>1.2819793711632546</v>
      </c>
      <c r="AK33" s="36">
        <f>Calibration!$K$16+Calibration!$K$17*X33</f>
        <v>0.24738877596476233</v>
      </c>
      <c r="AL33" s="36">
        <f>Calibration!$K$16+Calibration!$K$17*Y33</f>
        <v>0.2420959852553759</v>
      </c>
      <c r="AM33" s="36">
        <f>Calibration!$K$16+Calibration!$K$17*Z33</f>
        <v>0.25448662246521114</v>
      </c>
      <c r="AN33" s="36">
        <f>Calibration!$K$16+Calibration!$K$17*AA33</f>
        <v>0.25779079238783387</v>
      </c>
      <c r="AO33" s="36">
        <f>Calibration!$K$16+Calibration!$K$17*AB33</f>
        <v>0.25237562501464667</v>
      </c>
      <c r="AP33" s="36">
        <f>Calibration!$K$16+Calibration!$K$17*AC33</f>
        <v>0.28593742506202746</v>
      </c>
      <c r="AQ33" s="36">
        <f>Calibration!$K$10+Calibration!$K$11*AD33</f>
        <v>0.32446496663818813</v>
      </c>
      <c r="AR33" s="36">
        <f>Calibration!$K$10+Calibration!$K$11*AE33</f>
        <v>0.30329379432381381</v>
      </c>
      <c r="AS33" s="36">
        <f>Calibration!$K$10+Calibration!$K$11*AF33</f>
        <v>0.34913955358821519</v>
      </c>
      <c r="AT33" s="36">
        <f>Calibration!$K$10+Calibration!$K$11*AG33</f>
        <v>0.36759840489434226</v>
      </c>
      <c r="AU33" s="36">
        <f>Calibration!$K$10+Calibration!$K$11*AH33</f>
        <v>0.36854018302220592</v>
      </c>
      <c r="AV33" s="36">
        <f>Calibration!$K$4+Calibration!$K$5*AI33</f>
        <v>0.27424871637144593</v>
      </c>
      <c r="AX33" s="36">
        <f t="shared" si="0"/>
        <v>680.73329140113742</v>
      </c>
      <c r="AY33" s="36">
        <f t="shared" si="1"/>
        <v>479.88217128151246</v>
      </c>
      <c r="BA33" s="36">
        <f t="shared" si="2"/>
        <v>48.117828718487544</v>
      </c>
      <c r="BB33" s="36">
        <f t="shared" si="3"/>
        <v>1.8944027054522656</v>
      </c>
    </row>
    <row r="34" spans="1:54" s="36" customFormat="1" x14ac:dyDescent="0.3">
      <c r="A34" s="43">
        <v>357</v>
      </c>
      <c r="B34" s="43">
        <v>357</v>
      </c>
      <c r="C34" s="43">
        <v>0</v>
      </c>
      <c r="D34" s="43">
        <v>13</v>
      </c>
      <c r="E34" s="43">
        <v>3</v>
      </c>
      <c r="F34" s="43">
        <v>13</v>
      </c>
      <c r="G34" s="43">
        <v>12</v>
      </c>
      <c r="H34" s="43">
        <v>34</v>
      </c>
      <c r="I34" s="43">
        <v>0</v>
      </c>
      <c r="J34" s="43">
        <v>17</v>
      </c>
      <c r="K34" s="43">
        <v>10432</v>
      </c>
      <c r="L34" s="43">
        <v>10770</v>
      </c>
      <c r="M34" s="43">
        <v>10874</v>
      </c>
      <c r="N34" s="43">
        <v>10433</v>
      </c>
      <c r="O34" s="43">
        <v>10644</v>
      </c>
      <c r="P34" s="43">
        <v>11167</v>
      </c>
      <c r="Q34" s="43">
        <v>10911</v>
      </c>
      <c r="R34" s="43">
        <v>10425</v>
      </c>
      <c r="S34" s="43">
        <v>10918</v>
      </c>
      <c r="T34" s="43">
        <v>12249</v>
      </c>
      <c r="U34" s="43">
        <v>12448</v>
      </c>
      <c r="V34" s="43">
        <v>7534</v>
      </c>
      <c r="X34" s="36">
        <f>K34/Calibration!$B$10</f>
        <v>1.6253778317908449</v>
      </c>
      <c r="Y34" s="36">
        <f>L34/Calibration!$B$10</f>
        <v>1.6780405721230252</v>
      </c>
      <c r="Z34" s="36">
        <f>M34/Calibration!$B$10</f>
        <v>1.6942444922252344</v>
      </c>
      <c r="AA34" s="36">
        <f>N34/Calibration!$B$10</f>
        <v>1.6255336387149046</v>
      </c>
      <c r="AB34" s="36">
        <f>O34/Calibration!$B$10</f>
        <v>1.6584088996915023</v>
      </c>
      <c r="AC34" s="36">
        <f>P34/Calibration!$B$10</f>
        <v>1.7398959209747282</v>
      </c>
      <c r="AD34" s="36">
        <f>Q34/Calibration!$B$10</f>
        <v>1.7000093484154437</v>
      </c>
      <c r="AE34" s="36">
        <f>R34/Calibration!$B$10</f>
        <v>1.6242871833224268</v>
      </c>
      <c r="AF34" s="36">
        <f>S34/Calibration!$B$10</f>
        <v>1.7010999968838616</v>
      </c>
      <c r="AG34" s="36">
        <f>T34/Calibration!$B$10</f>
        <v>1.9084790128073292</v>
      </c>
      <c r="AH34" s="36">
        <f>U34/Calibration!$B$10</f>
        <v>1.9394845906952105</v>
      </c>
      <c r="AI34" s="36">
        <f>V34/Calibration!$B$10</f>
        <v>1.1738493658658191</v>
      </c>
      <c r="AK34" s="36">
        <f>Calibration!$K$16+Calibration!$K$17*X34</f>
        <v>0.27158876123137882</v>
      </c>
      <c r="AL34" s="36">
        <f>Calibration!$K$16+Calibration!$K$17*Y34</f>
        <v>0.28192958932254991</v>
      </c>
      <c r="AM34" s="36">
        <f>Calibration!$K$16+Calibration!$K$17*Z34</f>
        <v>0.28511138258137181</v>
      </c>
      <c r="AN34" s="36">
        <f>Calibration!$K$16+Calibration!$K$17*AA34</f>
        <v>0.27161935539732901</v>
      </c>
      <c r="AO34" s="36">
        <f>Calibration!$K$16+Calibration!$K$17*AB34</f>
        <v>0.27807472441282338</v>
      </c>
      <c r="AP34" s="36">
        <f>Calibration!$K$16+Calibration!$K$17*AC34</f>
        <v>0.2940754732047835</v>
      </c>
      <c r="AQ34" s="36">
        <f>Calibration!$K$10+Calibration!$K$11*AD34</f>
        <v>0.29647532067808119</v>
      </c>
      <c r="AR34" s="36">
        <f>Calibration!$K$10+Calibration!$K$11*AE34</f>
        <v>0.2781671538724122</v>
      </c>
      <c r="AS34" s="36">
        <f>Calibration!$K$10+Calibration!$K$11*AF34</f>
        <v>0.29673901855388296</v>
      </c>
      <c r="AT34" s="36">
        <f>Calibration!$K$10+Calibration!$K$11*AG34</f>
        <v>0.3468792860813425</v>
      </c>
      <c r="AU34" s="36">
        <f>Calibration!$K$10+Calibration!$K$11*AH34</f>
        <v>0.35437583997913696</v>
      </c>
      <c r="AV34" s="36">
        <f>Calibration!$K$4+Calibration!$K$5*AI34</f>
        <v>0.25054749102290902</v>
      </c>
      <c r="AX34" s="36">
        <f t="shared" si="0"/>
        <v>673.95780314446233</v>
      </c>
      <c r="AY34" s="36">
        <f t="shared" si="1"/>
        <v>451.25938911979199</v>
      </c>
      <c r="BA34" s="36">
        <f t="shared" si="2"/>
        <v>76.74061088020801</v>
      </c>
      <c r="BB34" s="36">
        <f t="shared" si="3"/>
        <v>3.0212838929215753</v>
      </c>
    </row>
    <row r="35" spans="1:54" s="36" customFormat="1" x14ac:dyDescent="0.3">
      <c r="A35" s="43">
        <v>356</v>
      </c>
      <c r="B35" s="43">
        <v>356</v>
      </c>
      <c r="C35" s="43">
        <v>0</v>
      </c>
      <c r="D35" s="43">
        <v>13</v>
      </c>
      <c r="E35" s="43">
        <v>3</v>
      </c>
      <c r="F35" s="43">
        <v>13</v>
      </c>
      <c r="G35" s="43">
        <v>12</v>
      </c>
      <c r="H35" s="43">
        <v>40</v>
      </c>
      <c r="I35" s="43">
        <v>0</v>
      </c>
      <c r="J35" s="43">
        <v>18</v>
      </c>
      <c r="K35" s="43">
        <v>11322</v>
      </c>
      <c r="L35" s="43">
        <v>10667</v>
      </c>
      <c r="M35" s="43">
        <v>11069</v>
      </c>
      <c r="N35" s="43">
        <v>11554</v>
      </c>
      <c r="O35" s="43">
        <v>11697</v>
      </c>
      <c r="P35" s="43">
        <v>11340</v>
      </c>
      <c r="Q35" s="43">
        <v>11112</v>
      </c>
      <c r="R35" s="43">
        <v>10020</v>
      </c>
      <c r="S35" s="43">
        <v>9751</v>
      </c>
      <c r="T35" s="43">
        <v>10333</v>
      </c>
      <c r="U35" s="43">
        <v>11151</v>
      </c>
      <c r="V35" s="43">
        <v>6658</v>
      </c>
      <c r="X35" s="36">
        <f>K35/Calibration!$B$10</f>
        <v>1.7640459942039826</v>
      </c>
      <c r="Y35" s="36">
        <f>L35/Calibration!$B$10</f>
        <v>1.6619924589448756</v>
      </c>
      <c r="Z35" s="36">
        <f>M35/Calibration!$B$10</f>
        <v>1.7246268424168771</v>
      </c>
      <c r="AA35" s="36">
        <f>N35/Calibration!$B$10</f>
        <v>1.8001932005858341</v>
      </c>
      <c r="AB35" s="36">
        <f>O35/Calibration!$B$10</f>
        <v>1.8224735907263718</v>
      </c>
      <c r="AC35" s="36">
        <f>P35/Calibration!$B$10</f>
        <v>1.7668505188370571</v>
      </c>
      <c r="AD35" s="36">
        <f>Q35/Calibration!$B$10</f>
        <v>1.7313265401514444</v>
      </c>
      <c r="AE35" s="36">
        <f>R35/Calibration!$B$10</f>
        <v>1.5611853790782462</v>
      </c>
      <c r="AF35" s="36">
        <f>S35/Calibration!$B$10</f>
        <v>1.5192733165061856</v>
      </c>
      <c r="AG35" s="36">
        <f>T35/Calibration!$B$10</f>
        <v>1.6099529463089339</v>
      </c>
      <c r="AH35" s="36">
        <f>U35/Calibration!$B$10</f>
        <v>1.7374030101897728</v>
      </c>
      <c r="AI35" s="36">
        <f>V35/Calibration!$B$10</f>
        <v>1.0373625003895173</v>
      </c>
      <c r="AK35" s="36">
        <f>Calibration!$K$16+Calibration!$K$17*X35</f>
        <v>0.29881756892706612</v>
      </c>
      <c r="AL35" s="36">
        <f>Calibration!$K$16+Calibration!$K$17*Y35</f>
        <v>0.27877839022967826</v>
      </c>
      <c r="AM35" s="36">
        <f>Calibration!$K$16+Calibration!$K$17*Z35</f>
        <v>0.29107724494166287</v>
      </c>
      <c r="AN35" s="36">
        <f>Calibration!$K$16+Calibration!$K$17*AA35</f>
        <v>0.30591541542751494</v>
      </c>
      <c r="AO35" s="36">
        <f>Calibration!$K$16+Calibration!$K$17*AB35</f>
        <v>0.31029038115839497</v>
      </c>
      <c r="AP35" s="36">
        <f>Calibration!$K$16+Calibration!$K$17*AC35</f>
        <v>0.29936826391416987</v>
      </c>
      <c r="AQ35" s="36">
        <f>Calibration!$K$10+Calibration!$K$11*AD35</f>
        <v>0.30404721682610469</v>
      </c>
      <c r="AR35" s="36">
        <f>Calibration!$K$10+Calibration!$K$11*AE35</f>
        <v>0.26291034820102144</v>
      </c>
      <c r="AS35" s="36">
        <f>Calibration!$K$10+Calibration!$K$11*AF35</f>
        <v>0.25277681554520881</v>
      </c>
      <c r="AT35" s="36">
        <f>Calibration!$K$10+Calibration!$K$11*AG35</f>
        <v>0.27470141036187407</v>
      </c>
      <c r="AU35" s="36">
        <f>Calibration!$K$10+Calibration!$K$11*AH35</f>
        <v>0.30551639070557196</v>
      </c>
      <c r="AV35" s="36">
        <f>Calibration!$K$4+Calibration!$K$5*AI35</f>
        <v>0.22063067055415064</v>
      </c>
      <c r="AX35" s="36">
        <f t="shared" si="0"/>
        <v>651.08426646577709</v>
      </c>
      <c r="AY35" s="36">
        <f t="shared" si="1"/>
        <v>415.0192613374598</v>
      </c>
      <c r="BA35" s="36">
        <f t="shared" si="2"/>
        <v>112.9807386625402</v>
      </c>
      <c r="BB35" s="36">
        <f t="shared" si="3"/>
        <v>4.4480605772653625</v>
      </c>
    </row>
    <row r="36" spans="1:54" s="36" customFormat="1" x14ac:dyDescent="0.3">
      <c r="A36" s="43">
        <v>355</v>
      </c>
      <c r="B36" s="43">
        <v>355</v>
      </c>
      <c r="C36" s="43">
        <v>0</v>
      </c>
      <c r="D36" s="43">
        <v>13</v>
      </c>
      <c r="E36" s="43">
        <v>3</v>
      </c>
      <c r="F36" s="43">
        <v>13</v>
      </c>
      <c r="G36" s="43">
        <v>12</v>
      </c>
      <c r="H36" s="43">
        <v>45</v>
      </c>
      <c r="I36" s="43">
        <v>0</v>
      </c>
      <c r="J36" s="43">
        <v>19</v>
      </c>
      <c r="K36" s="43">
        <v>10146</v>
      </c>
      <c r="L36" s="43">
        <v>10248</v>
      </c>
      <c r="M36" s="43">
        <v>10659</v>
      </c>
      <c r="N36" s="43">
        <v>11608</v>
      </c>
      <c r="O36" s="43">
        <v>12343</v>
      </c>
      <c r="P36" s="43">
        <v>10559</v>
      </c>
      <c r="Q36" s="43">
        <v>10531</v>
      </c>
      <c r="R36" s="43">
        <v>9891</v>
      </c>
      <c r="S36" s="43">
        <v>11612</v>
      </c>
      <c r="T36" s="43">
        <v>12509</v>
      </c>
      <c r="U36" s="43">
        <v>12655</v>
      </c>
      <c r="V36" s="43">
        <v>7661</v>
      </c>
      <c r="X36" s="36">
        <f>K36/Calibration!$B$10</f>
        <v>1.580817051509769</v>
      </c>
      <c r="Y36" s="36">
        <f>L36/Calibration!$B$10</f>
        <v>1.5967093577638591</v>
      </c>
      <c r="Z36" s="36">
        <f>M36/Calibration!$B$10</f>
        <v>1.660746003552398</v>
      </c>
      <c r="AA36" s="36">
        <f>N36/Calibration!$B$10</f>
        <v>1.8086067744850582</v>
      </c>
      <c r="AB36" s="36">
        <f>O36/Calibration!$B$10</f>
        <v>1.9231248636689415</v>
      </c>
      <c r="AC36" s="36">
        <f>P36/Calibration!$B$10</f>
        <v>1.6451653111464275</v>
      </c>
      <c r="AD36" s="36">
        <f>Q36/Calibration!$B$10</f>
        <v>1.6408027172727557</v>
      </c>
      <c r="AE36" s="36">
        <f>R36/Calibration!$B$10</f>
        <v>1.5410862858745442</v>
      </c>
      <c r="AF36" s="36">
        <f>S36/Calibration!$B$10</f>
        <v>1.809230002181297</v>
      </c>
      <c r="AG36" s="36">
        <f>T36/Calibration!$B$10</f>
        <v>1.9489888130628525</v>
      </c>
      <c r="AH36" s="36">
        <f>U36/Calibration!$B$10</f>
        <v>1.9717366239755696</v>
      </c>
      <c r="AI36" s="36">
        <f>V36/Calibration!$B$10</f>
        <v>1.1936368452214017</v>
      </c>
      <c r="AK36" s="36">
        <f>Calibration!$K$16+Calibration!$K$17*X36</f>
        <v>0.26283882976961859</v>
      </c>
      <c r="AL36" s="36">
        <f>Calibration!$K$16+Calibration!$K$17*Y36</f>
        <v>0.2659594346965401</v>
      </c>
      <c r="AM36" s="36">
        <f>Calibration!$K$16+Calibration!$K$17*Z36</f>
        <v>0.27853363690207655</v>
      </c>
      <c r="AN36" s="36">
        <f>Calibration!$K$16+Calibration!$K$17*AA36</f>
        <v>0.3075675003888263</v>
      </c>
      <c r="AO36" s="36">
        <f>Calibration!$K$16+Calibration!$K$17*AB36</f>
        <v>0.33005421236223098</v>
      </c>
      <c r="AP36" s="36">
        <f>Calibration!$K$16+Calibration!$K$17*AC36</f>
        <v>0.27547422030705554</v>
      </c>
      <c r="AQ36" s="36">
        <f>Calibration!$K$10+Calibration!$K$11*AD36</f>
        <v>0.28216029313455404</v>
      </c>
      <c r="AR36" s="36">
        <f>Calibration!$K$10+Calibration!$K$11*AE36</f>
        <v>0.25805077306124513</v>
      </c>
      <c r="AS36" s="36">
        <f>Calibration!$K$10+Calibration!$K$11*AF36</f>
        <v>0.32288277938337728</v>
      </c>
      <c r="AT36" s="36">
        <f>Calibration!$K$10+Calibration!$K$11*AG36</f>
        <v>0.3566737786111242</v>
      </c>
      <c r="AU36" s="36">
        <f>Calibration!$K$10+Calibration!$K$11*AH36</f>
        <v>0.3621737628778478</v>
      </c>
      <c r="AV36" s="36">
        <f>Calibration!$K$4+Calibration!$K$5*AI36</f>
        <v>0.25488474695844821</v>
      </c>
      <c r="AX36" s="36">
        <f t="shared" si="0"/>
        <v>685.16691071362709</v>
      </c>
      <c r="AY36" s="36">
        <f t="shared" si="1"/>
        <v>455.46549210295365</v>
      </c>
      <c r="BA36" s="36">
        <f t="shared" si="2"/>
        <v>72.534507897046353</v>
      </c>
      <c r="BB36" s="36">
        <f t="shared" si="3"/>
        <v>2.8556892872852897</v>
      </c>
    </row>
    <row r="37" spans="1:54" s="36" customFormat="1" x14ac:dyDescent="0.3">
      <c r="A37" s="43">
        <v>354</v>
      </c>
      <c r="B37" s="43">
        <v>354</v>
      </c>
      <c r="C37" s="43">
        <v>0</v>
      </c>
      <c r="D37" s="43">
        <v>13</v>
      </c>
      <c r="E37" s="43">
        <v>3</v>
      </c>
      <c r="F37" s="43">
        <v>13</v>
      </c>
      <c r="G37" s="43">
        <v>12</v>
      </c>
      <c r="H37" s="43">
        <v>51</v>
      </c>
      <c r="I37" s="43">
        <v>0</v>
      </c>
      <c r="J37" s="43">
        <v>20</v>
      </c>
      <c r="K37" s="43">
        <v>9988</v>
      </c>
      <c r="L37" s="43">
        <v>9472</v>
      </c>
      <c r="M37" s="43">
        <v>9664</v>
      </c>
      <c r="N37" s="43">
        <v>11414</v>
      </c>
      <c r="O37" s="43">
        <v>10132</v>
      </c>
      <c r="P37" s="43">
        <v>9802</v>
      </c>
      <c r="Q37" s="43">
        <v>9674</v>
      </c>
      <c r="R37" s="43">
        <v>10113</v>
      </c>
      <c r="S37" s="43">
        <v>10922</v>
      </c>
      <c r="T37" s="43">
        <v>11263</v>
      </c>
      <c r="U37" s="43">
        <v>11542</v>
      </c>
      <c r="V37" s="43">
        <v>6473</v>
      </c>
      <c r="X37" s="36">
        <f>K37/Calibration!$B$10</f>
        <v>1.5561995575083356</v>
      </c>
      <c r="Y37" s="36">
        <f>L37/Calibration!$B$10</f>
        <v>1.4758031846935278</v>
      </c>
      <c r="Z37" s="36">
        <f>M37/Calibration!$B$10</f>
        <v>1.5057181141129912</v>
      </c>
      <c r="AA37" s="36">
        <f>N37/Calibration!$B$10</f>
        <v>1.7783802312174755</v>
      </c>
      <c r="AB37" s="36">
        <f>O37/Calibration!$B$10</f>
        <v>1.5786357545729333</v>
      </c>
      <c r="AC37" s="36">
        <f>P37/Calibration!$B$10</f>
        <v>1.5272194696332306</v>
      </c>
      <c r="AD37" s="36">
        <f>Q37/Calibration!$B$10</f>
        <v>1.5072761833535884</v>
      </c>
      <c r="AE37" s="36">
        <f>R37/Calibration!$B$10</f>
        <v>1.5756754230157988</v>
      </c>
      <c r="AF37" s="36">
        <f>S37/Calibration!$B$10</f>
        <v>1.7017232245801004</v>
      </c>
      <c r="AG37" s="36">
        <f>T37/Calibration!$B$10</f>
        <v>1.7548533856844599</v>
      </c>
      <c r="AH37" s="36">
        <f>U37/Calibration!$B$10</f>
        <v>1.7983235174971177</v>
      </c>
      <c r="AI37" s="36">
        <f>V37/Calibration!$B$10</f>
        <v>1.0085382194384718</v>
      </c>
      <c r="AK37" s="36">
        <f>Calibration!$K$16+Calibration!$K$17*X37</f>
        <v>0.25800495154948533</v>
      </c>
      <c r="AL37" s="36">
        <f>Calibration!$K$16+Calibration!$K$17*Y37</f>
        <v>0.24221836191917673</v>
      </c>
      <c r="AM37" s="36">
        <f>Calibration!$K$16+Calibration!$K$17*Z37</f>
        <v>0.24809244178161716</v>
      </c>
      <c r="AN37" s="36">
        <f>Calibration!$K$16+Calibration!$K$17*AA37</f>
        <v>0.30163223219448548</v>
      </c>
      <c r="AO37" s="36">
        <f>Calibration!$K$16+Calibration!$K$17*AB37</f>
        <v>0.26241051144631566</v>
      </c>
      <c r="AP37" s="36">
        <f>Calibration!$K$16+Calibration!$K$17*AC37</f>
        <v>0.25231443668274622</v>
      </c>
      <c r="AQ37" s="36">
        <f>Calibration!$K$10+Calibration!$K$11*AD37</f>
        <v>0.24987613891138888</v>
      </c>
      <c r="AR37" s="36">
        <f>Calibration!$K$10+Calibration!$K$11*AE37</f>
        <v>0.26641376283667412</v>
      </c>
      <c r="AS37" s="36">
        <f>Calibration!$K$10+Calibration!$K$11*AF37</f>
        <v>0.29688970305434115</v>
      </c>
      <c r="AT37" s="36">
        <f>Calibration!$K$10+Calibration!$K$11*AG37</f>
        <v>0.30973555671840103</v>
      </c>
      <c r="AU37" s="36">
        <f>Calibration!$K$10+Calibration!$K$11*AH37</f>
        <v>0.32024580062535912</v>
      </c>
      <c r="AV37" s="36">
        <f>Calibration!$K$4+Calibration!$K$5*AI37</f>
        <v>0.21431262056931011</v>
      </c>
      <c r="AX37" s="36">
        <f t="shared" si="0"/>
        <v>618.62880850291162</v>
      </c>
      <c r="AY37" s="36">
        <f t="shared" si="1"/>
        <v>408.19865502427569</v>
      </c>
      <c r="BA37" s="36">
        <f t="shared" si="2"/>
        <v>119.80134497572431</v>
      </c>
      <c r="BB37" s="36">
        <f t="shared" si="3"/>
        <v>4.7165883848710362</v>
      </c>
    </row>
    <row r="38" spans="1:54" s="36" customFormat="1" x14ac:dyDescent="0.3">
      <c r="A38" s="43">
        <v>353</v>
      </c>
      <c r="B38" s="43">
        <v>353</v>
      </c>
      <c r="C38" s="43">
        <v>0</v>
      </c>
      <c r="D38" s="43">
        <v>13</v>
      </c>
      <c r="E38" s="43">
        <v>3</v>
      </c>
      <c r="F38" s="43">
        <v>13</v>
      </c>
      <c r="G38" s="43">
        <v>12</v>
      </c>
      <c r="H38" s="43">
        <v>56</v>
      </c>
      <c r="I38" s="43">
        <v>0</v>
      </c>
      <c r="J38" s="43">
        <v>21</v>
      </c>
      <c r="K38" s="43">
        <v>10514</v>
      </c>
      <c r="L38" s="43">
        <v>10667</v>
      </c>
      <c r="M38" s="43">
        <v>11208</v>
      </c>
      <c r="N38" s="43">
        <v>10807</v>
      </c>
      <c r="O38" s="43">
        <v>10380</v>
      </c>
      <c r="P38" s="43">
        <v>11130</v>
      </c>
      <c r="Q38" s="43">
        <v>10886</v>
      </c>
      <c r="R38" s="43">
        <v>10502</v>
      </c>
      <c r="S38" s="43">
        <v>10693</v>
      </c>
      <c r="T38" s="43">
        <v>11517</v>
      </c>
      <c r="U38" s="43">
        <v>11941</v>
      </c>
      <c r="V38" s="43">
        <v>7070</v>
      </c>
      <c r="X38" s="36">
        <f>K38/Calibration!$B$10</f>
        <v>1.6381539995637406</v>
      </c>
      <c r="Y38" s="36">
        <f>L38/Calibration!$B$10</f>
        <v>1.6619924589448756</v>
      </c>
      <c r="Z38" s="36">
        <f>M38/Calibration!$B$10</f>
        <v>1.7462840048611761</v>
      </c>
      <c r="AA38" s="36">
        <f>N38/Calibration!$B$10</f>
        <v>1.6838054283132342</v>
      </c>
      <c r="AB38" s="36">
        <f>O38/Calibration!$B$10</f>
        <v>1.6172758717397402</v>
      </c>
      <c r="AC38" s="36">
        <f>P38/Calibration!$B$10</f>
        <v>1.7341310647845192</v>
      </c>
      <c r="AD38" s="36">
        <f>Q38/Calibration!$B$10</f>
        <v>1.696114175313951</v>
      </c>
      <c r="AE38" s="36">
        <f>R38/Calibration!$B$10</f>
        <v>1.6362843164750243</v>
      </c>
      <c r="AF38" s="36">
        <f>S38/Calibration!$B$10</f>
        <v>1.6660434389704279</v>
      </c>
      <c r="AG38" s="36">
        <f>T38/Calibration!$B$10</f>
        <v>1.794428344395625</v>
      </c>
      <c r="AH38" s="36">
        <f>U38/Calibration!$B$10</f>
        <v>1.86049048019694</v>
      </c>
      <c r="AI38" s="36">
        <f>V38/Calibration!$B$10</f>
        <v>1.1015549531021158</v>
      </c>
      <c r="AK38" s="36">
        <f>Calibration!$K$16+Calibration!$K$17*X38</f>
        <v>0.27409748283929602</v>
      </c>
      <c r="AL38" s="36">
        <f>Calibration!$K$16+Calibration!$K$17*Y38</f>
        <v>0.27877839022967826</v>
      </c>
      <c r="AM38" s="36">
        <f>Calibration!$K$16+Calibration!$K$17*Z38</f>
        <v>0.29532983400874208</v>
      </c>
      <c r="AN38" s="36">
        <f>Calibration!$K$16+Calibration!$K$17*AA38</f>
        <v>0.28306157346270772</v>
      </c>
      <c r="AO38" s="36">
        <f>Calibration!$K$16+Calibration!$K$17*AB38</f>
        <v>0.26999786460196784</v>
      </c>
      <c r="AP38" s="36">
        <f>Calibration!$K$16+Calibration!$K$17*AC38</f>
        <v>0.2929434890646257</v>
      </c>
      <c r="AQ38" s="36">
        <f>Calibration!$K$10+Calibration!$K$11*AD38</f>
        <v>0.29553354255021752</v>
      </c>
      <c r="AR38" s="36">
        <f>Calibration!$K$10+Calibration!$K$11*AE38</f>
        <v>0.28106783050623224</v>
      </c>
      <c r="AS38" s="36">
        <f>Calibration!$K$10+Calibration!$K$11*AF38</f>
        <v>0.28826301540311033</v>
      </c>
      <c r="AT38" s="36">
        <f>Calibration!$K$10+Calibration!$K$11*AG38</f>
        <v>0.31930402249749551</v>
      </c>
      <c r="AU38" s="36">
        <f>Calibration!$K$10+Calibration!$K$11*AH38</f>
        <v>0.3352765795460626</v>
      </c>
      <c r="AV38" s="36">
        <f>Calibration!$K$4+Calibration!$K$5*AI38</f>
        <v>0.23470113862849817</v>
      </c>
      <c r="AX38" s="36">
        <f t="shared" si="0"/>
        <v>662.26120438379724</v>
      </c>
      <c r="AY38" s="36">
        <f t="shared" si="1"/>
        <v>436.41771009944517</v>
      </c>
      <c r="BA38" s="36">
        <f t="shared" si="2"/>
        <v>91.582289900554827</v>
      </c>
      <c r="BB38" s="36">
        <f t="shared" si="3"/>
        <v>3.6056019645887729</v>
      </c>
    </row>
    <row r="39" spans="1:54" s="36" customFormat="1" x14ac:dyDescent="0.3">
      <c r="A39" s="43">
        <v>352</v>
      </c>
      <c r="B39" s="43">
        <v>352</v>
      </c>
      <c r="C39" s="43">
        <v>0</v>
      </c>
      <c r="D39" s="43">
        <v>13</v>
      </c>
      <c r="E39" s="43">
        <v>3</v>
      </c>
      <c r="F39" s="43">
        <v>13</v>
      </c>
      <c r="G39" s="43">
        <v>13</v>
      </c>
      <c r="H39" s="43">
        <v>1</v>
      </c>
      <c r="I39" s="43">
        <v>0</v>
      </c>
      <c r="J39" s="43">
        <v>22</v>
      </c>
      <c r="K39" s="43">
        <v>9521</v>
      </c>
      <c r="L39" s="43">
        <v>10030</v>
      </c>
      <c r="M39" s="43">
        <v>10728</v>
      </c>
      <c r="N39" s="43">
        <v>11308</v>
      </c>
      <c r="O39" s="43">
        <v>10150</v>
      </c>
      <c r="P39" s="43">
        <v>10182</v>
      </c>
      <c r="Q39" s="43">
        <v>10470</v>
      </c>
      <c r="R39" s="43">
        <v>9991</v>
      </c>
      <c r="S39" s="43">
        <v>10594</v>
      </c>
      <c r="T39" s="43">
        <v>11276</v>
      </c>
      <c r="U39" s="43">
        <v>11695</v>
      </c>
      <c r="V39" s="43">
        <v>7199</v>
      </c>
      <c r="X39" s="36">
        <f>K39/Calibration!$B$10</f>
        <v>1.4834377239724534</v>
      </c>
      <c r="Y39" s="36">
        <f>L39/Calibration!$B$10</f>
        <v>1.5627434483188434</v>
      </c>
      <c r="Z39" s="36">
        <f>M39/Calibration!$B$10</f>
        <v>1.6714966813125176</v>
      </c>
      <c r="AA39" s="36">
        <f>N39/Calibration!$B$10</f>
        <v>1.7618646972671466</v>
      </c>
      <c r="AB39" s="36">
        <f>O39/Calibration!$B$10</f>
        <v>1.581440279206008</v>
      </c>
      <c r="AC39" s="36">
        <f>P39/Calibration!$B$10</f>
        <v>1.5864261007759186</v>
      </c>
      <c r="AD39" s="36">
        <f>Q39/Calibration!$B$10</f>
        <v>1.6312984949051137</v>
      </c>
      <c r="AE39" s="36">
        <f>R39/Calibration!$B$10</f>
        <v>1.5566669782805149</v>
      </c>
      <c r="AF39" s="36">
        <f>S39/Calibration!$B$10</f>
        <v>1.6506185534885172</v>
      </c>
      <c r="AG39" s="36">
        <f>T39/Calibration!$B$10</f>
        <v>1.756878875697236</v>
      </c>
      <c r="AH39" s="36">
        <f>U39/Calibration!$B$10</f>
        <v>1.8221619768782524</v>
      </c>
      <c r="AI39" s="36">
        <f>V39/Calibration!$B$10</f>
        <v>1.1216540463058178</v>
      </c>
      <c r="AK39" s="36">
        <f>Calibration!$K$16+Calibration!$K$17*X39</f>
        <v>0.24371747605073707</v>
      </c>
      <c r="AL39" s="36">
        <f>Calibration!$K$16+Calibration!$K$17*Y39</f>
        <v>0.25928990651939421</v>
      </c>
      <c r="AM39" s="36">
        <f>Calibration!$K$16+Calibration!$K$17*Z39</f>
        <v>0.28064463435264109</v>
      </c>
      <c r="AN39" s="36">
        <f>Calibration!$K$16+Calibration!$K$17*AA39</f>
        <v>0.29838925060376315</v>
      </c>
      <c r="AO39" s="36">
        <f>Calibration!$K$16+Calibration!$K$17*AB39</f>
        <v>0.26296120643341947</v>
      </c>
      <c r="AP39" s="36">
        <f>Calibration!$K$16+Calibration!$K$17*AC39</f>
        <v>0.2639402197438262</v>
      </c>
      <c r="AQ39" s="36">
        <f>Calibration!$K$10+Calibration!$K$11*AD39</f>
        <v>0.27986235450256675</v>
      </c>
      <c r="AR39" s="36">
        <f>Calibration!$K$10+Calibration!$K$11*AE39</f>
        <v>0.26181788557269969</v>
      </c>
      <c r="AS39" s="36">
        <f>Calibration!$K$10+Calibration!$K$11*AF39</f>
        <v>0.28453357401677037</v>
      </c>
      <c r="AT39" s="36">
        <f>Calibration!$K$10+Calibration!$K$11*AG39</f>
        <v>0.31022528134489008</v>
      </c>
      <c r="AU39" s="36">
        <f>Calibration!$K$10+Calibration!$K$11*AH39</f>
        <v>0.3260094827678845</v>
      </c>
      <c r="AV39" s="36">
        <f>Calibration!$K$4+Calibration!$K$5*AI39</f>
        <v>0.23910669780711671</v>
      </c>
      <c r="AX39" s="36">
        <f t="shared" si="0"/>
        <v>637.72784633806805</v>
      </c>
      <c r="AY39" s="36">
        <f t="shared" si="1"/>
        <v>419.39521979449285</v>
      </c>
      <c r="BA39" s="36">
        <f t="shared" si="2"/>
        <v>108.60478020550715</v>
      </c>
      <c r="BB39" s="36">
        <f t="shared" si="3"/>
        <v>4.2757787482483138</v>
      </c>
    </row>
    <row r="40" spans="1:54" s="36" customFormat="1" x14ac:dyDescent="0.3">
      <c r="A40" s="43">
        <v>351</v>
      </c>
      <c r="B40" s="43">
        <v>351</v>
      </c>
      <c r="C40" s="43">
        <v>0</v>
      </c>
      <c r="D40" s="43">
        <v>13</v>
      </c>
      <c r="E40" s="43">
        <v>3</v>
      </c>
      <c r="F40" s="43">
        <v>13</v>
      </c>
      <c r="G40" s="43">
        <v>13</v>
      </c>
      <c r="H40" s="43">
        <v>6</v>
      </c>
      <c r="I40" s="43">
        <v>0</v>
      </c>
      <c r="J40" s="43">
        <v>23</v>
      </c>
      <c r="K40" s="43">
        <v>10914</v>
      </c>
      <c r="L40" s="43">
        <v>10436</v>
      </c>
      <c r="M40" s="43">
        <v>10605</v>
      </c>
      <c r="N40" s="43">
        <v>10313</v>
      </c>
      <c r="O40" s="43">
        <v>10333</v>
      </c>
      <c r="P40" s="43">
        <v>11143</v>
      </c>
      <c r="Q40" s="43">
        <v>11593</v>
      </c>
      <c r="R40" s="43">
        <v>10795</v>
      </c>
      <c r="S40" s="43">
        <v>10470</v>
      </c>
      <c r="T40" s="43">
        <v>11911</v>
      </c>
      <c r="U40" s="43">
        <v>11563</v>
      </c>
      <c r="V40" s="43">
        <v>6659</v>
      </c>
      <c r="X40" s="36">
        <f>K40/Calibration!$B$10</f>
        <v>1.7004767691876228</v>
      </c>
      <c r="Y40" s="36">
        <f>L40/Calibration!$B$10</f>
        <v>1.6260010594870837</v>
      </c>
      <c r="Z40" s="36">
        <f>M40/Calibration!$B$10</f>
        <v>1.6523324296531738</v>
      </c>
      <c r="AA40" s="36">
        <f>N40/Calibration!$B$10</f>
        <v>1.60683680782774</v>
      </c>
      <c r="AB40" s="36">
        <f>O40/Calibration!$B$10</f>
        <v>1.6099529463089339</v>
      </c>
      <c r="AC40" s="36">
        <f>P40/Calibration!$B$10</f>
        <v>1.7361565547972952</v>
      </c>
      <c r="AD40" s="36">
        <f>Q40/Calibration!$B$10</f>
        <v>1.8062696706241625</v>
      </c>
      <c r="AE40" s="36">
        <f>R40/Calibration!$B$10</f>
        <v>1.6819357452245178</v>
      </c>
      <c r="AF40" s="36">
        <f>S40/Calibration!$B$10</f>
        <v>1.6312984949051137</v>
      </c>
      <c r="AG40" s="36">
        <f>T40/Calibration!$B$10</f>
        <v>1.8558162724751488</v>
      </c>
      <c r="AH40" s="36">
        <f>U40/Calibration!$B$10</f>
        <v>1.8015954629023714</v>
      </c>
      <c r="AI40" s="36">
        <f>V40/Calibration!$B$10</f>
        <v>1.037518307313577</v>
      </c>
      <c r="AK40" s="36">
        <f>Calibration!$K$16+Calibration!$K$17*X40</f>
        <v>0.28633514921938025</v>
      </c>
      <c r="AL40" s="36">
        <f>Calibration!$K$16+Calibration!$K$17*Y40</f>
        <v>0.27171113789517964</v>
      </c>
      <c r="AM40" s="36">
        <f>Calibration!$K$16+Calibration!$K$17*Z40</f>
        <v>0.27688155194076519</v>
      </c>
      <c r="AN40" s="36">
        <f>Calibration!$K$16+Calibration!$K$17*AA40</f>
        <v>0.26794805548330375</v>
      </c>
      <c r="AO40" s="36">
        <f>Calibration!$K$16+Calibration!$K$17*AB40</f>
        <v>0.26855993880230794</v>
      </c>
      <c r="AP40" s="36">
        <f>Calibration!$K$16+Calibration!$K$17*AC40</f>
        <v>0.29334121322197843</v>
      </c>
      <c r="AQ40" s="36">
        <f>Calibration!$K$10+Calibration!$K$11*AD40</f>
        <v>0.3221670280062009</v>
      </c>
      <c r="AR40" s="36">
        <f>Calibration!$K$10+Calibration!$K$11*AE40</f>
        <v>0.29210547016479393</v>
      </c>
      <c r="AS40" s="36">
        <f>Calibration!$K$10+Calibration!$K$11*AF40</f>
        <v>0.27986235450256675</v>
      </c>
      <c r="AT40" s="36">
        <f>Calibration!$K$10+Calibration!$K$11*AG40</f>
        <v>0.33414644579262626</v>
      </c>
      <c r="AU40" s="36">
        <f>Calibration!$K$10+Calibration!$K$11*AH40</f>
        <v>0.32103689425276455</v>
      </c>
      <c r="AV40" s="36">
        <f>Calibration!$K$4+Calibration!$K$5*AI40</f>
        <v>0.22066482217569031</v>
      </c>
      <c r="AX40" s="36">
        <f t="shared" si="0"/>
        <v>658.31849736957361</v>
      </c>
      <c r="AY40" s="36">
        <f t="shared" si="1"/>
        <v>439.52083950355501</v>
      </c>
      <c r="BA40" s="36">
        <f t="shared" si="2"/>
        <v>88.47916049644499</v>
      </c>
      <c r="BB40" s="36">
        <f t="shared" si="3"/>
        <v>3.4834315156080708</v>
      </c>
    </row>
    <row r="41" spans="1:54" s="36" customFormat="1" x14ac:dyDescent="0.3">
      <c r="A41" s="43">
        <v>350</v>
      </c>
      <c r="B41" s="43">
        <v>350</v>
      </c>
      <c r="C41" s="43">
        <v>0</v>
      </c>
      <c r="D41" s="43">
        <v>13</v>
      </c>
      <c r="E41" s="43">
        <v>3</v>
      </c>
      <c r="F41" s="43">
        <v>13</v>
      </c>
      <c r="G41" s="43">
        <v>13</v>
      </c>
      <c r="H41" s="43">
        <v>11</v>
      </c>
      <c r="I41" s="43">
        <v>0</v>
      </c>
      <c r="J41" s="43">
        <v>24</v>
      </c>
      <c r="K41" s="43">
        <v>20208</v>
      </c>
      <c r="L41" s="43">
        <v>17443</v>
      </c>
      <c r="M41" s="43">
        <v>10340</v>
      </c>
      <c r="N41" s="43">
        <v>11133</v>
      </c>
      <c r="O41" s="43">
        <v>10674</v>
      </c>
      <c r="P41" s="43">
        <v>10512</v>
      </c>
      <c r="Q41" s="43">
        <v>10938</v>
      </c>
      <c r="R41" s="43">
        <v>10675</v>
      </c>
      <c r="S41" s="43">
        <v>10851</v>
      </c>
      <c r="T41" s="43">
        <v>12060</v>
      </c>
      <c r="U41" s="43">
        <v>12563</v>
      </c>
      <c r="V41" s="43">
        <v>8036</v>
      </c>
      <c r="X41" s="36">
        <f>K41/Calibration!$B$10</f>
        <v>3.148546321398523</v>
      </c>
      <c r="Y41" s="36">
        <f>L41/Calibration!$B$10</f>
        <v>2.7177401763734381</v>
      </c>
      <c r="Z41" s="36">
        <f>M41/Calibration!$B$10</f>
        <v>1.611043594777352</v>
      </c>
      <c r="AA41" s="36">
        <f>N41/Calibration!$B$10</f>
        <v>1.7345984855566983</v>
      </c>
      <c r="AB41" s="36">
        <f>O41/Calibration!$B$10</f>
        <v>1.6630831074132935</v>
      </c>
      <c r="AC41" s="36">
        <f>P41/Calibration!$B$10</f>
        <v>1.6378423857156212</v>
      </c>
      <c r="AD41" s="36">
        <f>Q41/Calibration!$B$10</f>
        <v>1.7042161353650556</v>
      </c>
      <c r="AE41" s="36">
        <f>R41/Calibration!$B$10</f>
        <v>1.6632389143373532</v>
      </c>
      <c r="AF41" s="36">
        <f>S41/Calibration!$B$10</f>
        <v>1.6906609329718614</v>
      </c>
      <c r="AG41" s="36">
        <f>T41/Calibration!$B$10</f>
        <v>1.8790315041600449</v>
      </c>
      <c r="AH41" s="36">
        <f>U41/Calibration!$B$10</f>
        <v>1.9574023869620767</v>
      </c>
      <c r="AI41" s="36">
        <f>V41/Calibration!$B$10</f>
        <v>1.2520644417437912</v>
      </c>
      <c r="AK41" s="36">
        <f>Calibration!$K$16+Calibration!$K$17*X41</f>
        <v>0.57067732756063616</v>
      </c>
      <c r="AL41" s="36">
        <f>Calibration!$K$16+Calibration!$K$17*Y41</f>
        <v>0.4860844587083043</v>
      </c>
      <c r="AM41" s="36">
        <f>Calibration!$K$16+Calibration!$K$17*Z41</f>
        <v>0.26877409796395946</v>
      </c>
      <c r="AN41" s="36">
        <f>Calibration!$K$16+Calibration!$K$17*AA41</f>
        <v>0.29303527156247633</v>
      </c>
      <c r="AO41" s="36">
        <f>Calibration!$K$16+Calibration!$K$17*AB41</f>
        <v>0.27899254939132972</v>
      </c>
      <c r="AP41" s="36">
        <f>Calibration!$K$16+Calibration!$K$17*AC41</f>
        <v>0.27403629450739564</v>
      </c>
      <c r="AQ41" s="36">
        <f>Calibration!$K$10+Calibration!$K$11*AD41</f>
        <v>0.29749244105617384</v>
      </c>
      <c r="AR41" s="36">
        <f>Calibration!$K$10+Calibration!$K$11*AE41</f>
        <v>0.28758493515104849</v>
      </c>
      <c r="AS41" s="36">
        <f>Calibration!$K$10+Calibration!$K$11*AF41</f>
        <v>0.29421505317120844</v>
      </c>
      <c r="AT41" s="36">
        <f>Calibration!$K$10+Calibration!$K$11*AG41</f>
        <v>0.3397594434346935</v>
      </c>
      <c r="AU41" s="36">
        <f>Calibration!$K$10+Calibration!$K$11*AH41</f>
        <v>0.35870801936730967</v>
      </c>
      <c r="AV41" s="36">
        <f>Calibration!$K$4+Calibration!$K$5*AI41</f>
        <v>0.26769160503582767</v>
      </c>
      <c r="AX41" s="36">
        <f t="shared" si="0"/>
        <v>746.34256662600899</v>
      </c>
      <c r="AY41" s="36">
        <f t="shared" si="1"/>
        <v>451.79681328386437</v>
      </c>
      <c r="BA41" s="36">
        <f t="shared" si="2"/>
        <v>76.203186716135633</v>
      </c>
      <c r="BB41" s="36">
        <f t="shared" si="3"/>
        <v>3.0001254612651826</v>
      </c>
    </row>
    <row r="42" spans="1:54" x14ac:dyDescent="0.3">
      <c r="A42" s="44">
        <v>349</v>
      </c>
      <c r="B42" s="44">
        <v>349</v>
      </c>
      <c r="C42" s="44">
        <v>0</v>
      </c>
      <c r="D42" s="44">
        <v>13</v>
      </c>
      <c r="E42" s="44">
        <v>3</v>
      </c>
      <c r="F42" s="44">
        <v>13</v>
      </c>
      <c r="G42" s="44">
        <v>14</v>
      </c>
      <c r="H42" s="44">
        <v>22</v>
      </c>
      <c r="I42" s="44">
        <v>0</v>
      </c>
      <c r="J42" s="44">
        <v>25</v>
      </c>
      <c r="K42" s="44">
        <v>10179</v>
      </c>
      <c r="L42" s="44">
        <v>9888</v>
      </c>
      <c r="M42" s="44">
        <v>9971</v>
      </c>
      <c r="N42" s="44">
        <v>10451</v>
      </c>
      <c r="O42" s="44">
        <v>10393</v>
      </c>
      <c r="P42" s="44">
        <v>9968</v>
      </c>
      <c r="Q42" s="44">
        <v>10174</v>
      </c>
      <c r="R42" s="44">
        <v>9604</v>
      </c>
      <c r="S42" s="44">
        <v>9999</v>
      </c>
      <c r="T42" s="44">
        <v>10600</v>
      </c>
      <c r="U42" s="44">
        <v>11849</v>
      </c>
      <c r="V42" s="44">
        <v>7855</v>
      </c>
      <c r="X42">
        <f>K42/Calibration!$B$10</f>
        <v>1.5859586800037395</v>
      </c>
      <c r="Y42">
        <f>L42/Calibration!$B$10</f>
        <v>1.5406188651023651</v>
      </c>
      <c r="Z42">
        <f>M42/Calibration!$B$10</f>
        <v>1.5535508397993207</v>
      </c>
      <c r="AA42">
        <f>N42/Calibration!$B$10</f>
        <v>1.6283381633479792</v>
      </c>
      <c r="AB42">
        <f>O42/Calibration!$B$10</f>
        <v>1.6193013617525163</v>
      </c>
      <c r="AC42">
        <f>P42/Calibration!$B$10</f>
        <v>1.5530834190271416</v>
      </c>
      <c r="AD42">
        <f>Q42/Calibration!$B$10</f>
        <v>1.5851796453834408</v>
      </c>
      <c r="AE42">
        <f>R42/Calibration!$B$10</f>
        <v>1.4963696986694088</v>
      </c>
      <c r="AF42">
        <f>S42/Calibration!$B$10</f>
        <v>1.5579134336729925</v>
      </c>
      <c r="AG42">
        <f>T42/Calibration!$B$10</f>
        <v>1.6515533950328753</v>
      </c>
      <c r="AH42">
        <f>U42/Calibration!$B$10</f>
        <v>1.8461562431834471</v>
      </c>
      <c r="AI42">
        <f>V42/Calibration!$B$10</f>
        <v>1.2238633884889845</v>
      </c>
      <c r="AK42" s="31">
        <f>Calibration!$K$16+Calibration!$K$17*X42</f>
        <v>0.26384843724597556</v>
      </c>
      <c r="AL42" s="31">
        <f>Calibration!$K$16+Calibration!$K$17*Y42</f>
        <v>0.25494553495446431</v>
      </c>
      <c r="AM42" s="31">
        <f>Calibration!$K$16+Calibration!$K$17*Z42</f>
        <v>0.25748485072833177</v>
      </c>
      <c r="AN42" s="31">
        <f>Calibration!$K$16+Calibration!$K$17*AA42</f>
        <v>0.27217005038443276</v>
      </c>
      <c r="AO42" s="31">
        <f>Calibration!$K$16+Calibration!$K$17*AB42</f>
        <v>0.27039558875932057</v>
      </c>
      <c r="AP42" s="31">
        <f>Calibration!$K$16+Calibration!$K$17*AC42</f>
        <v>0.25739306823048114</v>
      </c>
      <c r="AQ42" s="31">
        <f>Calibration!$K$10+Calibration!$K$11*AD42</f>
        <v>0.26871170146866141</v>
      </c>
      <c r="AR42" s="31">
        <f>Calibration!$K$10+Calibration!$K$11*AE42</f>
        <v>0.24723916015337066</v>
      </c>
      <c r="AS42" s="31">
        <f>Calibration!$K$10+Calibration!$K$11*AF42</f>
        <v>0.26211925457361601</v>
      </c>
      <c r="AT42" s="31">
        <f>Calibration!$K$10+Calibration!$K$11*AG42</f>
        <v>0.28475960076745765</v>
      </c>
      <c r="AU42" s="31">
        <f>Calibration!$K$10+Calibration!$K$11*AH42</f>
        <v>0.33181083603552441</v>
      </c>
      <c r="AV42" s="31">
        <f>Calibration!$K$4+Calibration!$K$5*AI42</f>
        <v>0.26151016153714585</v>
      </c>
      <c r="AX42">
        <f t="shared" si="0"/>
        <v>620.09280524315886</v>
      </c>
      <c r="AY42">
        <f t="shared" si="1"/>
        <v>409.74831542918349</v>
      </c>
      <c r="BA42">
        <f t="shared" si="2"/>
        <v>118.25168457081651</v>
      </c>
      <c r="BB42">
        <f t="shared" si="3"/>
        <v>4.6555781327093113</v>
      </c>
    </row>
    <row r="43" spans="1:54" x14ac:dyDescent="0.3">
      <c r="A43" s="44">
        <v>348</v>
      </c>
      <c r="B43" s="44">
        <v>348</v>
      </c>
      <c r="C43" s="44">
        <v>0</v>
      </c>
      <c r="D43" s="44">
        <v>13</v>
      </c>
      <c r="E43" s="44">
        <v>3</v>
      </c>
      <c r="F43" s="44">
        <v>13</v>
      </c>
      <c r="G43" s="44">
        <v>14</v>
      </c>
      <c r="H43" s="44">
        <v>27</v>
      </c>
      <c r="I43" s="44">
        <v>0</v>
      </c>
      <c r="J43" s="44">
        <v>26</v>
      </c>
      <c r="K43" s="44">
        <v>10581</v>
      </c>
      <c r="L43" s="44">
        <v>10555</v>
      </c>
      <c r="M43" s="44">
        <v>10794</v>
      </c>
      <c r="N43" s="44">
        <v>10340</v>
      </c>
      <c r="O43" s="44">
        <v>10670</v>
      </c>
      <c r="P43" s="44">
        <v>11107</v>
      </c>
      <c r="Q43" s="44">
        <v>11483</v>
      </c>
      <c r="R43" s="44">
        <v>10833</v>
      </c>
      <c r="S43" s="44">
        <v>10630</v>
      </c>
      <c r="T43" s="44">
        <v>11528</v>
      </c>
      <c r="U43" s="44">
        <v>12263</v>
      </c>
      <c r="V43" s="44">
        <v>7486</v>
      </c>
      <c r="X43">
        <f>K43/Calibration!$B$10</f>
        <v>1.6485930634757409</v>
      </c>
      <c r="Y43">
        <f>L43/Calibration!$B$10</f>
        <v>1.6445420834501885</v>
      </c>
      <c r="Z43">
        <f>M43/Calibration!$B$10</f>
        <v>1.6817799383004581</v>
      </c>
      <c r="AA43">
        <f>N43/Calibration!$B$10</f>
        <v>1.611043594777352</v>
      </c>
      <c r="AB43">
        <f>O43/Calibration!$B$10</f>
        <v>1.6624598797170547</v>
      </c>
      <c r="AC43">
        <f>P43/Calibration!$B$10</f>
        <v>1.7305475055311459</v>
      </c>
      <c r="AD43">
        <f>Q43/Calibration!$B$10</f>
        <v>1.7891309089775951</v>
      </c>
      <c r="AE43">
        <f>R43/Calibration!$B$10</f>
        <v>1.6878564083387866</v>
      </c>
      <c r="AF43">
        <f>S43/Calibration!$B$10</f>
        <v>1.6562276027546665</v>
      </c>
      <c r="AG43">
        <f>T43/Calibration!$B$10</f>
        <v>1.7961422205602817</v>
      </c>
      <c r="AH43">
        <f>U43/Calibration!$B$10</f>
        <v>1.910660309744165</v>
      </c>
      <c r="AI43">
        <f>V43/Calibration!$B$10</f>
        <v>1.1663706335109532</v>
      </c>
      <c r="AK43" s="31">
        <f>Calibration!$K$16+Calibration!$K$17*X43</f>
        <v>0.27614729195796012</v>
      </c>
      <c r="AL43" s="31">
        <f>Calibration!$K$16+Calibration!$K$17*Y43</f>
        <v>0.27535184364325466</v>
      </c>
      <c r="AM43" s="31">
        <f>Calibration!$K$16+Calibration!$K$17*Z43</f>
        <v>0.28266384930535499</v>
      </c>
      <c r="AN43" s="31">
        <f>Calibration!$K$16+Calibration!$K$17*AA43</f>
        <v>0.26877409796395946</v>
      </c>
      <c r="AO43" s="31">
        <f>Calibration!$K$16+Calibration!$K$17*AB43</f>
        <v>0.2788701727275289</v>
      </c>
      <c r="AP43" s="31">
        <f>Calibration!$K$16+Calibration!$K$17*AC43</f>
        <v>0.29223982324777087</v>
      </c>
      <c r="AQ43" s="31">
        <f>Calibration!$K$10+Calibration!$K$11*AD43</f>
        <v>0.31802320424360098</v>
      </c>
      <c r="AR43" s="31">
        <f>Calibration!$K$10+Calibration!$K$11*AE43</f>
        <v>0.2935369729191466</v>
      </c>
      <c r="AS43" s="31">
        <f>Calibration!$K$10+Calibration!$K$11*AF43</f>
        <v>0.285889734520894</v>
      </c>
      <c r="AT43" s="31">
        <f>Calibration!$K$10+Calibration!$K$11*AG43</f>
        <v>0.31971840487375547</v>
      </c>
      <c r="AU43" s="31">
        <f>Calibration!$K$10+Calibration!$K$11*AH43</f>
        <v>0.3474066818329461</v>
      </c>
      <c r="AV43" s="31">
        <f>Calibration!$K$4+Calibration!$K$5*AI43</f>
        <v>0.24890821318900447</v>
      </c>
      <c r="AX43">
        <f t="shared" si="0"/>
        <v>669.89132888923916</v>
      </c>
      <c r="AY43">
        <f t="shared" si="1"/>
        <v>449.03162423817651</v>
      </c>
      <c r="BA43">
        <f t="shared" si="2"/>
        <v>78.968375761823495</v>
      </c>
      <c r="BB43">
        <f t="shared" si="3"/>
        <v>3.1089911717253345</v>
      </c>
    </row>
    <row r="44" spans="1:54" x14ac:dyDescent="0.3">
      <c r="A44" s="44">
        <v>347</v>
      </c>
      <c r="B44" s="44">
        <v>347</v>
      </c>
      <c r="C44" s="44">
        <v>0</v>
      </c>
      <c r="D44" s="44">
        <v>13</v>
      </c>
      <c r="E44" s="44">
        <v>3</v>
      </c>
      <c r="F44" s="44">
        <v>13</v>
      </c>
      <c r="G44" s="44">
        <v>14</v>
      </c>
      <c r="H44" s="44">
        <v>32</v>
      </c>
      <c r="I44" s="44">
        <v>0</v>
      </c>
      <c r="J44" s="44">
        <v>27</v>
      </c>
      <c r="K44" s="44">
        <v>11099</v>
      </c>
      <c r="L44" s="44">
        <v>10670</v>
      </c>
      <c r="M44" s="44">
        <v>10902</v>
      </c>
      <c r="N44" s="44">
        <v>11783</v>
      </c>
      <c r="O44" s="44">
        <v>10698</v>
      </c>
      <c r="P44" s="44">
        <v>10505</v>
      </c>
      <c r="Q44" s="44">
        <v>10812</v>
      </c>
      <c r="R44" s="44">
        <v>9524</v>
      </c>
      <c r="S44" s="44">
        <v>9426</v>
      </c>
      <c r="T44" s="44">
        <v>9845</v>
      </c>
      <c r="U44" s="44">
        <v>10207</v>
      </c>
      <c r="V44" s="44">
        <v>5931</v>
      </c>
      <c r="X44">
        <f>K44/Calibration!$B$10</f>
        <v>1.7293010501386683</v>
      </c>
      <c r="Y44">
        <f>L44/Calibration!$B$10</f>
        <v>1.6624598797170547</v>
      </c>
      <c r="Z44">
        <f>M44/Calibration!$B$10</f>
        <v>1.6986070860989062</v>
      </c>
      <c r="AA44">
        <f>N44/Calibration!$B$10</f>
        <v>1.8358729861955065</v>
      </c>
      <c r="AB44">
        <f>O44/Calibration!$B$10</f>
        <v>1.6668224735907264</v>
      </c>
      <c r="AC44">
        <f>P44/Calibration!$B$10</f>
        <v>1.6367517372472034</v>
      </c>
      <c r="AD44">
        <f>Q44/Calibration!$B$10</f>
        <v>1.6845844629335329</v>
      </c>
      <c r="AE44">
        <f>R44/Calibration!$B$10</f>
        <v>1.4839051447446325</v>
      </c>
      <c r="AF44">
        <f>S44/Calibration!$B$10</f>
        <v>1.4686360661867814</v>
      </c>
      <c r="AG44">
        <f>T44/Calibration!$B$10</f>
        <v>1.5339191673677979</v>
      </c>
      <c r="AH44">
        <f>U44/Calibration!$B$10</f>
        <v>1.5903212738774111</v>
      </c>
      <c r="AI44">
        <f>V44/Calibration!$B$10</f>
        <v>0.92409086659811168</v>
      </c>
      <c r="AK44" s="31">
        <f>Calibration!$K$16+Calibration!$K$17*X44</f>
        <v>0.29199506992016916</v>
      </c>
      <c r="AL44" s="31">
        <f>Calibration!$K$16+Calibration!$K$17*Y44</f>
        <v>0.2788701727275289</v>
      </c>
      <c r="AM44" s="31">
        <f>Calibration!$K$16+Calibration!$K$17*Z44</f>
        <v>0.28596801922797771</v>
      </c>
      <c r="AN44" s="31">
        <f>Calibration!$K$16+Calibration!$K$17*AA44</f>
        <v>0.31292147943011311</v>
      </c>
      <c r="AO44" s="31">
        <f>Calibration!$K$16+Calibration!$K$17*AB44</f>
        <v>0.2797268093741348</v>
      </c>
      <c r="AP44" s="31">
        <f>Calibration!$K$16+Calibration!$K$17*AC44</f>
        <v>0.27382213534574418</v>
      </c>
      <c r="AQ44" s="31">
        <f>Calibration!$K$10+Calibration!$K$11*AD44</f>
        <v>0.29274587929174123</v>
      </c>
      <c r="AR44" s="31">
        <f>Calibration!$K$10+Calibration!$K$11*AE44</f>
        <v>0.24422547014420709</v>
      </c>
      <c r="AS44" s="31">
        <f>Calibration!$K$10+Calibration!$K$11*AF44</f>
        <v>0.24053369988298168</v>
      </c>
      <c r="AT44" s="31">
        <f>Calibration!$K$10+Calibration!$K$11*AG44</f>
        <v>0.25631790130597609</v>
      </c>
      <c r="AU44" s="31">
        <f>Calibration!$K$10+Calibration!$K$11*AH44</f>
        <v>0.2699548485974414</v>
      </c>
      <c r="AV44" s="31">
        <f>Calibration!$K$4+Calibration!$K$5*AI44</f>
        <v>0.19580244169480437</v>
      </c>
      <c r="AX44">
        <f t="shared" si="0"/>
        <v>615.37727839654701</v>
      </c>
      <c r="AY44">
        <f t="shared" si="1"/>
        <v>382.65315618999267</v>
      </c>
      <c r="BA44">
        <f t="shared" si="2"/>
        <v>145.34684381000733</v>
      </c>
      <c r="BB44">
        <f t="shared" si="3"/>
        <v>5.72231668543336</v>
      </c>
    </row>
    <row r="45" spans="1:54" x14ac:dyDescent="0.3">
      <c r="A45" s="44">
        <v>346</v>
      </c>
      <c r="B45" s="44">
        <v>346</v>
      </c>
      <c r="C45" s="44">
        <v>0</v>
      </c>
      <c r="D45" s="44">
        <v>13</v>
      </c>
      <c r="E45" s="44">
        <v>3</v>
      </c>
      <c r="F45" s="44">
        <v>13</v>
      </c>
      <c r="G45" s="44">
        <v>14</v>
      </c>
      <c r="H45" s="44">
        <v>37</v>
      </c>
      <c r="I45" s="44">
        <v>0</v>
      </c>
      <c r="J45" s="44">
        <v>28</v>
      </c>
      <c r="K45" s="44">
        <v>11085</v>
      </c>
      <c r="L45" s="44">
        <v>10534</v>
      </c>
      <c r="M45" s="44">
        <v>10987</v>
      </c>
      <c r="N45" s="44">
        <v>12167</v>
      </c>
      <c r="O45" s="44">
        <v>11001</v>
      </c>
      <c r="P45" s="44">
        <v>10458</v>
      </c>
      <c r="Q45" s="44">
        <v>9786</v>
      </c>
      <c r="R45" s="44">
        <v>9006</v>
      </c>
      <c r="S45" s="44">
        <v>9098</v>
      </c>
      <c r="T45" s="44">
        <v>9541</v>
      </c>
      <c r="U45" s="44">
        <v>8738</v>
      </c>
      <c r="V45" s="44">
        <v>5394</v>
      </c>
      <c r="X45">
        <f>K45/Calibration!$B$10</f>
        <v>1.7271197532018323</v>
      </c>
      <c r="Y45">
        <f>L45/Calibration!$B$10</f>
        <v>1.6412701380449348</v>
      </c>
      <c r="Z45">
        <f>M45/Calibration!$B$10</f>
        <v>1.7118506746439812</v>
      </c>
      <c r="AA45">
        <f>N45/Calibration!$B$10</f>
        <v>1.8957028450344333</v>
      </c>
      <c r="AB45">
        <f>O45/Calibration!$B$10</f>
        <v>1.714031971580817</v>
      </c>
      <c r="AC45">
        <f>P45/Calibration!$B$10</f>
        <v>1.6294288118163971</v>
      </c>
      <c r="AD45">
        <f>Q45/Calibration!$B$10</f>
        <v>1.5247265588482752</v>
      </c>
      <c r="AE45">
        <f>R45/Calibration!$B$10</f>
        <v>1.4031971580817051</v>
      </c>
      <c r="AF45">
        <f>S45/Calibration!$B$10</f>
        <v>1.417531395095198</v>
      </c>
      <c r="AG45">
        <f>T45/Calibration!$B$10</f>
        <v>1.4865538624536474</v>
      </c>
      <c r="AH45">
        <f>U45/Calibration!$B$10</f>
        <v>1.3614409024337042</v>
      </c>
      <c r="AI45">
        <f>V45/Calibration!$B$10</f>
        <v>0.84042254837804997</v>
      </c>
      <c r="AK45" s="31">
        <f>Calibration!$K$16+Calibration!$K$17*X45</f>
        <v>0.29156675159686624</v>
      </c>
      <c r="AL45" s="31">
        <f>Calibration!$K$16+Calibration!$K$17*Y45</f>
        <v>0.27470936615830027</v>
      </c>
      <c r="AM45" s="31">
        <f>Calibration!$K$16+Calibration!$K$17*Z45</f>
        <v>0.28856852333374561</v>
      </c>
      <c r="AN45" s="31">
        <f>Calibration!$K$16+Calibration!$K$17*AA45</f>
        <v>0.32466963915499392</v>
      </c>
      <c r="AO45" s="31">
        <f>Calibration!$K$16+Calibration!$K$17*AB45</f>
        <v>0.28899684165704853</v>
      </c>
      <c r="AP45" s="31">
        <f>Calibration!$K$16+Calibration!$K$17*AC45</f>
        <v>0.27238420954608422</v>
      </c>
      <c r="AQ45" s="31">
        <f>Calibration!$K$10+Calibration!$K$11*AD45</f>
        <v>0.25409530492421789</v>
      </c>
      <c r="AR45" s="31">
        <f>Calibration!$K$10+Calibration!$K$11*AE45</f>
        <v>0.22471182733487272</v>
      </c>
      <c r="AS45" s="31">
        <f>Calibration!$K$10+Calibration!$K$11*AF45</f>
        <v>0.22817757084541085</v>
      </c>
      <c r="AT45" s="31">
        <f>Calibration!$K$10+Calibration!$K$11*AG45</f>
        <v>0.24486587927115433</v>
      </c>
      <c r="AU45" s="31">
        <f>Calibration!$K$10+Calibration!$K$11*AH45</f>
        <v>0.21461596580417464</v>
      </c>
      <c r="AV45" s="31">
        <f>Calibration!$K$4+Calibration!$K$5*AI45</f>
        <v>0.17746302092799701</v>
      </c>
      <c r="AX45">
        <f t="shared" si="0"/>
        <v>587.80830495128657</v>
      </c>
      <c r="AY45">
        <f t="shared" si="1"/>
        <v>352.16243989648717</v>
      </c>
      <c r="BA45">
        <f t="shared" si="2"/>
        <v>175.83756010351283</v>
      </c>
      <c r="BB45">
        <f t="shared" si="3"/>
        <v>6.922738586752474</v>
      </c>
    </row>
    <row r="46" spans="1:54" x14ac:dyDescent="0.3">
      <c r="A46" s="44">
        <v>345</v>
      </c>
      <c r="B46" s="44">
        <v>345</v>
      </c>
      <c r="C46" s="44">
        <v>0</v>
      </c>
      <c r="D46" s="44">
        <v>13</v>
      </c>
      <c r="E46" s="44">
        <v>3</v>
      </c>
      <c r="F46" s="44">
        <v>13</v>
      </c>
      <c r="G46" s="44">
        <v>14</v>
      </c>
      <c r="H46" s="44">
        <v>43</v>
      </c>
      <c r="I46" s="44">
        <v>0</v>
      </c>
      <c r="J46" s="44">
        <v>29</v>
      </c>
      <c r="K46" s="44">
        <v>14807</v>
      </c>
      <c r="L46" s="44">
        <v>28546</v>
      </c>
      <c r="M46" s="44">
        <v>13180</v>
      </c>
      <c r="N46" s="44">
        <v>18320</v>
      </c>
      <c r="O46" s="44">
        <v>10785</v>
      </c>
      <c r="P46" s="44">
        <v>10191</v>
      </c>
      <c r="Q46" s="44">
        <v>9734</v>
      </c>
      <c r="R46" s="44">
        <v>9711</v>
      </c>
      <c r="S46" s="44">
        <v>10182</v>
      </c>
      <c r="T46" s="44">
        <v>12170</v>
      </c>
      <c r="U46" s="44">
        <v>11921</v>
      </c>
      <c r="V46" s="44">
        <v>6494</v>
      </c>
      <c r="X46">
        <f>K46/Calibration!$B$10</f>
        <v>2.307033124552055</v>
      </c>
      <c r="Y46">
        <f>L46/Calibration!$B$10</f>
        <v>4.4476644542083452</v>
      </c>
      <c r="Z46">
        <f>M46/Calibration!$B$10</f>
        <v>2.0535352591069147</v>
      </c>
      <c r="AA46">
        <f>N46/Calibration!$B$10</f>
        <v>2.8543828487737994</v>
      </c>
      <c r="AB46">
        <f>O46/Calibration!$B$10</f>
        <v>1.6803776759839208</v>
      </c>
      <c r="AC46">
        <f>P46/Calibration!$B$10</f>
        <v>1.5878283630924559</v>
      </c>
      <c r="AD46">
        <f>Q46/Calibration!$B$10</f>
        <v>1.5166245987971705</v>
      </c>
      <c r="AE46">
        <f>R46/Calibration!$B$10</f>
        <v>1.5130410395437974</v>
      </c>
      <c r="AF46">
        <f>S46/Calibration!$B$10</f>
        <v>1.5864261007759186</v>
      </c>
      <c r="AG46">
        <f>T46/Calibration!$B$10</f>
        <v>1.8961702658066124</v>
      </c>
      <c r="AH46">
        <f>U46/Calibration!$B$10</f>
        <v>1.857374341715746</v>
      </c>
      <c r="AI46">
        <f>V46/Calibration!$B$10</f>
        <v>1.0118101648437257</v>
      </c>
      <c r="AK46" s="31">
        <f>Calibration!$K$16+Calibration!$K$17*X46</f>
        <v>0.40543823726354949</v>
      </c>
      <c r="AL46" s="31">
        <f>Calibration!$K$16+Calibration!$K$17*Y46</f>
        <v>0.82577148325349092</v>
      </c>
      <c r="AM46" s="31">
        <f>Calibration!$K$16+Calibration!$K$17*Z46</f>
        <v>0.35566152926255712</v>
      </c>
      <c r="AN46" s="31">
        <f>Calibration!$K$16+Calibration!$K$17*AA46</f>
        <v>0.51291554224663882</v>
      </c>
      <c r="AO46" s="31">
        <f>Calibration!$K$16+Calibration!$K$17*AB46</f>
        <v>0.28238850181180308</v>
      </c>
      <c r="AP46" s="31">
        <f>Calibration!$K$16+Calibration!$K$17*AC46</f>
        <v>0.2642155672373781</v>
      </c>
      <c r="AQ46" s="31">
        <f>Calibration!$K$10+Calibration!$K$11*AD46</f>
        <v>0.25213640641826152</v>
      </c>
      <c r="AR46" s="31">
        <f>Calibration!$K$10+Calibration!$K$11*AE46</f>
        <v>0.25126997054062705</v>
      </c>
      <c r="AS46" s="31">
        <f>Calibration!$K$10+Calibration!$K$11*AF46</f>
        <v>0.26901307046957779</v>
      </c>
      <c r="AT46" s="31">
        <f>Calibration!$K$10+Calibration!$K$11*AG46</f>
        <v>0.34390326719729342</v>
      </c>
      <c r="AU46" s="31">
        <f>Calibration!$K$10+Calibration!$K$11*AH46</f>
        <v>0.33452315704377172</v>
      </c>
      <c r="AV46" s="31">
        <f>Calibration!$K$4+Calibration!$K$5*AI46</f>
        <v>0.21502980462164337</v>
      </c>
      <c r="AX46">
        <f t="shared" si="0"/>
        <v>821.90948374696347</v>
      </c>
      <c r="AY46">
        <f t="shared" si="1"/>
        <v>414.25709888689096</v>
      </c>
      <c r="BA46">
        <f t="shared" si="2"/>
        <v>113.74290111310904</v>
      </c>
      <c r="BB46">
        <f t="shared" si="3"/>
        <v>4.4780669729570493</v>
      </c>
    </row>
    <row r="47" spans="1:54" x14ac:dyDescent="0.3">
      <c r="A47" s="44">
        <v>344</v>
      </c>
      <c r="B47" s="44">
        <v>344</v>
      </c>
      <c r="C47" s="44">
        <v>0</v>
      </c>
      <c r="D47" s="44">
        <v>13</v>
      </c>
      <c r="E47" s="44">
        <v>3</v>
      </c>
      <c r="F47" s="44">
        <v>13</v>
      </c>
      <c r="G47" s="44">
        <v>14</v>
      </c>
      <c r="H47" s="44">
        <v>40</v>
      </c>
      <c r="I47" s="44">
        <v>0</v>
      </c>
      <c r="J47" s="44">
        <v>30</v>
      </c>
      <c r="K47" s="44">
        <v>10796</v>
      </c>
      <c r="L47" s="44">
        <v>10726</v>
      </c>
      <c r="M47" s="44">
        <v>10751</v>
      </c>
      <c r="N47" s="44">
        <v>13128</v>
      </c>
      <c r="O47" s="44">
        <v>11933</v>
      </c>
      <c r="P47" s="44">
        <v>10489</v>
      </c>
      <c r="Q47" s="44">
        <v>10523</v>
      </c>
      <c r="R47" s="44">
        <v>9511</v>
      </c>
      <c r="S47" s="44">
        <v>9242</v>
      </c>
      <c r="T47" s="44">
        <v>10278</v>
      </c>
      <c r="U47" s="44">
        <v>11350</v>
      </c>
      <c r="V47" s="44">
        <v>6656</v>
      </c>
      <c r="X47">
        <f>K47/Calibration!$B$10</f>
        <v>1.6820915521485775</v>
      </c>
      <c r="Y47">
        <f>L47/Calibration!$B$10</f>
        <v>1.6711850674643982</v>
      </c>
      <c r="Z47">
        <f>M47/Calibration!$B$10</f>
        <v>1.6750802405658909</v>
      </c>
      <c r="AA47">
        <f>N47/Calibration!$B$10</f>
        <v>2.04543329905581</v>
      </c>
      <c r="AB47">
        <f>O47/Calibration!$B$10</f>
        <v>1.8592440248044624</v>
      </c>
      <c r="AC47">
        <f>P47/Calibration!$B$10</f>
        <v>1.634258826462248</v>
      </c>
      <c r="AD47">
        <f>Q47/Calibration!$B$10</f>
        <v>1.6395562618802779</v>
      </c>
      <c r="AE47">
        <f>R47/Calibration!$B$10</f>
        <v>1.4818796547318562</v>
      </c>
      <c r="AF47">
        <f>S47/Calibration!$B$10</f>
        <v>1.4399675921597956</v>
      </c>
      <c r="AG47">
        <f>T47/Calibration!$B$10</f>
        <v>1.6013835654856503</v>
      </c>
      <c r="AH47">
        <f>U47/Calibration!$B$10</f>
        <v>1.7684085880776543</v>
      </c>
      <c r="AI47">
        <f>V47/Calibration!$B$10</f>
        <v>1.0370508865413979</v>
      </c>
      <c r="AK47" s="31">
        <f>Calibration!$K$16+Calibration!$K$17*X47</f>
        <v>0.28272503763725537</v>
      </c>
      <c r="AL47" s="31">
        <f>Calibration!$K$16+Calibration!$K$17*Y47</f>
        <v>0.28058344602074065</v>
      </c>
      <c r="AM47" s="31">
        <f>Calibration!$K$16+Calibration!$K$17*Z47</f>
        <v>0.28134830016949597</v>
      </c>
      <c r="AN47" s="31">
        <f>Calibration!$K$16+Calibration!$K$17*AA47</f>
        <v>0.35407063263314614</v>
      </c>
      <c r="AO47" s="31">
        <f>Calibration!$K$16+Calibration!$K$17*AB47</f>
        <v>0.31751060432264466</v>
      </c>
      <c r="AP47" s="31">
        <f>Calibration!$K$16+Calibration!$K$17*AC47</f>
        <v>0.27333262869054076</v>
      </c>
      <c r="AQ47" s="31">
        <f>Calibration!$K$10+Calibration!$K$11*AD47</f>
        <v>0.28185892413363761</v>
      </c>
      <c r="AR47" s="31">
        <f>Calibration!$K$10+Calibration!$K$11*AE47</f>
        <v>0.24373574551771798</v>
      </c>
      <c r="AS47" s="31">
        <f>Calibration!$K$10+Calibration!$K$11*AF47</f>
        <v>0.23360221286190536</v>
      </c>
      <c r="AT47" s="31">
        <f>Calibration!$K$10+Calibration!$K$11*AG47</f>
        <v>0.27262949848057411</v>
      </c>
      <c r="AU47" s="31">
        <f>Calibration!$K$10+Calibration!$K$11*AH47</f>
        <v>0.31301294460336648</v>
      </c>
      <c r="AV47" s="31">
        <f>Calibration!$K$4+Calibration!$K$5*AI47</f>
        <v>0.22056236731107129</v>
      </c>
      <c r="AX47">
        <f t="shared" si="0"/>
        <v>642.72196471269365</v>
      </c>
      <c r="AY47">
        <f t="shared" si="1"/>
        <v>399.49792475202719</v>
      </c>
      <c r="BA47">
        <f t="shared" si="2"/>
        <v>128.50207524797281</v>
      </c>
      <c r="BB47">
        <f t="shared" si="3"/>
        <v>5.0591368207863319</v>
      </c>
    </row>
    <row r="48" spans="1:54" x14ac:dyDescent="0.3">
      <c r="A48" s="44">
        <v>343</v>
      </c>
      <c r="B48" s="44">
        <v>343</v>
      </c>
      <c r="C48" s="44">
        <v>0</v>
      </c>
      <c r="D48" s="44">
        <v>13</v>
      </c>
      <c r="E48" s="44">
        <v>3</v>
      </c>
      <c r="F48" s="44">
        <v>13</v>
      </c>
      <c r="G48" s="44">
        <v>14</v>
      </c>
      <c r="H48" s="44">
        <v>53</v>
      </c>
      <c r="I48" s="44">
        <v>0</v>
      </c>
      <c r="J48" s="44">
        <v>31</v>
      </c>
      <c r="K48" s="44">
        <v>10594</v>
      </c>
      <c r="L48" s="44">
        <v>10237</v>
      </c>
      <c r="M48" s="44">
        <v>10251</v>
      </c>
      <c r="N48" s="44">
        <v>10005</v>
      </c>
      <c r="O48" s="44">
        <v>10248</v>
      </c>
      <c r="P48" s="44">
        <v>11002</v>
      </c>
      <c r="Q48" s="44">
        <v>10027</v>
      </c>
      <c r="R48" s="44">
        <v>9351</v>
      </c>
      <c r="S48" s="44">
        <v>9274</v>
      </c>
      <c r="T48" s="44">
        <v>9542</v>
      </c>
      <c r="U48" s="44">
        <v>10085</v>
      </c>
      <c r="V48" s="44">
        <v>6134</v>
      </c>
      <c r="X48">
        <f>K48/Calibration!$B$10</f>
        <v>1.6506185534885172</v>
      </c>
      <c r="Y48">
        <f>L48/Calibration!$B$10</f>
        <v>1.5949954815992022</v>
      </c>
      <c r="Z48">
        <f>M48/Calibration!$B$10</f>
        <v>1.5971767785360382</v>
      </c>
      <c r="AA48">
        <f>N48/Calibration!$B$10</f>
        <v>1.5588482752173507</v>
      </c>
      <c r="AB48">
        <f>O48/Calibration!$B$10</f>
        <v>1.5967093577638591</v>
      </c>
      <c r="AC48">
        <f>P48/Calibration!$B$10</f>
        <v>1.7141877785048769</v>
      </c>
      <c r="AD48">
        <f>Q48/Calibration!$B$10</f>
        <v>1.5622760275466643</v>
      </c>
      <c r="AE48">
        <f>R48/Calibration!$B$10</f>
        <v>1.4569505468823034</v>
      </c>
      <c r="AF48">
        <f>S48/Calibration!$B$10</f>
        <v>1.4449534137297062</v>
      </c>
      <c r="AG48">
        <f>T48/Calibration!$B$10</f>
        <v>1.4867096693777071</v>
      </c>
      <c r="AH48">
        <f>U48/Calibration!$B$10</f>
        <v>1.5713128291421272</v>
      </c>
      <c r="AI48">
        <f>V48/Calibration!$B$10</f>
        <v>0.95571967218223186</v>
      </c>
      <c r="AK48" s="31">
        <f>Calibration!$K$16+Calibration!$K$17*X48</f>
        <v>0.2765450161153129</v>
      </c>
      <c r="AL48" s="31">
        <f>Calibration!$K$16+Calibration!$K$17*Y48</f>
        <v>0.26562289887108775</v>
      </c>
      <c r="AM48" s="31">
        <f>Calibration!$K$16+Calibration!$K$17*Z48</f>
        <v>0.26605121719439073</v>
      </c>
      <c r="AN48" s="31">
        <f>Calibration!$K$16+Calibration!$K$17*AA48</f>
        <v>0.25852505237063894</v>
      </c>
      <c r="AO48" s="31">
        <f>Calibration!$K$16+Calibration!$K$17*AB48</f>
        <v>0.2659594346965401</v>
      </c>
      <c r="AP48" s="31">
        <f>Calibration!$K$16+Calibration!$K$17*AC48</f>
        <v>0.28902743582299878</v>
      </c>
      <c r="AQ48" s="31">
        <f>Calibration!$K$10+Calibration!$K$11*AD48</f>
        <v>0.26317404607682332</v>
      </c>
      <c r="AR48" s="31">
        <f>Calibration!$K$10+Calibration!$K$11*AE48</f>
        <v>0.23770836549939078</v>
      </c>
      <c r="AS48" s="31">
        <f>Calibration!$K$10+Calibration!$K$11*AF48</f>
        <v>0.2348076888655708</v>
      </c>
      <c r="AT48" s="31">
        <f>Calibration!$K$10+Calibration!$K$11*AG48</f>
        <v>0.24490355039626888</v>
      </c>
      <c r="AU48" s="31">
        <f>Calibration!$K$10+Calibration!$K$11*AH48</f>
        <v>0.26535897133346692</v>
      </c>
      <c r="AV48" s="31">
        <f>Calibration!$K$4+Calibration!$K$5*AI48</f>
        <v>0.20273522086735912</v>
      </c>
      <c r="AX48">
        <f t="shared" si="0"/>
        <v>586.42927801043857</v>
      </c>
      <c r="AY48">
        <f t="shared" si="1"/>
        <v>374.13899924202974</v>
      </c>
      <c r="BA48">
        <f t="shared" si="2"/>
        <v>153.86100075797026</v>
      </c>
      <c r="BB48">
        <f t="shared" si="3"/>
        <v>6.0575197148807192</v>
      </c>
    </row>
    <row r="49" spans="1:54" x14ac:dyDescent="0.3">
      <c r="A49" s="44">
        <v>342</v>
      </c>
      <c r="B49" s="44">
        <v>342</v>
      </c>
      <c r="C49" s="44">
        <v>0</v>
      </c>
      <c r="D49" s="44">
        <v>13</v>
      </c>
      <c r="E49" s="44">
        <v>3</v>
      </c>
      <c r="F49" s="44">
        <v>13</v>
      </c>
      <c r="G49" s="44">
        <v>14</v>
      </c>
      <c r="H49" s="44">
        <v>50</v>
      </c>
      <c r="I49" s="44">
        <v>0</v>
      </c>
      <c r="J49" s="44">
        <v>32</v>
      </c>
      <c r="K49" s="44">
        <v>9260</v>
      </c>
      <c r="L49" s="44">
        <v>9320</v>
      </c>
      <c r="M49" s="44">
        <v>9694</v>
      </c>
      <c r="N49" s="44">
        <v>9910</v>
      </c>
      <c r="O49" s="44">
        <v>10954</v>
      </c>
      <c r="P49" s="44">
        <v>10972</v>
      </c>
      <c r="Q49" s="44">
        <v>10108</v>
      </c>
      <c r="R49" s="44">
        <v>9250</v>
      </c>
      <c r="S49" s="44">
        <v>9220</v>
      </c>
      <c r="T49" s="44">
        <v>10028</v>
      </c>
      <c r="U49" s="44">
        <v>11393</v>
      </c>
      <c r="V49" s="44">
        <v>7038</v>
      </c>
      <c r="X49">
        <f>K49/Calibration!$B$10</f>
        <v>1.4427721167928702</v>
      </c>
      <c r="Y49">
        <f>L49/Calibration!$B$10</f>
        <v>1.4521205322364525</v>
      </c>
      <c r="Z49">
        <f>M49/Calibration!$B$10</f>
        <v>1.5103923218347823</v>
      </c>
      <c r="AA49">
        <f>N49/Calibration!$B$10</f>
        <v>1.5440466174316787</v>
      </c>
      <c r="AB49">
        <f>O49/Calibration!$B$10</f>
        <v>1.706709046150011</v>
      </c>
      <c r="AC49">
        <f>P49/Calibration!$B$10</f>
        <v>1.7095135707830857</v>
      </c>
      <c r="AD49">
        <f>Q49/Calibration!$B$10</f>
        <v>1.5748963883955003</v>
      </c>
      <c r="AE49">
        <f>R49/Calibration!$B$10</f>
        <v>1.4412140475522732</v>
      </c>
      <c r="AF49">
        <f>S49/Calibration!$B$10</f>
        <v>1.4365398398304821</v>
      </c>
      <c r="AG49">
        <f>T49/Calibration!$B$10</f>
        <v>1.562431834470724</v>
      </c>
      <c r="AH49">
        <f>U49/Calibration!$B$10</f>
        <v>1.7751082858122216</v>
      </c>
      <c r="AI49">
        <f>V49/Calibration!$B$10</f>
        <v>1.0965691315322053</v>
      </c>
      <c r="AK49" s="31">
        <f>Calibration!$K$16+Calibration!$K$17*X49</f>
        <v>0.23573239873773211</v>
      </c>
      <c r="AL49" s="31">
        <f>Calibration!$K$16+Calibration!$K$17*Y49</f>
        <v>0.23756804869474474</v>
      </c>
      <c r="AM49" s="31">
        <f>Calibration!$K$16+Calibration!$K$17*Z49</f>
        <v>0.24901026676012344</v>
      </c>
      <c r="AN49" s="31">
        <f>Calibration!$K$16+Calibration!$K$17*AA49</f>
        <v>0.25561860660536895</v>
      </c>
      <c r="AO49" s="31">
        <f>Calibration!$K$16+Calibration!$K$17*AB49</f>
        <v>0.28755891585738863</v>
      </c>
      <c r="AP49" s="31">
        <f>Calibration!$K$16+Calibration!$K$17*AC49</f>
        <v>0.28810961084449244</v>
      </c>
      <c r="AQ49" s="31">
        <f>Calibration!$K$10+Calibration!$K$11*AD49</f>
        <v>0.26622540721110144</v>
      </c>
      <c r="AR49" s="31">
        <f>Calibration!$K$10+Calibration!$K$11*AE49</f>
        <v>0.23390358186282173</v>
      </c>
      <c r="AS49" s="31">
        <f>Calibration!$K$10+Calibration!$K$11*AF49</f>
        <v>0.23277344810938538</v>
      </c>
      <c r="AT49" s="31">
        <f>Calibration!$K$10+Calibration!$K$11*AG49</f>
        <v>0.26321171720193781</v>
      </c>
      <c r="AU49" s="31">
        <f>Calibration!$K$10+Calibration!$K$11*AH49</f>
        <v>0.31463280298329188</v>
      </c>
      <c r="AV49" s="31">
        <f>Calibration!$K$4+Calibration!$K$5*AI49</f>
        <v>0.23360828673922848</v>
      </c>
      <c r="AX49">
        <f t="shared" si="0"/>
        <v>596.01737844775027</v>
      </c>
      <c r="AY49">
        <f t="shared" si="1"/>
        <v>395.24886257619073</v>
      </c>
      <c r="BA49">
        <f t="shared" si="2"/>
        <v>132.75113742380927</v>
      </c>
      <c r="BB49">
        <f t="shared" si="3"/>
        <v>5.2264227332208373</v>
      </c>
    </row>
    <row r="50" spans="1:54" x14ac:dyDescent="0.3">
      <c r="A50" s="44">
        <v>341</v>
      </c>
      <c r="B50" s="44">
        <v>341</v>
      </c>
      <c r="C50" s="44">
        <v>0</v>
      </c>
      <c r="D50" s="44">
        <v>13</v>
      </c>
      <c r="E50" s="44">
        <v>3</v>
      </c>
      <c r="F50" s="44">
        <v>13</v>
      </c>
      <c r="G50" s="44">
        <v>15</v>
      </c>
      <c r="H50" s="44">
        <v>3</v>
      </c>
      <c r="I50" s="44">
        <v>0</v>
      </c>
      <c r="J50" s="44">
        <v>33</v>
      </c>
      <c r="K50" s="44">
        <v>10307</v>
      </c>
      <c r="L50" s="44">
        <v>10356</v>
      </c>
      <c r="M50" s="44">
        <v>10749</v>
      </c>
      <c r="N50" s="44">
        <v>10040</v>
      </c>
      <c r="O50" s="44">
        <v>10073</v>
      </c>
      <c r="P50" s="44">
        <v>10985</v>
      </c>
      <c r="Q50" s="44">
        <v>11094</v>
      </c>
      <c r="R50" s="44">
        <v>9647</v>
      </c>
      <c r="S50" s="44">
        <v>9727</v>
      </c>
      <c r="T50" s="44">
        <v>10073</v>
      </c>
      <c r="U50" s="44">
        <v>10848</v>
      </c>
      <c r="V50" s="44">
        <v>7306</v>
      </c>
      <c r="X50">
        <f>K50/Calibration!$B$10</f>
        <v>1.6059019662833818</v>
      </c>
      <c r="Y50">
        <f>L50/Calibration!$B$10</f>
        <v>1.6135365055623072</v>
      </c>
      <c r="Z50">
        <f>M50/Calibration!$B$10</f>
        <v>1.6747686267177715</v>
      </c>
      <c r="AA50">
        <f>N50/Calibration!$B$10</f>
        <v>1.5643015175594404</v>
      </c>
      <c r="AB50">
        <f>O50/Calibration!$B$10</f>
        <v>1.5694431460534106</v>
      </c>
      <c r="AC50">
        <f>P50/Calibration!$B$10</f>
        <v>1.7115390607958618</v>
      </c>
      <c r="AD50">
        <f>Q50/Calibration!$B$10</f>
        <v>1.7285220155183696</v>
      </c>
      <c r="AE50">
        <f>R50/Calibration!$B$10</f>
        <v>1.5030693964039763</v>
      </c>
      <c r="AF50">
        <f>S50/Calibration!$B$10</f>
        <v>1.5155339503287526</v>
      </c>
      <c r="AG50">
        <f>T50/Calibration!$B$10</f>
        <v>1.5694431460534106</v>
      </c>
      <c r="AH50">
        <f>U50/Calibration!$B$10</f>
        <v>1.6901935121996823</v>
      </c>
      <c r="AI50">
        <f>V50/Calibration!$B$10</f>
        <v>1.1383253871802064</v>
      </c>
      <c r="AK50" s="31">
        <f>Calibration!$K$16+Calibration!$K$17*X50</f>
        <v>0.26776449048760248</v>
      </c>
      <c r="AL50" s="31">
        <f>Calibration!$K$16+Calibration!$K$17*Y50</f>
        <v>0.26926360461916277</v>
      </c>
      <c r="AM50" s="31">
        <f>Calibration!$K$16+Calibration!$K$17*Z50</f>
        <v>0.28128711183759553</v>
      </c>
      <c r="AN50" s="31">
        <f>Calibration!$K$16+Calibration!$K$17*AA50</f>
        <v>0.2595958481788963</v>
      </c>
      <c r="AO50" s="31">
        <f>Calibration!$K$16+Calibration!$K$17*AB50</f>
        <v>0.26060545565525323</v>
      </c>
      <c r="AP50" s="31">
        <f>Calibration!$K$16+Calibration!$K$17*AC50</f>
        <v>0.28850733500184517</v>
      </c>
      <c r="AQ50" s="31">
        <f>Calibration!$K$10+Calibration!$K$11*AD50</f>
        <v>0.30336913657404285</v>
      </c>
      <c r="AR50" s="31">
        <f>Calibration!$K$10+Calibration!$K$11*AE50</f>
        <v>0.24885901853329617</v>
      </c>
      <c r="AS50" s="31">
        <f>Calibration!$K$10+Calibration!$K$11*AF50</f>
        <v>0.25187270854245974</v>
      </c>
      <c r="AT50" s="31">
        <f>Calibration!$K$10+Calibration!$K$11*AG50</f>
        <v>0.26490691783209236</v>
      </c>
      <c r="AU50" s="31">
        <f>Calibration!$K$10+Calibration!$K$11*AH50</f>
        <v>0.2941020397958648</v>
      </c>
      <c r="AV50" s="31">
        <f>Calibration!$K$4+Calibration!$K$5*AI50</f>
        <v>0.24276092131186233</v>
      </c>
      <c r="AX50">
        <f t="shared" si="0"/>
        <v>619.80246862523461</v>
      </c>
      <c r="AY50">
        <f t="shared" si="1"/>
        <v>404.93616108381804</v>
      </c>
      <c r="BA50">
        <f t="shared" si="2"/>
        <v>123.06383891618196</v>
      </c>
      <c r="BB50">
        <f t="shared" si="3"/>
        <v>4.8450330281961405</v>
      </c>
    </row>
    <row r="51" spans="1:54" x14ac:dyDescent="0.3">
      <c r="A51" s="44">
        <v>340</v>
      </c>
      <c r="B51" s="44">
        <v>340</v>
      </c>
      <c r="C51" s="44">
        <v>0</v>
      </c>
      <c r="D51" s="44">
        <v>13</v>
      </c>
      <c r="E51" s="44">
        <v>3</v>
      </c>
      <c r="F51" s="44">
        <v>13</v>
      </c>
      <c r="G51" s="44">
        <v>15</v>
      </c>
      <c r="H51" s="44">
        <v>0</v>
      </c>
      <c r="I51" s="44">
        <v>0</v>
      </c>
      <c r="J51" s="44">
        <v>34</v>
      </c>
      <c r="K51" s="44">
        <v>10440</v>
      </c>
      <c r="L51" s="44">
        <v>10305</v>
      </c>
      <c r="M51" s="44">
        <v>10425</v>
      </c>
      <c r="N51" s="44">
        <v>10632</v>
      </c>
      <c r="O51" s="44">
        <v>10895</v>
      </c>
      <c r="P51" s="44">
        <v>11016</v>
      </c>
      <c r="Q51" s="44">
        <v>10646</v>
      </c>
      <c r="R51" s="44">
        <v>9665</v>
      </c>
      <c r="S51" s="44">
        <v>9789</v>
      </c>
      <c r="T51" s="44">
        <v>12320</v>
      </c>
      <c r="U51" s="44">
        <v>12175</v>
      </c>
      <c r="V51" s="44">
        <v>8670</v>
      </c>
      <c r="X51">
        <f>K51/Calibration!$B$10</f>
        <v>1.6266242871833225</v>
      </c>
      <c r="Y51">
        <f>L51/Calibration!$B$10</f>
        <v>1.6055903524352622</v>
      </c>
      <c r="Z51">
        <f>M51/Calibration!$B$10</f>
        <v>1.6242871833224268</v>
      </c>
      <c r="AA51">
        <f>N51/Calibration!$B$10</f>
        <v>1.6565392166027859</v>
      </c>
      <c r="AB51">
        <f>O51/Calibration!$B$10</f>
        <v>1.6975164376304883</v>
      </c>
      <c r="AC51">
        <f>P51/Calibration!$B$10</f>
        <v>1.7163690754417127</v>
      </c>
      <c r="AD51">
        <f>Q51/Calibration!$B$10</f>
        <v>1.6587205135396217</v>
      </c>
      <c r="AE51">
        <f>R51/Calibration!$B$10</f>
        <v>1.5058739210370509</v>
      </c>
      <c r="AF51">
        <f>S51/Calibration!$B$10</f>
        <v>1.5251939796204543</v>
      </c>
      <c r="AG51">
        <f>T51/Calibration!$B$10</f>
        <v>1.9195413044155683</v>
      </c>
      <c r="AH51">
        <f>U51/Calibration!$B$10</f>
        <v>1.8969493004269111</v>
      </c>
      <c r="AI51">
        <f>V51/Calibration!$B$10</f>
        <v>1.3508460315976443</v>
      </c>
      <c r="AK51" s="31">
        <f>Calibration!$K$16+Calibration!$K$17*X51</f>
        <v>0.27183351455898047</v>
      </c>
      <c r="AL51" s="31">
        <f>Calibration!$K$16+Calibration!$K$17*Y51</f>
        <v>0.26770330215570204</v>
      </c>
      <c r="AM51" s="31">
        <f>Calibration!$K$16+Calibration!$K$17*Z51</f>
        <v>0.2713746020697273</v>
      </c>
      <c r="AN51" s="31">
        <f>Calibration!$K$16+Calibration!$K$17*AA51</f>
        <v>0.2777075944214209</v>
      </c>
      <c r="AO51" s="31">
        <f>Calibration!$K$16+Calibration!$K$17*AB51</f>
        <v>0.28575386006632625</v>
      </c>
      <c r="AP51" s="31">
        <f>Calibration!$K$16+Calibration!$K$17*AC51</f>
        <v>0.2894557541463017</v>
      </c>
      <c r="AQ51" s="31">
        <f>Calibration!$K$10+Calibration!$K$11*AD51</f>
        <v>0.28649247252272669</v>
      </c>
      <c r="AR51" s="31">
        <f>Calibration!$K$10+Calibration!$K$11*AE51</f>
        <v>0.24953709878535796</v>
      </c>
      <c r="AS51" s="31">
        <f>Calibration!$K$10+Calibration!$K$11*AF51</f>
        <v>0.25420831829956153</v>
      </c>
      <c r="AT51" s="31">
        <f>Calibration!$K$10+Calibration!$K$11*AG51</f>
        <v>0.3495539359644752</v>
      </c>
      <c r="AU51" s="31">
        <f>Calibration!$K$10+Calibration!$K$11*AH51</f>
        <v>0.34409162282286621</v>
      </c>
      <c r="AV51" s="31">
        <f>Calibration!$K$4+Calibration!$K$5*AI51</f>
        <v>0.28934373309198386</v>
      </c>
      <c r="AX51">
        <f t="shared" si="0"/>
        <v>660.22781032518787</v>
      </c>
      <c r="AY51">
        <f t="shared" si="1"/>
        <v>441.11197313328728</v>
      </c>
      <c r="BA51">
        <f t="shared" si="2"/>
        <v>86.888026866712721</v>
      </c>
      <c r="BB51">
        <f t="shared" si="3"/>
        <v>3.4207884593193985</v>
      </c>
    </row>
    <row r="52" spans="1:54" x14ac:dyDescent="0.3">
      <c r="A52" s="44">
        <v>339</v>
      </c>
      <c r="B52" s="44">
        <v>339</v>
      </c>
      <c r="C52" s="44">
        <v>0</v>
      </c>
      <c r="D52" s="44">
        <v>13</v>
      </c>
      <c r="E52" s="44">
        <v>3</v>
      </c>
      <c r="F52" s="44">
        <v>13</v>
      </c>
      <c r="G52" s="44">
        <v>15</v>
      </c>
      <c r="H52" s="44">
        <v>13</v>
      </c>
      <c r="I52" s="44">
        <v>0</v>
      </c>
      <c r="J52" s="44">
        <v>35</v>
      </c>
      <c r="K52" s="44">
        <v>9865</v>
      </c>
      <c r="L52" s="44">
        <v>10045</v>
      </c>
      <c r="M52" s="44">
        <v>10029</v>
      </c>
      <c r="N52" s="44">
        <v>10290</v>
      </c>
      <c r="O52" s="44">
        <v>10219</v>
      </c>
      <c r="P52" s="44">
        <v>10294</v>
      </c>
      <c r="Q52" s="44">
        <v>10307</v>
      </c>
      <c r="R52" s="44">
        <v>9447</v>
      </c>
      <c r="S52" s="44">
        <v>9651</v>
      </c>
      <c r="T52" s="44">
        <v>10983</v>
      </c>
      <c r="U52" s="44">
        <v>11501</v>
      </c>
      <c r="V52" s="44">
        <v>5096</v>
      </c>
      <c r="X52">
        <f>K52/Calibration!$B$10</f>
        <v>1.5370353058489921</v>
      </c>
      <c r="Y52">
        <f>L52/Calibration!$B$10</f>
        <v>1.5650805521797388</v>
      </c>
      <c r="Z52">
        <f>M52/Calibration!$B$10</f>
        <v>1.5625876413947837</v>
      </c>
      <c r="AA52">
        <f>N52/Calibration!$B$10</f>
        <v>1.6032532485743667</v>
      </c>
      <c r="AB52">
        <f>O52/Calibration!$B$10</f>
        <v>1.5921909569661277</v>
      </c>
      <c r="AC52">
        <f>P52/Calibration!$B$10</f>
        <v>1.6038764762706055</v>
      </c>
      <c r="AD52">
        <f>Q52/Calibration!$B$10</f>
        <v>1.6059019662833818</v>
      </c>
      <c r="AE52">
        <f>R52/Calibration!$B$10</f>
        <v>1.4719080115920351</v>
      </c>
      <c r="AF52">
        <f>S52/Calibration!$B$10</f>
        <v>1.5036926241002151</v>
      </c>
      <c r="AG52">
        <f>T52/Calibration!$B$10</f>
        <v>1.7112274469477424</v>
      </c>
      <c r="AH52">
        <f>U52/Calibration!$B$10</f>
        <v>1.7919354336106696</v>
      </c>
      <c r="AI52">
        <f>V52/Calibration!$B$10</f>
        <v>0.7939920850082578</v>
      </c>
      <c r="AK52" s="31">
        <f>Calibration!$K$16+Calibration!$K$17*X52</f>
        <v>0.25424186913760949</v>
      </c>
      <c r="AL52" s="31">
        <f>Calibration!$K$16+Calibration!$K$17*Y52</f>
        <v>0.25974881900864732</v>
      </c>
      <c r="AM52" s="31">
        <f>Calibration!$K$16+Calibration!$K$17*Z52</f>
        <v>0.25925931235344402</v>
      </c>
      <c r="AN52" s="31">
        <f>Calibration!$K$16+Calibration!$K$17*AA52</f>
        <v>0.26724438966644892</v>
      </c>
      <c r="AO52" s="31">
        <f>Calibration!$K$16+Calibration!$K$17*AB52</f>
        <v>0.26507220388398395</v>
      </c>
      <c r="AP52" s="31">
        <f>Calibration!$K$16+Calibration!$K$17*AC52</f>
        <v>0.26736676633024975</v>
      </c>
      <c r="AQ52" s="31">
        <f>Calibration!$K$10+Calibration!$K$11*AD52</f>
        <v>0.27372196110889591</v>
      </c>
      <c r="AR52" s="31">
        <f>Calibration!$K$10+Calibration!$K$11*AE52</f>
        <v>0.2413247935103871</v>
      </c>
      <c r="AS52" s="31">
        <f>Calibration!$K$10+Calibration!$K$11*AF52</f>
        <v>0.2490097030337543</v>
      </c>
      <c r="AT52" s="31">
        <f>Calibration!$K$10+Calibration!$K$11*AG52</f>
        <v>0.29918764168632839</v>
      </c>
      <c r="AU52" s="31">
        <f>Calibration!$K$10+Calibration!$K$11*AH52</f>
        <v>0.31870128449566276</v>
      </c>
      <c r="AV52" s="31">
        <f>Calibration!$K$4+Calibration!$K$5*AI52</f>
        <v>0.1672858377091728</v>
      </c>
      <c r="AX52">
        <f t="shared" si="0"/>
        <v>599.00872947115602</v>
      </c>
      <c r="AY52">
        <f t="shared" si="1"/>
        <v>389.82681796328859</v>
      </c>
      <c r="BA52">
        <f t="shared" si="2"/>
        <v>138.17318203671141</v>
      </c>
      <c r="BB52">
        <f t="shared" si="3"/>
        <v>5.4398890565634419</v>
      </c>
    </row>
    <row r="53" spans="1:54" x14ac:dyDescent="0.3">
      <c r="A53" s="44">
        <v>338</v>
      </c>
      <c r="B53" s="44">
        <v>338</v>
      </c>
      <c r="C53" s="44">
        <v>0</v>
      </c>
      <c r="D53" s="44">
        <v>13</v>
      </c>
      <c r="E53" s="44">
        <v>3</v>
      </c>
      <c r="F53" s="44">
        <v>13</v>
      </c>
      <c r="G53" s="44">
        <v>15</v>
      </c>
      <c r="H53" s="44">
        <v>10</v>
      </c>
      <c r="I53" s="44">
        <v>0</v>
      </c>
      <c r="J53" s="44">
        <v>36</v>
      </c>
      <c r="K53" s="44">
        <v>9427</v>
      </c>
      <c r="L53" s="44">
        <v>8961</v>
      </c>
      <c r="M53" s="44">
        <v>9364</v>
      </c>
      <c r="N53" s="44">
        <v>10201</v>
      </c>
      <c r="O53" s="44">
        <v>11147</v>
      </c>
      <c r="P53" s="44">
        <v>10901</v>
      </c>
      <c r="Q53" s="44">
        <v>10683</v>
      </c>
      <c r="R53" s="44">
        <v>9376</v>
      </c>
      <c r="S53" s="44">
        <v>9315</v>
      </c>
      <c r="T53" s="44">
        <v>10493</v>
      </c>
      <c r="U53" s="44">
        <v>10919</v>
      </c>
      <c r="V53" s="44">
        <v>6619</v>
      </c>
      <c r="X53">
        <f>K53/Calibration!$B$10</f>
        <v>1.4687918731108411</v>
      </c>
      <c r="Y53">
        <f>L53/Calibration!$B$10</f>
        <v>1.3961858464990184</v>
      </c>
      <c r="Z53">
        <f>M53/Calibration!$B$10</f>
        <v>1.4589760368950797</v>
      </c>
      <c r="AA53">
        <f>N53/Calibration!$B$10</f>
        <v>1.5893864323330529</v>
      </c>
      <c r="AB53">
        <f>O53/Calibration!$B$10</f>
        <v>1.736779782493534</v>
      </c>
      <c r="AC53">
        <f>P53/Calibration!$B$10</f>
        <v>1.6984512791748465</v>
      </c>
      <c r="AD53">
        <f>Q53/Calibration!$B$10</f>
        <v>1.6644853697298307</v>
      </c>
      <c r="AE53">
        <f>R53/Calibration!$B$10</f>
        <v>1.4608457199837961</v>
      </c>
      <c r="AF53">
        <f>S53/Calibration!$B$10</f>
        <v>1.4513414976161541</v>
      </c>
      <c r="AG53">
        <f>T53/Calibration!$B$10</f>
        <v>1.6348820541584868</v>
      </c>
      <c r="AH53">
        <f>U53/Calibration!$B$10</f>
        <v>1.7012558038079213</v>
      </c>
      <c r="AI53">
        <f>V53/Calibration!$B$10</f>
        <v>1.0312860303511888</v>
      </c>
      <c r="AK53" s="31">
        <f>Calibration!$K$16+Calibration!$K$17*X53</f>
        <v>0.24084162445141732</v>
      </c>
      <c r="AL53" s="31">
        <f>Calibration!$K$16+Calibration!$K$17*Y53</f>
        <v>0.2265847431186192</v>
      </c>
      <c r="AM53" s="31">
        <f>Calibration!$K$16+Calibration!$K$17*Z53</f>
        <v>0.23891419199655406</v>
      </c>
      <c r="AN53" s="31">
        <f>Calibration!$K$16+Calibration!$K$17*AA53</f>
        <v>0.26452150889688014</v>
      </c>
      <c r="AO53" s="31">
        <f>Calibration!$K$16+Calibration!$K$17*AB53</f>
        <v>0.29346358988577925</v>
      </c>
      <c r="AP53" s="31">
        <f>Calibration!$K$16+Calibration!$K$17*AC53</f>
        <v>0.28593742506202746</v>
      </c>
      <c r="AQ53" s="31">
        <f>Calibration!$K$10+Calibration!$K$11*AD53</f>
        <v>0.28788630415196487</v>
      </c>
      <c r="AR53" s="31">
        <f>Calibration!$K$10+Calibration!$K$11*AE53</f>
        <v>0.2386501436272544</v>
      </c>
      <c r="AS53" s="31">
        <f>Calibration!$K$10+Calibration!$K$11*AF53</f>
        <v>0.23635220499526716</v>
      </c>
      <c r="AT53" s="31">
        <f>Calibration!$K$10+Calibration!$K$11*AG53</f>
        <v>0.28072879038020127</v>
      </c>
      <c r="AU53" s="31">
        <f>Calibration!$K$10+Calibration!$K$11*AH53</f>
        <v>0.29677668967899751</v>
      </c>
      <c r="AV53" s="31">
        <f>Calibration!$K$4+Calibration!$K$5*AI53</f>
        <v>0.21929875731410317</v>
      </c>
      <c r="AX53">
        <f t="shared" si="0"/>
        <v>597.90703226667142</v>
      </c>
      <c r="AY53">
        <f t="shared" si="1"/>
        <v>398.47242203054105</v>
      </c>
      <c r="BA53">
        <f t="shared" si="2"/>
        <v>129.52757796945895</v>
      </c>
      <c r="BB53">
        <f t="shared" si="3"/>
        <v>5.0995109436794861</v>
      </c>
    </row>
    <row r="54" spans="1:54" x14ac:dyDescent="0.3">
      <c r="A54" s="44">
        <v>337</v>
      </c>
      <c r="B54" s="44">
        <v>337</v>
      </c>
      <c r="C54" s="44">
        <v>0</v>
      </c>
      <c r="D54" s="44">
        <v>13</v>
      </c>
      <c r="E54" s="44">
        <v>3</v>
      </c>
      <c r="F54" s="44">
        <v>13</v>
      </c>
      <c r="G54" s="44">
        <v>15</v>
      </c>
      <c r="H54" s="44">
        <v>23</v>
      </c>
      <c r="I54" s="44">
        <v>0</v>
      </c>
      <c r="J54" s="44">
        <v>37</v>
      </c>
      <c r="K54" s="44">
        <v>8374</v>
      </c>
      <c r="L54" s="44">
        <v>8665</v>
      </c>
      <c r="M54" s="44">
        <v>9642</v>
      </c>
      <c r="N54" s="44">
        <v>9527</v>
      </c>
      <c r="O54" s="44">
        <v>10675</v>
      </c>
      <c r="P54" s="44">
        <v>10276</v>
      </c>
      <c r="Q54" s="44">
        <v>10876</v>
      </c>
      <c r="R54" s="44">
        <v>9207</v>
      </c>
      <c r="S54" s="44">
        <v>8951</v>
      </c>
      <c r="T54" s="44">
        <v>9283</v>
      </c>
      <c r="U54" s="44">
        <v>9213</v>
      </c>
      <c r="V54" s="44">
        <v>5400</v>
      </c>
      <c r="X54">
        <f>K54/Calibration!$B$10</f>
        <v>1.3047271820759716</v>
      </c>
      <c r="Y54">
        <f>L54/Calibration!$B$10</f>
        <v>1.3500669969773458</v>
      </c>
      <c r="Z54">
        <f>M54/Calibration!$B$10</f>
        <v>1.5022903617836778</v>
      </c>
      <c r="AA54">
        <f>N54/Calibration!$B$10</f>
        <v>1.4843725655168116</v>
      </c>
      <c r="AB54">
        <f>O54/Calibration!$B$10</f>
        <v>1.6632389143373532</v>
      </c>
      <c r="AC54">
        <f>P54/Calibration!$B$10</f>
        <v>1.6010719516375309</v>
      </c>
      <c r="AD54">
        <f>Q54/Calibration!$B$10</f>
        <v>1.6945561060733541</v>
      </c>
      <c r="AE54">
        <f>R54/Calibration!$B$10</f>
        <v>1.434514349817706</v>
      </c>
      <c r="AF54">
        <f>S54/Calibration!$B$10</f>
        <v>1.3946277772584215</v>
      </c>
      <c r="AG54">
        <f>T54/Calibration!$B$10</f>
        <v>1.4463556760462435</v>
      </c>
      <c r="AH54">
        <f>U54/Calibration!$B$10</f>
        <v>1.4354491913620642</v>
      </c>
      <c r="AI54">
        <f>V54/Calibration!$B$10</f>
        <v>0.84135738992240816</v>
      </c>
      <c r="AK54" s="31">
        <f>Calibration!$K$16+Calibration!$K$17*X54</f>
        <v>0.20862596770584568</v>
      </c>
      <c r="AL54" s="31">
        <f>Calibration!$K$16+Calibration!$K$17*Y54</f>
        <v>0.21752886999735693</v>
      </c>
      <c r="AM54" s="31">
        <f>Calibration!$K$16+Calibration!$K$17*Z54</f>
        <v>0.24741937013071258</v>
      </c>
      <c r="AN54" s="31">
        <f>Calibration!$K$16+Calibration!$K$17*AA54</f>
        <v>0.24390104104643834</v>
      </c>
      <c r="AO54" s="31">
        <f>Calibration!$K$16+Calibration!$K$17*AB54</f>
        <v>0.27902314355727992</v>
      </c>
      <c r="AP54" s="31">
        <f>Calibration!$K$16+Calibration!$K$17*AC54</f>
        <v>0.266816071343146</v>
      </c>
      <c r="AQ54" s="31">
        <f>Calibration!$K$10+Calibration!$K$11*AD54</f>
        <v>0.29515683129907211</v>
      </c>
      <c r="AR54" s="31">
        <f>Calibration!$K$10+Calibration!$K$11*AE54</f>
        <v>0.23228372348289633</v>
      </c>
      <c r="AS54" s="31">
        <f>Calibration!$K$10+Calibration!$K$11*AF54</f>
        <v>0.22263991545357276</v>
      </c>
      <c r="AT54" s="31">
        <f>Calibration!$K$10+Calibration!$K$11*AG54</f>
        <v>0.23514672899160172</v>
      </c>
      <c r="AU54" s="31">
        <f>Calibration!$K$10+Calibration!$K$11*AH54</f>
        <v>0.23250975023358356</v>
      </c>
      <c r="AV54" s="31">
        <f>Calibration!$K$4+Calibration!$K$5*AI54</f>
        <v>0.17766793065723507</v>
      </c>
      <c r="AX54">
        <f t="shared" si="0"/>
        <v>550.88127200916369</v>
      </c>
      <c r="AY54">
        <f t="shared" si="1"/>
        <v>360.34650464794947</v>
      </c>
      <c r="BA54">
        <f t="shared" si="2"/>
        <v>167.65349535205053</v>
      </c>
      <c r="BB54">
        <f t="shared" si="3"/>
        <v>6.6005313130728558</v>
      </c>
    </row>
    <row r="55" spans="1:54" x14ac:dyDescent="0.3">
      <c r="A55" s="44">
        <v>336</v>
      </c>
      <c r="B55" s="44">
        <v>336</v>
      </c>
      <c r="C55" s="44">
        <v>0</v>
      </c>
      <c r="D55" s="44">
        <v>13</v>
      </c>
      <c r="E55" s="44">
        <v>3</v>
      </c>
      <c r="F55" s="44">
        <v>13</v>
      </c>
      <c r="G55" s="44">
        <v>15</v>
      </c>
      <c r="H55" s="44">
        <v>21</v>
      </c>
      <c r="I55" s="44">
        <v>0</v>
      </c>
      <c r="J55" s="44">
        <v>38</v>
      </c>
      <c r="K55" s="44">
        <v>10738</v>
      </c>
      <c r="L55" s="44">
        <v>10569</v>
      </c>
      <c r="M55" s="44">
        <v>10474</v>
      </c>
      <c r="N55" s="44">
        <v>11203</v>
      </c>
      <c r="O55" s="44">
        <v>11069</v>
      </c>
      <c r="P55" s="44">
        <v>9874</v>
      </c>
      <c r="Q55" s="44">
        <v>10770</v>
      </c>
      <c r="R55" s="44">
        <v>9657</v>
      </c>
      <c r="S55" s="44">
        <v>9815</v>
      </c>
      <c r="T55" s="44">
        <v>10381</v>
      </c>
      <c r="U55" s="44">
        <v>11091</v>
      </c>
      <c r="V55" s="44">
        <v>5667</v>
      </c>
      <c r="X55">
        <f>K55/Calibration!$B$10</f>
        <v>1.6730547505531146</v>
      </c>
      <c r="Y55">
        <f>L55/Calibration!$B$10</f>
        <v>1.6467233803870245</v>
      </c>
      <c r="Z55">
        <f>M55/Calibration!$B$10</f>
        <v>1.6319217226013525</v>
      </c>
      <c r="AA55">
        <f>N55/Calibration!$B$10</f>
        <v>1.7455049702408776</v>
      </c>
      <c r="AB55">
        <f>O55/Calibration!$B$10</f>
        <v>1.7246268424168771</v>
      </c>
      <c r="AC55">
        <f>P55/Calibration!$B$10</f>
        <v>1.5384375681655293</v>
      </c>
      <c r="AD55">
        <f>Q55/Calibration!$B$10</f>
        <v>1.6780405721230252</v>
      </c>
      <c r="AE55">
        <f>R55/Calibration!$B$10</f>
        <v>1.5046274656445733</v>
      </c>
      <c r="AF55">
        <f>S55/Calibration!$B$10</f>
        <v>1.5292449596460067</v>
      </c>
      <c r="AG55">
        <f>T55/Calibration!$B$10</f>
        <v>1.6174316786637999</v>
      </c>
      <c r="AH55">
        <f>U55/Calibration!$B$10</f>
        <v>1.7280545947461905</v>
      </c>
      <c r="AI55">
        <f>V55/Calibration!$B$10</f>
        <v>0.88295783864634947</v>
      </c>
      <c r="AK55" s="31">
        <f>Calibration!$K$16+Calibration!$K$17*X55</f>
        <v>0.28095057601214318</v>
      </c>
      <c r="AL55" s="31">
        <f>Calibration!$K$16+Calibration!$K$17*Y55</f>
        <v>0.27578016196655764</v>
      </c>
      <c r="AM55" s="31">
        <f>Calibration!$K$16+Calibration!$K$17*Z55</f>
        <v>0.27287371620128764</v>
      </c>
      <c r="AN55" s="31">
        <f>Calibration!$K$16+Calibration!$K$17*AA55</f>
        <v>0.29517686317899106</v>
      </c>
      <c r="AO55" s="31">
        <f>Calibration!$K$16+Calibration!$K$17*AB55</f>
        <v>0.29107724494166287</v>
      </c>
      <c r="AP55" s="31">
        <f>Calibration!$K$16+Calibration!$K$17*AC55</f>
        <v>0.25451721663116139</v>
      </c>
      <c r="AQ55" s="31">
        <f>Calibration!$K$10+Calibration!$K$11*AD55</f>
        <v>0.29116369203693027</v>
      </c>
      <c r="AR55" s="31">
        <f>Calibration!$K$10+Calibration!$K$11*AE55</f>
        <v>0.24923572978444158</v>
      </c>
      <c r="AS55" s="31">
        <f>Calibration!$K$10+Calibration!$K$11*AF55</f>
        <v>0.25518776755253969</v>
      </c>
      <c r="AT55" s="31">
        <f>Calibration!$K$10+Calibration!$K$11*AG55</f>
        <v>0.27650962436737225</v>
      </c>
      <c r="AU55" s="31">
        <f>Calibration!$K$10+Calibration!$K$11*AH55</f>
        <v>0.30325612319869927</v>
      </c>
      <c r="AV55" s="31">
        <f>Calibration!$K$4+Calibration!$K$5*AI55</f>
        <v>0.18678641360832923</v>
      </c>
      <c r="AX55">
        <f t="shared" si="0"/>
        <v>618.40796829480894</v>
      </c>
      <c r="AY55">
        <f t="shared" si="1"/>
        <v>392.43903793006103</v>
      </c>
      <c r="BA55">
        <f t="shared" si="2"/>
        <v>135.56096206993897</v>
      </c>
      <c r="BB55">
        <f t="shared" si="3"/>
        <v>5.3370457507849993</v>
      </c>
    </row>
    <row r="56" spans="1:54" x14ac:dyDescent="0.3">
      <c r="A56" s="44">
        <v>335</v>
      </c>
      <c r="B56" s="44">
        <v>335</v>
      </c>
      <c r="C56" s="44">
        <v>0</v>
      </c>
      <c r="D56" s="44">
        <v>13</v>
      </c>
      <c r="E56" s="44">
        <v>3</v>
      </c>
      <c r="F56" s="44">
        <v>13</v>
      </c>
      <c r="G56" s="44">
        <v>15</v>
      </c>
      <c r="H56" s="44">
        <v>34</v>
      </c>
      <c r="I56" s="44">
        <v>0</v>
      </c>
      <c r="J56" s="44">
        <v>39</v>
      </c>
      <c r="K56" s="44">
        <v>9724</v>
      </c>
      <c r="L56" s="44">
        <v>9371</v>
      </c>
      <c r="M56" s="44">
        <v>9942</v>
      </c>
      <c r="N56" s="44">
        <v>11104</v>
      </c>
      <c r="O56" s="44">
        <v>10367</v>
      </c>
      <c r="P56" s="44">
        <v>10992</v>
      </c>
      <c r="Q56" s="44">
        <v>10460</v>
      </c>
      <c r="R56" s="44">
        <v>9367</v>
      </c>
      <c r="S56" s="44">
        <v>9277</v>
      </c>
      <c r="T56" s="44">
        <v>11263</v>
      </c>
      <c r="U56" s="44">
        <v>11973</v>
      </c>
      <c r="V56" s="44">
        <v>8071</v>
      </c>
      <c r="X56">
        <f>K56/Calibration!$B$10</f>
        <v>1.5150665295565735</v>
      </c>
      <c r="Y56">
        <f>L56/Calibration!$B$10</f>
        <v>1.4600666853634976</v>
      </c>
      <c r="Z56">
        <f>M56/Calibration!$B$10</f>
        <v>1.5490324390015893</v>
      </c>
      <c r="AA56">
        <f>N56/Calibration!$B$10</f>
        <v>1.7300800847589668</v>
      </c>
      <c r="AB56">
        <f>O56/Calibration!$B$10</f>
        <v>1.6152503817269639</v>
      </c>
      <c r="AC56">
        <f>P56/Calibration!$B$10</f>
        <v>1.7126297092642797</v>
      </c>
      <c r="AD56">
        <f>Q56/Calibration!$B$10</f>
        <v>1.6297404256645165</v>
      </c>
      <c r="AE56">
        <f>R56/Calibration!$B$10</f>
        <v>1.4594434576672588</v>
      </c>
      <c r="AF56">
        <f>S56/Calibration!$B$10</f>
        <v>1.4454208345018853</v>
      </c>
      <c r="AG56">
        <f>T56/Calibration!$B$10</f>
        <v>1.7548533856844599</v>
      </c>
      <c r="AH56">
        <f>U56/Calibration!$B$10</f>
        <v>1.8654763017668505</v>
      </c>
      <c r="AI56">
        <f>V56/Calibration!$B$10</f>
        <v>1.2575176840858808</v>
      </c>
      <c r="AK56" s="31">
        <f>Calibration!$K$16+Calibration!$K$17*X56</f>
        <v>0.24992809173862979</v>
      </c>
      <c r="AL56" s="31">
        <f>Calibration!$K$16+Calibration!$K$17*Y56</f>
        <v>0.23912835115820552</v>
      </c>
      <c r="AM56" s="31">
        <f>Calibration!$K$16+Calibration!$K$17*Z56</f>
        <v>0.25659761991577568</v>
      </c>
      <c r="AN56" s="31">
        <f>Calibration!$K$16+Calibration!$K$17*AA56</f>
        <v>0.29214804074992023</v>
      </c>
      <c r="AO56" s="31">
        <f>Calibration!$K$16+Calibration!$K$17*AB56</f>
        <v>0.26960014044461511</v>
      </c>
      <c r="AP56" s="31">
        <f>Calibration!$K$16+Calibration!$K$17*AC56</f>
        <v>0.28872149416349663</v>
      </c>
      <c r="AQ56" s="31">
        <f>Calibration!$K$10+Calibration!$K$11*AD56</f>
        <v>0.27948564325142128</v>
      </c>
      <c r="AR56" s="31">
        <f>Calibration!$K$10+Calibration!$K$11*AE56</f>
        <v>0.23831110350122353</v>
      </c>
      <c r="AS56" s="31">
        <f>Calibration!$K$10+Calibration!$K$11*AF56</f>
        <v>0.23492070224091444</v>
      </c>
      <c r="AT56" s="31">
        <f>Calibration!$K$10+Calibration!$K$11*AG56</f>
        <v>0.30973555671840103</v>
      </c>
      <c r="AU56" s="31">
        <f>Calibration!$K$10+Calibration!$K$11*AH56</f>
        <v>0.33648205554972804</v>
      </c>
      <c r="AV56" s="31">
        <f>Calibration!$K$4+Calibration!$K$5*AI56</f>
        <v>0.26888691178971641</v>
      </c>
      <c r="AX56">
        <f t="shared" si="0"/>
        <v>627.79633307054655</v>
      </c>
      <c r="AY56">
        <f t="shared" si="1"/>
        <v>418.26870748744176</v>
      </c>
      <c r="BA56">
        <f t="shared" si="2"/>
        <v>109.73129251255824</v>
      </c>
      <c r="BB56">
        <f t="shared" si="3"/>
        <v>4.3201296264786713</v>
      </c>
    </row>
    <row r="57" spans="1:54" x14ac:dyDescent="0.3">
      <c r="A57" s="44">
        <v>334</v>
      </c>
      <c r="B57" s="44">
        <v>334</v>
      </c>
      <c r="C57" s="44">
        <v>0</v>
      </c>
      <c r="D57" s="44">
        <v>13</v>
      </c>
      <c r="E57" s="44">
        <v>3</v>
      </c>
      <c r="F57" s="44">
        <v>13</v>
      </c>
      <c r="G57" s="44">
        <v>15</v>
      </c>
      <c r="H57" s="44">
        <v>31</v>
      </c>
      <c r="I57" s="44">
        <v>0</v>
      </c>
      <c r="J57" s="44">
        <v>40</v>
      </c>
      <c r="K57" s="44">
        <v>10190</v>
      </c>
      <c r="L57" s="44">
        <v>9843</v>
      </c>
      <c r="M57" s="44">
        <v>8693</v>
      </c>
      <c r="N57" s="44">
        <v>10581</v>
      </c>
      <c r="O57" s="44">
        <v>11614</v>
      </c>
      <c r="P57" s="44">
        <v>11000</v>
      </c>
      <c r="Q57" s="44">
        <v>10550</v>
      </c>
      <c r="R57" s="44">
        <v>10013</v>
      </c>
      <c r="S57" s="44">
        <v>11466</v>
      </c>
      <c r="T57" s="44">
        <v>12349</v>
      </c>
      <c r="U57" s="44">
        <v>12641</v>
      </c>
      <c r="V57" s="44">
        <v>8335</v>
      </c>
      <c r="X57">
        <f>K57/Calibration!$B$10</f>
        <v>1.5876725561683962</v>
      </c>
      <c r="Y57">
        <f>L57/Calibration!$B$10</f>
        <v>1.5336075535196785</v>
      </c>
      <c r="Z57">
        <f>M57/Calibration!$B$10</f>
        <v>1.3544295908510176</v>
      </c>
      <c r="AA57">
        <f>N57/Calibration!$B$10</f>
        <v>1.6485930634757409</v>
      </c>
      <c r="AB57">
        <f>O57/Calibration!$B$10</f>
        <v>1.8095416160294164</v>
      </c>
      <c r="AC57">
        <f>P57/Calibration!$B$10</f>
        <v>1.7138761646567573</v>
      </c>
      <c r="AD57">
        <f>Q57/Calibration!$B$10</f>
        <v>1.64376304882989</v>
      </c>
      <c r="AE57">
        <f>R57/Calibration!$B$10</f>
        <v>1.5600947306098283</v>
      </c>
      <c r="AF57">
        <f>S57/Calibration!$B$10</f>
        <v>1.78648219126858</v>
      </c>
      <c r="AG57">
        <f>T57/Calibration!$B$10</f>
        <v>1.9240597052132997</v>
      </c>
      <c r="AH57">
        <f>U57/Calibration!$B$10</f>
        <v>1.9695553270387336</v>
      </c>
      <c r="AI57">
        <f>V57/Calibration!$B$10</f>
        <v>1.2986507120376429</v>
      </c>
      <c r="AK57" s="31">
        <f>Calibration!$K$16+Calibration!$K$17*X57</f>
        <v>0.26418497307142785</v>
      </c>
      <c r="AL57" s="31">
        <f>Calibration!$K$16+Calibration!$K$17*Y57</f>
        <v>0.25356879748670486</v>
      </c>
      <c r="AM57" s="31">
        <f>Calibration!$K$16+Calibration!$K$17*Z57</f>
        <v>0.21838550664396283</v>
      </c>
      <c r="AN57" s="31">
        <f>Calibration!$K$16+Calibration!$K$17*AA57</f>
        <v>0.27614729195796012</v>
      </c>
      <c r="AO57" s="31">
        <f>Calibration!$K$16+Calibration!$K$17*AB57</f>
        <v>0.30775106538452757</v>
      </c>
      <c r="AP57" s="31">
        <f>Calibration!$K$16+Calibration!$K$17*AC57</f>
        <v>0.28896624749109828</v>
      </c>
      <c r="AQ57" s="31">
        <f>Calibration!$K$10+Calibration!$K$11*AD57</f>
        <v>0.28287604451173037</v>
      </c>
      <c r="AR57" s="31">
        <f>Calibration!$K$10+Calibration!$K$11*AE57</f>
        <v>0.26264665032521961</v>
      </c>
      <c r="AS57" s="31">
        <f>Calibration!$K$10+Calibration!$K$11*AF57</f>
        <v>0.31738279511665368</v>
      </c>
      <c r="AT57" s="31">
        <f>Calibration!$K$10+Calibration!$K$11*AG57</f>
        <v>0.350646398592797</v>
      </c>
      <c r="AU57" s="31">
        <f>Calibration!$K$10+Calibration!$K$11*AH57</f>
        <v>0.36164636712624415</v>
      </c>
      <c r="AV57" s="31">
        <f>Calibration!$K$4+Calibration!$K$5*AI57</f>
        <v>0.27790293987619152</v>
      </c>
      <c r="AX57">
        <f t="shared" si="0"/>
        <v>666.00251820976086</v>
      </c>
      <c r="AY57">
        <f t="shared" si="1"/>
        <v>459.18859514643975</v>
      </c>
      <c r="BA57">
        <f t="shared" si="2"/>
        <v>68.811404853560248</v>
      </c>
      <c r="BB57">
        <f t="shared" si="3"/>
        <v>2.7091104273055215</v>
      </c>
    </row>
    <row r="58" spans="1:54" x14ac:dyDescent="0.3">
      <c r="A58" s="44">
        <v>333</v>
      </c>
      <c r="B58" s="44">
        <v>333</v>
      </c>
      <c r="C58" s="44">
        <v>0</v>
      </c>
      <c r="D58" s="44">
        <v>13</v>
      </c>
      <c r="E58" s="44">
        <v>3</v>
      </c>
      <c r="F58" s="44">
        <v>13</v>
      </c>
      <c r="G58" s="44">
        <v>15</v>
      </c>
      <c r="H58" s="44">
        <v>44</v>
      </c>
      <c r="I58" s="44">
        <v>0</v>
      </c>
      <c r="J58" s="44">
        <v>41</v>
      </c>
      <c r="K58" s="44">
        <v>10528</v>
      </c>
      <c r="L58" s="44">
        <v>10762</v>
      </c>
      <c r="M58" s="44">
        <v>10390</v>
      </c>
      <c r="N58" s="44">
        <v>11540</v>
      </c>
      <c r="O58" s="44">
        <v>10870</v>
      </c>
      <c r="P58" s="44">
        <v>11282</v>
      </c>
      <c r="Q58" s="44">
        <v>10357</v>
      </c>
      <c r="R58" s="44">
        <v>9133</v>
      </c>
      <c r="S58" s="44">
        <v>9318</v>
      </c>
      <c r="T58" s="44">
        <v>11071</v>
      </c>
      <c r="U58" s="44">
        <v>12058</v>
      </c>
      <c r="V58" s="44">
        <v>7675</v>
      </c>
      <c r="X58">
        <f>K58/Calibration!$B$10</f>
        <v>1.6403352965005766</v>
      </c>
      <c r="Y58">
        <f>L58/Calibration!$B$10</f>
        <v>1.6767941167305476</v>
      </c>
      <c r="Z58">
        <f>M58/Calibration!$B$10</f>
        <v>1.6188339409803372</v>
      </c>
      <c r="AA58">
        <f>N58/Calibration!$B$10</f>
        <v>1.7980119036489983</v>
      </c>
      <c r="AB58">
        <f>O58/Calibration!$B$10</f>
        <v>1.6936212645289956</v>
      </c>
      <c r="AC58">
        <f>P58/Calibration!$B$10</f>
        <v>1.7578137172415942</v>
      </c>
      <c r="AD58">
        <f>Q58/Calibration!$B$10</f>
        <v>1.6136923124863669</v>
      </c>
      <c r="AE58">
        <f>R58/Calibration!$B$10</f>
        <v>1.4229846374372876</v>
      </c>
      <c r="AF58">
        <f>S58/Calibration!$B$10</f>
        <v>1.4518089183883331</v>
      </c>
      <c r="AG58">
        <f>T58/Calibration!$B$10</f>
        <v>1.7249384562649965</v>
      </c>
      <c r="AH58">
        <f>U58/Calibration!$B$10</f>
        <v>1.8787198903119255</v>
      </c>
      <c r="AI58">
        <f>V58/Calibration!$B$10</f>
        <v>1.1958181421582375</v>
      </c>
      <c r="AK58" s="31">
        <f>Calibration!$K$16+Calibration!$K$17*X58</f>
        <v>0.274525801162599</v>
      </c>
      <c r="AL58" s="31">
        <f>Calibration!$K$16+Calibration!$K$17*Y58</f>
        <v>0.28168483599494826</v>
      </c>
      <c r="AM58" s="31">
        <f>Calibration!$K$16+Calibration!$K$17*Z58</f>
        <v>0.27030380626146994</v>
      </c>
      <c r="AN58" s="31">
        <f>Calibration!$K$16+Calibration!$K$17*AA58</f>
        <v>0.30548709710421201</v>
      </c>
      <c r="AO58" s="31">
        <f>Calibration!$K$16+Calibration!$K$17*AB58</f>
        <v>0.28498900591757093</v>
      </c>
      <c r="AP58" s="31">
        <f>Calibration!$K$16+Calibration!$K$17*AC58</f>
        <v>0.29759380228905769</v>
      </c>
      <c r="AQ58" s="31">
        <f>Calibration!$K$10+Calibration!$K$11*AD58</f>
        <v>0.27560551736462313</v>
      </c>
      <c r="AR58" s="31">
        <f>Calibration!$K$10+Calibration!$K$11*AE58</f>
        <v>0.22949606022441993</v>
      </c>
      <c r="AS58" s="31">
        <f>Calibration!$K$10+Calibration!$K$11*AF58</f>
        <v>0.2364652183706108</v>
      </c>
      <c r="AT58" s="31">
        <f>Calibration!$K$10+Calibration!$K$11*AG58</f>
        <v>0.30250270069640839</v>
      </c>
      <c r="AU58" s="31">
        <f>Calibration!$K$10+Calibration!$K$11*AH58</f>
        <v>0.3396841011844644</v>
      </c>
      <c r="AV58" s="31">
        <f>Calibration!$K$4+Calibration!$K$5*AI58</f>
        <v>0.25536286966000366</v>
      </c>
      <c r="AX58">
        <f t="shared" si="0"/>
        <v>643.28758312981768</v>
      </c>
      <c r="AY58">
        <f t="shared" si="1"/>
        <v>415.84095454967473</v>
      </c>
      <c r="BA58">
        <f t="shared" si="2"/>
        <v>112.15904545032527</v>
      </c>
      <c r="BB58">
        <f t="shared" si="3"/>
        <v>4.4157104508002076</v>
      </c>
    </row>
    <row r="59" spans="1:54" x14ac:dyDescent="0.3">
      <c r="A59" s="44">
        <v>332</v>
      </c>
      <c r="B59" s="44">
        <v>332</v>
      </c>
      <c r="C59" s="44">
        <v>0</v>
      </c>
      <c r="D59" s="44">
        <v>13</v>
      </c>
      <c r="E59" s="44">
        <v>3</v>
      </c>
      <c r="F59" s="44">
        <v>13</v>
      </c>
      <c r="G59" s="44">
        <v>15</v>
      </c>
      <c r="H59" s="44">
        <v>41</v>
      </c>
      <c r="I59" s="44">
        <v>0</v>
      </c>
      <c r="J59" s="44">
        <v>42</v>
      </c>
      <c r="K59" s="44">
        <v>9112</v>
      </c>
      <c r="L59" s="44">
        <v>8833</v>
      </c>
      <c r="M59" s="44">
        <v>10253</v>
      </c>
      <c r="N59" s="44">
        <v>10255</v>
      </c>
      <c r="O59" s="44">
        <v>10549</v>
      </c>
      <c r="P59" s="44">
        <v>10575</v>
      </c>
      <c r="Q59" s="44">
        <v>9836</v>
      </c>
      <c r="R59" s="44">
        <v>9304</v>
      </c>
      <c r="S59" s="44">
        <v>9450</v>
      </c>
      <c r="T59" s="44">
        <v>9361</v>
      </c>
      <c r="U59" s="44">
        <v>10602</v>
      </c>
      <c r="V59" s="44">
        <v>6659</v>
      </c>
      <c r="X59">
        <f>K59/Calibration!$B$10</f>
        <v>1.419712692032034</v>
      </c>
      <c r="Y59">
        <f>L59/Calibration!$B$10</f>
        <v>1.3762425602193762</v>
      </c>
      <c r="Z59">
        <f>M59/Calibration!$B$10</f>
        <v>1.5974883923841576</v>
      </c>
      <c r="AA59">
        <f>N59/Calibration!$B$10</f>
        <v>1.597800006232277</v>
      </c>
      <c r="AB59">
        <f>O59/Calibration!$B$10</f>
        <v>1.6436072419058303</v>
      </c>
      <c r="AC59">
        <f>P59/Calibration!$B$10</f>
        <v>1.6476582219313827</v>
      </c>
      <c r="AD59">
        <f>Q59/Calibration!$B$10</f>
        <v>1.5325169050512606</v>
      </c>
      <c r="AE59">
        <f>R59/Calibration!$B$10</f>
        <v>1.4496276214514974</v>
      </c>
      <c r="AF59">
        <f>S59/Calibration!$B$10</f>
        <v>1.4723754323642142</v>
      </c>
      <c r="AG59">
        <f>T59/Calibration!$B$10</f>
        <v>1.4585086161229006</v>
      </c>
      <c r="AH59">
        <f>U59/Calibration!$B$10</f>
        <v>1.6518650088809947</v>
      </c>
      <c r="AI59">
        <f>V59/Calibration!$B$10</f>
        <v>1.037518307313577</v>
      </c>
      <c r="AK59" s="31">
        <f>Calibration!$K$16+Calibration!$K$17*X59</f>
        <v>0.231204462177101</v>
      </c>
      <c r="AL59" s="31">
        <f>Calibration!$K$16+Calibration!$K$17*Y59</f>
        <v>0.22266868987699229</v>
      </c>
      <c r="AM59" s="31">
        <f>Calibration!$K$16+Calibration!$K$17*Z59</f>
        <v>0.26611240552629112</v>
      </c>
      <c r="AN59" s="31">
        <f>Calibration!$K$16+Calibration!$K$17*AA59</f>
        <v>0.26617359385819156</v>
      </c>
      <c r="AO59" s="31">
        <f>Calibration!$K$16+Calibration!$K$17*AB59</f>
        <v>0.27516827864755339</v>
      </c>
      <c r="AP59" s="31">
        <f>Calibration!$K$16+Calibration!$K$17*AC59</f>
        <v>0.2759637269622589</v>
      </c>
      <c r="AQ59" s="31">
        <f>Calibration!$K$10+Calibration!$K$11*AD59</f>
        <v>0.25597886117994517</v>
      </c>
      <c r="AR59" s="31">
        <f>Calibration!$K$10+Calibration!$K$11*AE59</f>
        <v>0.2359378226190072</v>
      </c>
      <c r="AS59" s="31">
        <f>Calibration!$K$10+Calibration!$K$11*AF59</f>
        <v>0.24143780688573074</v>
      </c>
      <c r="AT59" s="31">
        <f>Calibration!$K$10+Calibration!$K$11*AG59</f>
        <v>0.23808507675053625</v>
      </c>
      <c r="AU59" s="31">
        <f>Calibration!$K$10+Calibration!$K$11*AH59</f>
        <v>0.28483494301768669</v>
      </c>
      <c r="AV59" s="31">
        <f>Calibration!$K$4+Calibration!$K$5*AI59</f>
        <v>0.22066482217569031</v>
      </c>
      <c r="AX59">
        <f t="shared" si="0"/>
        <v>579.72565171768679</v>
      </c>
      <c r="AY59">
        <f t="shared" si="1"/>
        <v>378.09743978292636</v>
      </c>
      <c r="BA59">
        <f t="shared" si="2"/>
        <v>149.90256021707364</v>
      </c>
      <c r="BB59">
        <f t="shared" si="3"/>
        <v>5.9016755990973877</v>
      </c>
    </row>
    <row r="60" spans="1:54" x14ac:dyDescent="0.3">
      <c r="A60" s="44">
        <v>331</v>
      </c>
      <c r="B60" s="44">
        <v>331</v>
      </c>
      <c r="C60" s="44">
        <v>0</v>
      </c>
      <c r="D60" s="44">
        <v>13</v>
      </c>
      <c r="E60" s="44">
        <v>3</v>
      </c>
      <c r="F60" s="44">
        <v>13</v>
      </c>
      <c r="G60" s="44">
        <v>15</v>
      </c>
      <c r="H60" s="44">
        <v>54</v>
      </c>
      <c r="I60" s="44">
        <v>0</v>
      </c>
      <c r="J60" s="44">
        <v>43</v>
      </c>
      <c r="K60" s="44">
        <v>10740</v>
      </c>
      <c r="L60" s="44">
        <v>10744</v>
      </c>
      <c r="M60" s="44">
        <v>10922</v>
      </c>
      <c r="N60" s="44">
        <v>11512</v>
      </c>
      <c r="O60" s="44">
        <v>12071</v>
      </c>
      <c r="P60" s="44">
        <v>11276</v>
      </c>
      <c r="Q60" s="44">
        <v>10943</v>
      </c>
      <c r="R60" s="44">
        <v>9968</v>
      </c>
      <c r="S60" s="44">
        <v>9837</v>
      </c>
      <c r="T60" s="44">
        <v>12299</v>
      </c>
      <c r="U60" s="44">
        <v>12545</v>
      </c>
      <c r="V60" s="44">
        <v>8361</v>
      </c>
      <c r="X60">
        <f>K60/Calibration!$B$10</f>
        <v>1.673366364401234</v>
      </c>
      <c r="Y60">
        <f>L60/Calibration!$B$10</f>
        <v>1.6739895920974728</v>
      </c>
      <c r="Z60">
        <f>M60/Calibration!$B$10</f>
        <v>1.7017232245801004</v>
      </c>
      <c r="AA60">
        <f>N60/Calibration!$B$10</f>
        <v>1.7936493097753266</v>
      </c>
      <c r="AB60">
        <f>O60/Calibration!$B$10</f>
        <v>1.8807453803247016</v>
      </c>
      <c r="AC60">
        <f>P60/Calibration!$B$10</f>
        <v>1.756878875697236</v>
      </c>
      <c r="AD60">
        <f>Q60/Calibration!$B$10</f>
        <v>1.7049951699853543</v>
      </c>
      <c r="AE60">
        <f>R60/Calibration!$B$10</f>
        <v>1.5530834190271416</v>
      </c>
      <c r="AF60">
        <f>S60/Calibration!$B$10</f>
        <v>1.5326727119753203</v>
      </c>
      <c r="AG60">
        <f>T60/Calibration!$B$10</f>
        <v>1.9162693590103144</v>
      </c>
      <c r="AH60">
        <f>U60/Calibration!$B$10</f>
        <v>1.9545978623290019</v>
      </c>
      <c r="AI60">
        <f>V60/Calibration!$B$10</f>
        <v>1.3027016920631953</v>
      </c>
      <c r="AK60" s="31">
        <f>Calibration!$K$16+Calibration!$K$17*X60</f>
        <v>0.28101176434404362</v>
      </c>
      <c r="AL60" s="31">
        <f>Calibration!$K$16+Calibration!$K$17*Y60</f>
        <v>0.28113414100784445</v>
      </c>
      <c r="AM60" s="31">
        <f>Calibration!$K$16+Calibration!$K$17*Z60</f>
        <v>0.2865799025469819</v>
      </c>
      <c r="AN60" s="31">
        <f>Calibration!$K$16+Calibration!$K$17*AA60</f>
        <v>0.30463046045760611</v>
      </c>
      <c r="AO60" s="31">
        <f>Calibration!$K$16+Calibration!$K$17*AB60</f>
        <v>0.32173259922377373</v>
      </c>
      <c r="AP60" s="31">
        <f>Calibration!$K$16+Calibration!$K$17*AC60</f>
        <v>0.29741023729335642</v>
      </c>
      <c r="AQ60" s="31">
        <f>Calibration!$K$10+Calibration!$K$11*AD60</f>
        <v>0.29768079668174663</v>
      </c>
      <c r="AR60" s="31">
        <f>Calibration!$K$10+Calibration!$K$11*AE60</f>
        <v>0.26095144969506512</v>
      </c>
      <c r="AS60" s="31">
        <f>Calibration!$K$10+Calibration!$K$11*AF60</f>
        <v>0.25601653230505972</v>
      </c>
      <c r="AT60" s="31">
        <f>Calibration!$K$10+Calibration!$K$11*AG60</f>
        <v>0.34876284233706972</v>
      </c>
      <c r="AU60" s="31">
        <f>Calibration!$K$10+Calibration!$K$11*AH60</f>
        <v>0.35802993911524783</v>
      </c>
      <c r="AV60" s="31">
        <f>Calibration!$K$4+Calibration!$K$5*AI60</f>
        <v>0.27879088203622315</v>
      </c>
      <c r="AX60">
        <f t="shared" si="0"/>
        <v>686.44513297439937</v>
      </c>
      <c r="AY60">
        <f t="shared" si="1"/>
        <v>451.70179581513105</v>
      </c>
      <c r="BA60">
        <f t="shared" si="2"/>
        <v>76.298204184868951</v>
      </c>
      <c r="BB60">
        <f t="shared" si="3"/>
        <v>3.0038663064909037</v>
      </c>
    </row>
    <row r="61" spans="1:54" x14ac:dyDescent="0.3">
      <c r="A61" s="44">
        <v>330</v>
      </c>
      <c r="B61" s="44">
        <v>330</v>
      </c>
      <c r="C61" s="44">
        <v>0</v>
      </c>
      <c r="D61" s="44">
        <v>13</v>
      </c>
      <c r="E61" s="44">
        <v>3</v>
      </c>
      <c r="F61" s="44">
        <v>13</v>
      </c>
      <c r="G61" s="44">
        <v>16</v>
      </c>
      <c r="H61" s="44">
        <v>1</v>
      </c>
      <c r="I61" s="44">
        <v>0</v>
      </c>
      <c r="J61" s="44">
        <v>44</v>
      </c>
      <c r="K61" s="44">
        <v>24056</v>
      </c>
      <c r="L61" s="44">
        <v>12773</v>
      </c>
      <c r="M61" s="44">
        <v>10973</v>
      </c>
      <c r="N61" s="44">
        <v>11037</v>
      </c>
      <c r="O61" s="44">
        <v>11112</v>
      </c>
      <c r="P61" s="44">
        <v>9725</v>
      </c>
      <c r="Q61" s="44">
        <v>10003</v>
      </c>
      <c r="R61" s="44">
        <v>9081</v>
      </c>
      <c r="S61" s="44">
        <v>10207</v>
      </c>
      <c r="T61" s="44">
        <v>12563</v>
      </c>
      <c r="U61" s="44">
        <v>12553</v>
      </c>
      <c r="V61" s="44">
        <v>8288</v>
      </c>
      <c r="X61">
        <f>K61/Calibration!$B$10</f>
        <v>3.7480913651802688</v>
      </c>
      <c r="Y61">
        <f>L61/Calibration!$B$10</f>
        <v>1.9901218410146146</v>
      </c>
      <c r="Z61">
        <f>M61/Calibration!$B$10</f>
        <v>1.7096693777071454</v>
      </c>
      <c r="AA61">
        <f>N61/Calibration!$B$10</f>
        <v>1.7196410208469666</v>
      </c>
      <c r="AB61">
        <f>O61/Calibration!$B$10</f>
        <v>1.7313265401514444</v>
      </c>
      <c r="AC61">
        <f>P61/Calibration!$B$10</f>
        <v>1.5152223364806332</v>
      </c>
      <c r="AD61">
        <f>Q61/Calibration!$B$10</f>
        <v>1.5585366613692313</v>
      </c>
      <c r="AE61">
        <f>R61/Calibration!$B$10</f>
        <v>1.4148826773861831</v>
      </c>
      <c r="AF61">
        <f>S61/Calibration!$B$10</f>
        <v>1.5903212738774111</v>
      </c>
      <c r="AG61">
        <f>T61/Calibration!$B$10</f>
        <v>1.9574023869620767</v>
      </c>
      <c r="AH61">
        <f>U61/Calibration!$B$10</f>
        <v>1.9558443177214797</v>
      </c>
      <c r="AI61">
        <f>V61/Calibration!$B$10</f>
        <v>1.2913277866068369</v>
      </c>
      <c r="AK61" s="31">
        <f>Calibration!$K$16+Calibration!$K$17*X61</f>
        <v>0.68840367813704595</v>
      </c>
      <c r="AL61" s="31">
        <f>Calibration!$K$16+Calibration!$K$17*Y61</f>
        <v>0.34320970372082144</v>
      </c>
      <c r="AM61" s="31">
        <f>Calibration!$K$16+Calibration!$K$17*Z61</f>
        <v>0.28814020501044268</v>
      </c>
      <c r="AN61" s="31">
        <f>Calibration!$K$16+Calibration!$K$17*AA61</f>
        <v>0.29009823163125614</v>
      </c>
      <c r="AO61" s="31">
        <f>Calibration!$K$16+Calibration!$K$17*AB61</f>
        <v>0.29239279407752189</v>
      </c>
      <c r="AP61" s="31">
        <f>Calibration!$K$16+Calibration!$K$17*AC61</f>
        <v>0.24995868590457998</v>
      </c>
      <c r="AQ61" s="31">
        <f>Calibration!$K$10+Calibration!$K$11*AD61</f>
        <v>0.2622699390740742</v>
      </c>
      <c r="AR61" s="31">
        <f>Calibration!$K$10+Calibration!$K$11*AE61</f>
        <v>0.22753716171846361</v>
      </c>
      <c r="AS61" s="31">
        <f>Calibration!$K$10+Calibration!$K$11*AF61</f>
        <v>0.2699548485974414</v>
      </c>
      <c r="AT61" s="31">
        <f>Calibration!$K$10+Calibration!$K$11*AG61</f>
        <v>0.35870801936730967</v>
      </c>
      <c r="AU61" s="31">
        <f>Calibration!$K$10+Calibration!$K$11*AH61</f>
        <v>0.3583313081161642</v>
      </c>
      <c r="AV61" s="31">
        <f>Calibration!$K$4+Calibration!$K$5*AI61</f>
        <v>0.27629781366382666</v>
      </c>
      <c r="AX61">
        <f t="shared" si="0"/>
        <v>712.22010999008501</v>
      </c>
      <c r="AY61">
        <f t="shared" si="1"/>
        <v>429.85083469612408</v>
      </c>
      <c r="BA61">
        <f t="shared" si="2"/>
        <v>98.149165303875918</v>
      </c>
      <c r="BB61">
        <f t="shared" si="3"/>
        <v>3.8641403662943277</v>
      </c>
    </row>
    <row r="62" spans="1:54" x14ac:dyDescent="0.3">
      <c r="A62" s="44">
        <v>329</v>
      </c>
      <c r="B62" s="44">
        <v>329</v>
      </c>
      <c r="C62" s="44">
        <v>0</v>
      </c>
      <c r="D62" s="44">
        <v>13</v>
      </c>
      <c r="E62" s="44">
        <v>3</v>
      </c>
      <c r="F62" s="44">
        <v>13</v>
      </c>
      <c r="G62" s="44">
        <v>16</v>
      </c>
      <c r="H62" s="44">
        <v>6</v>
      </c>
      <c r="I62" s="44">
        <v>0</v>
      </c>
      <c r="J62" s="44">
        <v>45</v>
      </c>
      <c r="K62" s="44">
        <v>11310</v>
      </c>
      <c r="L62" s="44">
        <v>10711</v>
      </c>
      <c r="M62" s="44">
        <v>10113</v>
      </c>
      <c r="N62" s="44">
        <v>9459</v>
      </c>
      <c r="O62" s="44">
        <v>9579</v>
      </c>
      <c r="P62" s="44">
        <v>9244</v>
      </c>
      <c r="Q62" s="44">
        <v>8852</v>
      </c>
      <c r="R62" s="44">
        <v>8477</v>
      </c>
      <c r="S62" s="44">
        <v>8942</v>
      </c>
      <c r="T62" s="44">
        <v>9689</v>
      </c>
      <c r="U62" s="44">
        <v>9938</v>
      </c>
      <c r="V62" s="44">
        <v>5136</v>
      </c>
      <c r="X62">
        <f>K62/Calibration!$B$10</f>
        <v>1.762176311115266</v>
      </c>
      <c r="Y62">
        <f>L62/Calibration!$B$10</f>
        <v>1.6688479636035025</v>
      </c>
      <c r="Z62">
        <f>M62/Calibration!$B$10</f>
        <v>1.5756754230157988</v>
      </c>
      <c r="AA62">
        <f>N62/Calibration!$B$10</f>
        <v>1.4737776946807517</v>
      </c>
      <c r="AB62">
        <f>O62/Calibration!$B$10</f>
        <v>1.4924745255679164</v>
      </c>
      <c r="AC62">
        <f>P62/Calibration!$B$10</f>
        <v>1.440279206007915</v>
      </c>
      <c r="AD62">
        <f>Q62/Calibration!$B$10</f>
        <v>1.3792028917765107</v>
      </c>
      <c r="AE62">
        <f>R62/Calibration!$B$10</f>
        <v>1.3207752952541212</v>
      </c>
      <c r="AF62">
        <f>S62/Calibration!$B$10</f>
        <v>1.393225514941884</v>
      </c>
      <c r="AG62">
        <f>T62/Calibration!$B$10</f>
        <v>1.5096132872144838</v>
      </c>
      <c r="AH62">
        <f>U62/Calibration!$B$10</f>
        <v>1.5484092113053505</v>
      </c>
      <c r="AI62">
        <f>V62/Calibration!$B$10</f>
        <v>0.80022436197064595</v>
      </c>
      <c r="AK62" s="31">
        <f>Calibration!$K$16+Calibration!$K$17*X62</f>
        <v>0.29845043893566353</v>
      </c>
      <c r="AL62" s="31">
        <f>Calibration!$K$16+Calibration!$K$17*Y62</f>
        <v>0.28012453353148747</v>
      </c>
      <c r="AM62" s="31">
        <f>Calibration!$K$16+Calibration!$K$17*Z62</f>
        <v>0.26182922229326167</v>
      </c>
      <c r="AN62" s="31">
        <f>Calibration!$K$16+Calibration!$K$17*AA62</f>
        <v>0.24182063776182405</v>
      </c>
      <c r="AO62" s="31">
        <f>Calibration!$K$16+Calibration!$K$17*AB62</f>
        <v>0.24549193767584931</v>
      </c>
      <c r="AP62" s="31">
        <f>Calibration!$K$16+Calibration!$K$17*AC62</f>
        <v>0.2352428920825288</v>
      </c>
      <c r="AQ62" s="31">
        <f>Calibration!$K$10+Calibration!$K$11*AD62</f>
        <v>0.2189104740672328</v>
      </c>
      <c r="AR62" s="31">
        <f>Calibration!$K$10+Calibration!$K$11*AE62</f>
        <v>0.20478380214927838</v>
      </c>
      <c r="AS62" s="31">
        <f>Calibration!$K$10+Calibration!$K$11*AF62</f>
        <v>0.22230087532754184</v>
      </c>
      <c r="AT62" s="31">
        <f>Calibration!$K$10+Calibration!$K$11*AG62</f>
        <v>0.25044120578810702</v>
      </c>
      <c r="AU62" s="31">
        <f>Calibration!$K$10+Calibration!$K$11*AH62</f>
        <v>0.25982131594162877</v>
      </c>
      <c r="AV62" s="31">
        <f>Calibration!$K$4+Calibration!$K$5*AI62</f>
        <v>0.16865190257075993</v>
      </c>
      <c r="AX62">
        <f t="shared" si="0"/>
        <v>547.72880373146643</v>
      </c>
      <c r="AY62">
        <f t="shared" si="1"/>
        <v>336.57968735300045</v>
      </c>
      <c r="BA62">
        <f t="shared" si="2"/>
        <v>191.42031264699955</v>
      </c>
      <c r="BB62">
        <f t="shared" si="3"/>
        <v>7.5362327813779357</v>
      </c>
    </row>
    <row r="63" spans="1:54" x14ac:dyDescent="0.3">
      <c r="A63" s="44">
        <v>328</v>
      </c>
      <c r="B63" s="44">
        <v>328</v>
      </c>
      <c r="C63" s="44">
        <v>0</v>
      </c>
      <c r="D63" s="44">
        <v>13</v>
      </c>
      <c r="E63" s="44">
        <v>3</v>
      </c>
      <c r="F63" s="44">
        <v>13</v>
      </c>
      <c r="G63" s="44">
        <v>16</v>
      </c>
      <c r="H63" s="44">
        <v>12</v>
      </c>
      <c r="I63" s="44">
        <v>0</v>
      </c>
      <c r="J63" s="44">
        <v>46</v>
      </c>
      <c r="K63" s="44">
        <v>10879</v>
      </c>
      <c r="L63" s="44">
        <v>10692</v>
      </c>
      <c r="M63" s="44">
        <v>10614</v>
      </c>
      <c r="N63" s="44">
        <v>11623</v>
      </c>
      <c r="O63" s="44">
        <v>11732</v>
      </c>
      <c r="P63" s="44">
        <v>10618</v>
      </c>
      <c r="Q63" s="44">
        <v>10272</v>
      </c>
      <c r="R63" s="44">
        <v>9480</v>
      </c>
      <c r="S63" s="44">
        <v>9683</v>
      </c>
      <c r="T63" s="44">
        <v>10652</v>
      </c>
      <c r="U63" s="44">
        <v>11172</v>
      </c>
      <c r="V63" s="44">
        <v>6934</v>
      </c>
      <c r="X63">
        <f>K63/Calibration!$B$10</f>
        <v>1.6950235268455331</v>
      </c>
      <c r="Y63">
        <f>L63/Calibration!$B$10</f>
        <v>1.6658876320463682</v>
      </c>
      <c r="Z63">
        <f>M63/Calibration!$B$10</f>
        <v>1.6537346919697111</v>
      </c>
      <c r="AA63">
        <f>N63/Calibration!$B$10</f>
        <v>1.8109438783459537</v>
      </c>
      <c r="AB63">
        <f>O63/Calibration!$B$10</f>
        <v>1.8279268330684617</v>
      </c>
      <c r="AC63">
        <f>P63/Calibration!$B$10</f>
        <v>1.6543579196659499</v>
      </c>
      <c r="AD63">
        <f>Q63/Calibration!$B$10</f>
        <v>1.6004487239412919</v>
      </c>
      <c r="AE63">
        <f>R63/Calibration!$B$10</f>
        <v>1.4770496400860054</v>
      </c>
      <c r="AF63">
        <f>S63/Calibration!$B$10</f>
        <v>1.5086784456701257</v>
      </c>
      <c r="AG63">
        <f>T63/Calibration!$B$10</f>
        <v>1.6596553550839799</v>
      </c>
      <c r="AH63">
        <f>U63/Calibration!$B$10</f>
        <v>1.7406749555950267</v>
      </c>
      <c r="AI63">
        <f>V63/Calibration!$B$10</f>
        <v>1.080365211429996</v>
      </c>
      <c r="AK63" s="31">
        <f>Calibration!$K$16+Calibration!$K$17*X63</f>
        <v>0.28526435341112288</v>
      </c>
      <c r="AL63" s="31">
        <f>Calibration!$K$16+Calibration!$K$17*Y63</f>
        <v>0.27954324437843353</v>
      </c>
      <c r="AM63" s="31">
        <f>Calibration!$K$16+Calibration!$K$17*Z63</f>
        <v>0.27715689943431709</v>
      </c>
      <c r="AN63" s="31">
        <f>Calibration!$K$16+Calibration!$K$17*AA63</f>
        <v>0.30802641287807941</v>
      </c>
      <c r="AO63" s="31">
        <f>Calibration!$K$16+Calibration!$K$17*AB63</f>
        <v>0.31136117696665239</v>
      </c>
      <c r="AP63" s="31">
        <f>Calibration!$K$16+Calibration!$K$17*AC63</f>
        <v>0.27727927609811792</v>
      </c>
      <c r="AQ63" s="31">
        <f>Calibration!$K$10+Calibration!$K$11*AD63</f>
        <v>0.27240347172988683</v>
      </c>
      <c r="AR63" s="31">
        <f>Calibration!$K$10+Calibration!$K$11*AE63</f>
        <v>0.24256794063916709</v>
      </c>
      <c r="AS63" s="31">
        <f>Calibration!$K$10+Calibration!$K$11*AF63</f>
        <v>0.25021517903741974</v>
      </c>
      <c r="AT63" s="31">
        <f>Calibration!$K$10+Calibration!$K$11*AG63</f>
        <v>0.28671849927341392</v>
      </c>
      <c r="AU63" s="31">
        <f>Calibration!$K$10+Calibration!$K$11*AH63</f>
        <v>0.30630748433297744</v>
      </c>
      <c r="AV63" s="31">
        <f>Calibration!$K$4+Calibration!$K$5*AI63</f>
        <v>0.23005651809910191</v>
      </c>
      <c r="AX63">
        <f t="shared" si="0"/>
        <v>636.85365591462585</v>
      </c>
      <c r="AY63">
        <f t="shared" si="1"/>
        <v>404.24579153868223</v>
      </c>
      <c r="BA63">
        <f t="shared" si="2"/>
        <v>123.75420846131777</v>
      </c>
      <c r="BB63">
        <f t="shared" si="3"/>
        <v>4.8722129315479439</v>
      </c>
    </row>
    <row r="64" spans="1:54" x14ac:dyDescent="0.3">
      <c r="A64" s="44">
        <v>327</v>
      </c>
      <c r="B64" s="44">
        <v>327</v>
      </c>
      <c r="C64" s="44">
        <v>0</v>
      </c>
      <c r="D64" s="44">
        <v>13</v>
      </c>
      <c r="E64" s="44">
        <v>3</v>
      </c>
      <c r="F64" s="44">
        <v>13</v>
      </c>
      <c r="G64" s="44">
        <v>16</v>
      </c>
      <c r="H64" s="44">
        <v>10</v>
      </c>
      <c r="I64" s="44">
        <v>0</v>
      </c>
      <c r="J64" s="44">
        <v>47</v>
      </c>
      <c r="K64" s="44">
        <v>11169</v>
      </c>
      <c r="L64" s="44">
        <v>10105</v>
      </c>
      <c r="M64" s="44">
        <v>10315</v>
      </c>
      <c r="N64" s="44">
        <v>10448</v>
      </c>
      <c r="O64" s="44">
        <v>10468</v>
      </c>
      <c r="P64" s="44">
        <v>10226</v>
      </c>
      <c r="Q64" s="44">
        <v>10208</v>
      </c>
      <c r="R64" s="44">
        <v>9565</v>
      </c>
      <c r="S64" s="44">
        <v>9701</v>
      </c>
      <c r="T64" s="44">
        <v>11636</v>
      </c>
      <c r="U64" s="44">
        <v>12230</v>
      </c>
      <c r="V64" s="44">
        <v>7216</v>
      </c>
      <c r="X64">
        <f>K64/Calibration!$B$10</f>
        <v>1.7402075348228476</v>
      </c>
      <c r="Y64">
        <f>L64/Calibration!$B$10</f>
        <v>1.5744289676233212</v>
      </c>
      <c r="Z64">
        <f>M64/Calibration!$B$10</f>
        <v>1.6071484216758594</v>
      </c>
      <c r="AA64">
        <f>N64/Calibration!$B$10</f>
        <v>1.6278707425758001</v>
      </c>
      <c r="AB64">
        <f>O64/Calibration!$B$10</f>
        <v>1.6309868810569943</v>
      </c>
      <c r="AC64">
        <f>P64/Calibration!$B$10</f>
        <v>1.5932816054345456</v>
      </c>
      <c r="AD64">
        <f>Q64/Calibration!$B$10</f>
        <v>1.5904770808014708</v>
      </c>
      <c r="AE64">
        <f>R64/Calibration!$B$10</f>
        <v>1.4902932286310804</v>
      </c>
      <c r="AF64">
        <f>S64/Calibration!$B$10</f>
        <v>1.5114829703032002</v>
      </c>
      <c r="AG64">
        <f>T64/Calibration!$B$10</f>
        <v>1.81296936835873</v>
      </c>
      <c r="AH64">
        <f>U64/Calibration!$B$10</f>
        <v>1.9055186812501947</v>
      </c>
      <c r="AI64">
        <f>V64/Calibration!$B$10</f>
        <v>1.1243027640148329</v>
      </c>
      <c r="AK64" s="31">
        <f>Calibration!$K$16+Calibration!$K$17*X64</f>
        <v>0.29413666153668389</v>
      </c>
      <c r="AL64" s="31">
        <f>Calibration!$K$16+Calibration!$K$17*Y64</f>
        <v>0.26158446896565996</v>
      </c>
      <c r="AM64" s="31">
        <f>Calibration!$K$16+Calibration!$K$17*Z64</f>
        <v>0.26800924381520419</v>
      </c>
      <c r="AN64" s="31">
        <f>Calibration!$K$16+Calibration!$K$17*AA64</f>
        <v>0.27207826788658218</v>
      </c>
      <c r="AO64" s="31">
        <f>Calibration!$K$16+Calibration!$K$17*AB64</f>
        <v>0.27269015120558637</v>
      </c>
      <c r="AP64" s="31">
        <f>Calibration!$K$16+Calibration!$K$17*AC64</f>
        <v>0.26528636304563546</v>
      </c>
      <c r="AQ64" s="31">
        <f>Calibration!$K$10+Calibration!$K$11*AD64</f>
        <v>0.26999251972255589</v>
      </c>
      <c r="AR64" s="31">
        <f>Calibration!$K$10+Calibration!$K$11*AE64</f>
        <v>0.24576998627390345</v>
      </c>
      <c r="AS64" s="31">
        <f>Calibration!$K$10+Calibration!$K$11*AF64</f>
        <v>0.25089325928948153</v>
      </c>
      <c r="AT64" s="31">
        <f>Calibration!$K$10+Calibration!$K$11*AG64</f>
        <v>0.32378688638612635</v>
      </c>
      <c r="AU64" s="31">
        <f>Calibration!$K$10+Calibration!$K$11*AH64</f>
        <v>0.34616353470416611</v>
      </c>
      <c r="AV64" s="31">
        <f>Calibration!$K$4+Calibration!$K$5*AI64</f>
        <v>0.23968727537329126</v>
      </c>
      <c r="AX64">
        <f t="shared" si="0"/>
        <v>632.60205748730698</v>
      </c>
      <c r="AY64">
        <f t="shared" si="1"/>
        <v>415.58498007959071</v>
      </c>
      <c r="BA64">
        <f t="shared" si="2"/>
        <v>112.41501992040929</v>
      </c>
      <c r="BB64">
        <f t="shared" si="3"/>
        <v>4.4257881858428858</v>
      </c>
    </row>
    <row r="65" spans="1:54" x14ac:dyDescent="0.3">
      <c r="A65" s="44">
        <v>326</v>
      </c>
      <c r="B65" s="44">
        <v>326</v>
      </c>
      <c r="C65" s="44">
        <v>0</v>
      </c>
      <c r="D65" s="44">
        <v>13</v>
      </c>
      <c r="E65" s="44">
        <v>3</v>
      </c>
      <c r="F65" s="44">
        <v>13</v>
      </c>
      <c r="G65" s="44">
        <v>16</v>
      </c>
      <c r="H65" s="44">
        <v>23</v>
      </c>
      <c r="I65" s="44">
        <v>0</v>
      </c>
      <c r="J65" s="44">
        <v>48</v>
      </c>
      <c r="K65" s="44">
        <v>11124</v>
      </c>
      <c r="L65" s="44">
        <v>10770</v>
      </c>
      <c r="M65" s="44">
        <v>11218</v>
      </c>
      <c r="N65" s="44">
        <v>10523</v>
      </c>
      <c r="O65" s="44">
        <v>10185</v>
      </c>
      <c r="P65" s="44">
        <v>10169</v>
      </c>
      <c r="Q65" s="44">
        <v>10476</v>
      </c>
      <c r="R65" s="44">
        <v>9580</v>
      </c>
      <c r="S65" s="44">
        <v>9593</v>
      </c>
      <c r="T65" s="44">
        <v>10781</v>
      </c>
      <c r="U65" s="44">
        <v>11893</v>
      </c>
      <c r="V65" s="44">
        <v>6512</v>
      </c>
      <c r="X65">
        <f>K65/Calibration!$B$10</f>
        <v>1.7331962232401608</v>
      </c>
      <c r="Y65">
        <f>L65/Calibration!$B$10</f>
        <v>1.6780405721230252</v>
      </c>
      <c r="Z65">
        <f>M65/Calibration!$B$10</f>
        <v>1.7478420741017731</v>
      </c>
      <c r="AA65">
        <f>N65/Calibration!$B$10</f>
        <v>1.6395562618802779</v>
      </c>
      <c r="AB65">
        <f>O65/Calibration!$B$10</f>
        <v>1.5868935215480977</v>
      </c>
      <c r="AC65">
        <f>P65/Calibration!$B$10</f>
        <v>1.5844006107631423</v>
      </c>
      <c r="AD65">
        <f>Q65/Calibration!$B$10</f>
        <v>1.6322333364494719</v>
      </c>
      <c r="AE65">
        <f>R65/Calibration!$B$10</f>
        <v>1.4926303324919761</v>
      </c>
      <c r="AF65">
        <f>S65/Calibration!$B$10</f>
        <v>1.4946558225047522</v>
      </c>
      <c r="AG65">
        <f>T65/Calibration!$B$10</f>
        <v>1.6797544482876821</v>
      </c>
      <c r="AH65">
        <f>U65/Calibration!$B$10</f>
        <v>1.8530117478420742</v>
      </c>
      <c r="AI65">
        <f>V65/Calibration!$B$10</f>
        <v>1.0146146894768004</v>
      </c>
      <c r="AK65" s="31">
        <f>Calibration!$K$16+Calibration!$K$17*X65</f>
        <v>0.29275992406892443</v>
      </c>
      <c r="AL65" s="31">
        <f>Calibration!$K$16+Calibration!$K$17*Y65</f>
        <v>0.28192958932254991</v>
      </c>
      <c r="AM65" s="31">
        <f>Calibration!$K$16+Calibration!$K$17*Z65</f>
        <v>0.29563577566824417</v>
      </c>
      <c r="AN65" s="31">
        <f>Calibration!$K$16+Calibration!$K$17*AA65</f>
        <v>0.27437283033284793</v>
      </c>
      <c r="AO65" s="31">
        <f>Calibration!$K$16+Calibration!$K$17*AB65</f>
        <v>0.26403200224167683</v>
      </c>
      <c r="AP65" s="31">
        <f>Calibration!$K$16+Calibration!$K$17*AC65</f>
        <v>0.26354249558647341</v>
      </c>
      <c r="AQ65" s="31">
        <f>Calibration!$K$10+Calibration!$K$11*AD65</f>
        <v>0.28008838125325403</v>
      </c>
      <c r="AR65" s="31">
        <f>Calibration!$K$10+Calibration!$K$11*AE65</f>
        <v>0.24633505315062165</v>
      </c>
      <c r="AS65" s="31">
        <f>Calibration!$K$10+Calibration!$K$11*AF65</f>
        <v>0.2468247777771107</v>
      </c>
      <c r="AT65" s="31">
        <f>Calibration!$K$10+Calibration!$K$11*AG65</f>
        <v>0.29157807441319034</v>
      </c>
      <c r="AU65" s="31">
        <f>Calibration!$K$10+Calibration!$K$11*AH65</f>
        <v>0.33346836554056447</v>
      </c>
      <c r="AV65" s="31">
        <f>Calibration!$K$4+Calibration!$K$5*AI65</f>
        <v>0.21564453380935761</v>
      </c>
      <c r="AX65">
        <f t="shared" si="0"/>
        <v>627.9663682260707</v>
      </c>
      <c r="AY65">
        <f t="shared" si="1"/>
        <v>401.89953653028215</v>
      </c>
      <c r="BA65">
        <f t="shared" si="2"/>
        <v>126.10046346971785</v>
      </c>
      <c r="BB65">
        <f t="shared" si="3"/>
        <v>4.9645851759731441</v>
      </c>
    </row>
    <row r="66" spans="1:54" x14ac:dyDescent="0.3">
      <c r="A66" s="44">
        <v>325</v>
      </c>
      <c r="B66" s="44">
        <v>325</v>
      </c>
      <c r="C66" s="44">
        <v>0</v>
      </c>
      <c r="D66" s="44">
        <v>13</v>
      </c>
      <c r="E66" s="44">
        <v>3</v>
      </c>
      <c r="F66" s="44">
        <v>14</v>
      </c>
      <c r="G66" s="44">
        <v>8</v>
      </c>
      <c r="H66" s="44">
        <v>31</v>
      </c>
      <c r="I66" s="44">
        <v>0</v>
      </c>
      <c r="J66" s="44">
        <v>49</v>
      </c>
      <c r="K66" s="44">
        <v>8044</v>
      </c>
      <c r="L66" s="44">
        <v>7712</v>
      </c>
      <c r="M66" s="44">
        <v>7144</v>
      </c>
      <c r="N66" s="44">
        <v>6733</v>
      </c>
      <c r="O66" s="44">
        <v>6846</v>
      </c>
      <c r="P66" s="44">
        <v>9349</v>
      </c>
      <c r="Q66" s="44">
        <v>10277</v>
      </c>
      <c r="R66" s="44">
        <v>9697</v>
      </c>
      <c r="S66" s="44">
        <v>9686</v>
      </c>
      <c r="T66" s="44">
        <v>11848</v>
      </c>
      <c r="U66" s="44">
        <v>11969</v>
      </c>
      <c r="V66" s="44">
        <v>6966</v>
      </c>
      <c r="X66">
        <f>K66/Calibration!$B$10</f>
        <v>1.2533108971362688</v>
      </c>
      <c r="Y66">
        <f>L66/Calibration!$B$10</f>
        <v>1.2015829983484467</v>
      </c>
      <c r="Z66">
        <f>M66/Calibration!$B$10</f>
        <v>1.1130846654825342</v>
      </c>
      <c r="AA66">
        <f>N66/Calibration!$B$10</f>
        <v>1.0490480196939953</v>
      </c>
      <c r="AB66">
        <f>O66/Calibration!$B$10</f>
        <v>1.0666542021127419</v>
      </c>
      <c r="AC66">
        <f>P66/Calibration!$B$10</f>
        <v>1.456638933034184</v>
      </c>
      <c r="AD66">
        <f>Q66/Calibration!$B$10</f>
        <v>1.6012277585615906</v>
      </c>
      <c r="AE66">
        <f>R66/Calibration!$B$10</f>
        <v>1.5108597426069614</v>
      </c>
      <c r="AF66">
        <f>S66/Calibration!$B$10</f>
        <v>1.5091458664423048</v>
      </c>
      <c r="AG66">
        <f>T66/Calibration!$B$10</f>
        <v>1.8460004362593874</v>
      </c>
      <c r="AH66">
        <f>U66/Calibration!$B$10</f>
        <v>1.8648530740706117</v>
      </c>
      <c r="AI66">
        <f>V66/Calibration!$B$10</f>
        <v>1.0853510329999065</v>
      </c>
      <c r="AK66" s="31">
        <f>Calibration!$K$16+Calibration!$K$17*X66</f>
        <v>0.19852989294227624</v>
      </c>
      <c r="AL66" s="31">
        <f>Calibration!$K$16+Calibration!$K$17*Y66</f>
        <v>0.18837262984680639</v>
      </c>
      <c r="AM66" s="31">
        <f>Calibration!$K$16+Calibration!$K$17*Z66</f>
        <v>0.17099514358708684</v>
      </c>
      <c r="AN66" s="31">
        <f>Calibration!$K$16+Calibration!$K$17*AA66</f>
        <v>0.15842094138155036</v>
      </c>
      <c r="AO66" s="31">
        <f>Calibration!$K$16+Calibration!$K$17*AB66</f>
        <v>0.1618780821339241</v>
      </c>
      <c r="AP66" s="31">
        <f>Calibration!$K$16+Calibration!$K$17*AC66</f>
        <v>0.23845527950730083</v>
      </c>
      <c r="AQ66" s="31">
        <f>Calibration!$K$10+Calibration!$K$11*AD66</f>
        <v>0.27259182735545956</v>
      </c>
      <c r="AR66" s="31">
        <f>Calibration!$K$10+Calibration!$K$11*AE66</f>
        <v>0.2507425747890234</v>
      </c>
      <c r="AS66" s="31">
        <f>Calibration!$K$10+Calibration!$K$11*AF66</f>
        <v>0.25032819241276338</v>
      </c>
      <c r="AT66" s="31">
        <f>Calibration!$K$10+Calibration!$K$11*AG66</f>
        <v>0.33177316491040987</v>
      </c>
      <c r="AU66" s="31">
        <f>Calibration!$K$10+Calibration!$K$11*AH66</f>
        <v>0.33633137104926986</v>
      </c>
      <c r="AV66" s="31">
        <f>Calibration!$K$4+Calibration!$K$5*AI66</f>
        <v>0.23114936998837163</v>
      </c>
      <c r="AX66">
        <f t="shared" si="0"/>
        <v>538.06070468662085</v>
      </c>
      <c r="AY66">
        <f t="shared" si="1"/>
        <v>398.46216421591214</v>
      </c>
      <c r="BA66">
        <f t="shared" si="2"/>
        <v>129.53783578408786</v>
      </c>
      <c r="BB66">
        <f t="shared" si="3"/>
        <v>5.0999147946491288</v>
      </c>
    </row>
    <row r="67" spans="1:54" x14ac:dyDescent="0.3">
      <c r="A67" s="44">
        <v>324</v>
      </c>
      <c r="B67" s="44">
        <v>324</v>
      </c>
      <c r="C67" s="44">
        <v>0</v>
      </c>
      <c r="D67" s="44">
        <v>13</v>
      </c>
      <c r="E67" s="44">
        <v>3</v>
      </c>
      <c r="F67" s="44">
        <v>14</v>
      </c>
      <c r="G67" s="44">
        <v>8</v>
      </c>
      <c r="H67" s="44">
        <v>45</v>
      </c>
      <c r="I67" s="44">
        <v>0</v>
      </c>
      <c r="J67" s="44">
        <v>50</v>
      </c>
      <c r="K67" s="44">
        <v>10282</v>
      </c>
      <c r="L67" s="44">
        <v>10384</v>
      </c>
      <c r="M67" s="44">
        <v>10482</v>
      </c>
      <c r="N67" s="44">
        <v>11198</v>
      </c>
      <c r="O67" s="44">
        <v>10707</v>
      </c>
      <c r="P67" s="44">
        <v>11133</v>
      </c>
      <c r="Q67" s="44">
        <v>10994</v>
      </c>
      <c r="R67" s="44">
        <v>9876</v>
      </c>
      <c r="S67" s="44">
        <v>10015</v>
      </c>
      <c r="T67" s="44">
        <v>11609</v>
      </c>
      <c r="U67" s="44">
        <v>12059</v>
      </c>
      <c r="V67" s="44">
        <v>6215</v>
      </c>
      <c r="X67">
        <f>K67/Calibration!$B$10</f>
        <v>1.6020067931818891</v>
      </c>
      <c r="Y67">
        <f>L67/Calibration!$B$10</f>
        <v>1.617899099435979</v>
      </c>
      <c r="Z67">
        <f>M67/Calibration!$B$10</f>
        <v>1.6331681779938301</v>
      </c>
      <c r="AA67">
        <f>N67/Calibration!$B$10</f>
        <v>1.7447259356205791</v>
      </c>
      <c r="AB67">
        <f>O67/Calibration!$B$10</f>
        <v>1.6682247359072637</v>
      </c>
      <c r="AC67">
        <f>P67/Calibration!$B$10</f>
        <v>1.7345984855566983</v>
      </c>
      <c r="AD67">
        <f>Q67/Calibration!$B$10</f>
        <v>1.7129413231123991</v>
      </c>
      <c r="AE67">
        <f>R67/Calibration!$B$10</f>
        <v>1.5387491820136487</v>
      </c>
      <c r="AF67">
        <f>S67/Calibration!$B$10</f>
        <v>1.5604063444579477</v>
      </c>
      <c r="AG67">
        <f>T67/Calibration!$B$10</f>
        <v>1.8087625814091179</v>
      </c>
      <c r="AH67">
        <f>U67/Calibration!$B$10</f>
        <v>1.8788756972359852</v>
      </c>
      <c r="AI67">
        <f>V67/Calibration!$B$10</f>
        <v>0.96834003303106797</v>
      </c>
      <c r="AK67" s="31">
        <f>Calibration!$K$16+Calibration!$K$17*X67</f>
        <v>0.26699963633884721</v>
      </c>
      <c r="AL67" s="31">
        <f>Calibration!$K$16+Calibration!$K$17*Y67</f>
        <v>0.27012024126576867</v>
      </c>
      <c r="AM67" s="31">
        <f>Calibration!$K$16+Calibration!$K$17*Z67</f>
        <v>0.2731184695288893</v>
      </c>
      <c r="AN67" s="31">
        <f>Calibration!$K$16+Calibration!$K$17*AA67</f>
        <v>0.29502389234924004</v>
      </c>
      <c r="AO67" s="31">
        <f>Calibration!$K$16+Calibration!$K$17*AB67</f>
        <v>0.28000215686768665</v>
      </c>
      <c r="AP67" s="31">
        <f>Calibration!$K$16+Calibration!$K$17*AC67</f>
        <v>0.29303527156247633</v>
      </c>
      <c r="AQ67" s="31">
        <f>Calibration!$K$10+Calibration!$K$11*AD67</f>
        <v>0.2996020240625884</v>
      </c>
      <c r="AR67" s="31">
        <f>Calibration!$K$10+Calibration!$K$11*AE67</f>
        <v>0.25748570618452699</v>
      </c>
      <c r="AS67" s="31">
        <f>Calibration!$K$10+Calibration!$K$11*AF67</f>
        <v>0.2627219925754487</v>
      </c>
      <c r="AT67" s="31">
        <f>Calibration!$K$10+Calibration!$K$11*AG67</f>
        <v>0.32276976600803364</v>
      </c>
      <c r="AU67" s="31">
        <f>Calibration!$K$10+Calibration!$K$11*AH67</f>
        <v>0.33972177230957895</v>
      </c>
      <c r="AV67" s="31">
        <f>Calibration!$K$4+Calibration!$K$5*AI67</f>
        <v>0.20550150221207308</v>
      </c>
      <c r="AX67">
        <f t="shared" si="0"/>
        <v>646.52052261914696</v>
      </c>
      <c r="AY67">
        <f t="shared" si="1"/>
        <v>424.16782266971387</v>
      </c>
      <c r="BA67">
        <f t="shared" si="2"/>
        <v>103.83217733028613</v>
      </c>
      <c r="BB67">
        <f t="shared" si="3"/>
        <v>4.0878809972553594</v>
      </c>
    </row>
    <row r="68" spans="1:54" x14ac:dyDescent="0.3">
      <c r="A68" s="44">
        <v>323</v>
      </c>
      <c r="B68" s="44">
        <v>323</v>
      </c>
      <c r="C68" s="44">
        <v>0</v>
      </c>
      <c r="D68" s="44">
        <v>13</v>
      </c>
      <c r="E68" s="44">
        <v>3</v>
      </c>
      <c r="F68" s="44">
        <v>14</v>
      </c>
      <c r="G68" s="44">
        <v>8</v>
      </c>
      <c r="H68" s="44">
        <v>51</v>
      </c>
      <c r="I68" s="44">
        <v>0</v>
      </c>
      <c r="J68" s="44">
        <v>51</v>
      </c>
      <c r="K68" s="44">
        <v>10780</v>
      </c>
      <c r="L68" s="44">
        <v>10565</v>
      </c>
      <c r="M68" s="44">
        <v>10812</v>
      </c>
      <c r="N68" s="44">
        <v>11268</v>
      </c>
      <c r="O68" s="44">
        <v>11673</v>
      </c>
      <c r="P68" s="44">
        <v>10421</v>
      </c>
      <c r="Q68" s="44">
        <v>9752</v>
      </c>
      <c r="R68" s="44">
        <v>9154</v>
      </c>
      <c r="S68" s="44">
        <v>9489</v>
      </c>
      <c r="T68" s="44">
        <v>10460</v>
      </c>
      <c r="U68" s="44">
        <v>11703</v>
      </c>
      <c r="V68" s="44">
        <v>6212</v>
      </c>
      <c r="X68" s="31">
        <f>K68/Calibration!$B$10</f>
        <v>1.6795986413636224</v>
      </c>
      <c r="Y68" s="31">
        <f>L68/Calibration!$B$10</f>
        <v>1.6461001526907857</v>
      </c>
      <c r="Z68" s="31">
        <f>M68/Calibration!$B$10</f>
        <v>1.6845844629335329</v>
      </c>
      <c r="AA68" s="31">
        <f>N68/Calibration!$B$10</f>
        <v>1.7556324203047584</v>
      </c>
      <c r="AB68" s="31">
        <f>O68/Calibration!$B$10</f>
        <v>1.8187342245489391</v>
      </c>
      <c r="AC68" s="31">
        <f>P68/Calibration!$B$10</f>
        <v>1.623663955626188</v>
      </c>
      <c r="AD68" s="31">
        <f>Q68/Calibration!$B$10</f>
        <v>1.5194291234302453</v>
      </c>
      <c r="AE68" s="31">
        <f>R68/Calibration!$B$10</f>
        <v>1.4262565828425415</v>
      </c>
      <c r="AF68" s="31">
        <f>S68/Calibration!$B$10</f>
        <v>1.4784519024025429</v>
      </c>
      <c r="AG68" s="31">
        <f>T68/Calibration!$B$10</f>
        <v>1.6297404256645165</v>
      </c>
      <c r="AH68" s="31">
        <f>U68/Calibration!$B$10</f>
        <v>1.8234084322707302</v>
      </c>
      <c r="AI68" s="31">
        <f>V68/Calibration!$B$10</f>
        <v>0.96787261225888876</v>
      </c>
      <c r="AK68" s="31">
        <f>Calibration!$K$16+Calibration!$K$17*X68</f>
        <v>0.28223553098205206</v>
      </c>
      <c r="AL68" s="31">
        <f>Calibration!$K$16+Calibration!$K$17*Y68</f>
        <v>0.27565778530275681</v>
      </c>
      <c r="AM68" s="31">
        <f>Calibration!$K$16+Calibration!$K$17*Z68</f>
        <v>0.28321454429245879</v>
      </c>
      <c r="AN68" s="31">
        <f>Calibration!$K$16+Calibration!$K$17*AA68</f>
        <v>0.29716548396575471</v>
      </c>
      <c r="AO68" s="31">
        <f>Calibration!$K$16+Calibration!$K$17*AB68</f>
        <v>0.30955612117558995</v>
      </c>
      <c r="AP68" s="31">
        <f>Calibration!$K$16+Calibration!$K$17*AC68</f>
        <v>0.27125222540592647</v>
      </c>
      <c r="AQ68" s="31">
        <f>Calibration!$K$10+Calibration!$K$11*AD68</f>
        <v>0.25281448667032336</v>
      </c>
      <c r="AR68" s="31">
        <f>Calibration!$K$10+Calibration!$K$11*AE68</f>
        <v>0.23028715385182541</v>
      </c>
      <c r="AS68" s="31">
        <f>Calibration!$K$10+Calibration!$K$11*AF68</f>
        <v>0.24290698076519801</v>
      </c>
      <c r="AT68" s="31">
        <f>Calibration!$K$10+Calibration!$K$11*AG68</f>
        <v>0.27948564325142128</v>
      </c>
      <c r="AU68" s="31">
        <f>Calibration!$K$10+Calibration!$K$11*AH68</f>
        <v>0.32631085176880087</v>
      </c>
      <c r="AV68" s="31">
        <f>Calibration!$K$4+Calibration!$K$5*AI68</f>
        <v>0.20539904734745401</v>
      </c>
      <c r="AW68" s="31"/>
      <c r="AX68" s="31">
        <f t="shared" ref="AX68:AX89" si="4">200*(SUM(AL68:AV68)+AK68/2)</f>
        <v>623.03361785770699</v>
      </c>
      <c r="AY68" s="31">
        <f t="shared" ref="AY68:AY89" si="5">200*(SUM(AP68:AV68)+AO68/2)</f>
        <v>392.64688992974885</v>
      </c>
      <c r="AZ68" s="31"/>
      <c r="BA68" s="31">
        <f t="shared" ref="BA68:BA89" si="6">$BD$11-AY68</f>
        <v>135.35311007025115</v>
      </c>
      <c r="BB68" s="31">
        <f t="shared" si="3"/>
        <v>5.3288626011909903</v>
      </c>
    </row>
    <row r="69" spans="1:54" x14ac:dyDescent="0.3">
      <c r="A69" s="44">
        <v>322</v>
      </c>
      <c r="B69" s="44">
        <v>322</v>
      </c>
      <c r="C69" s="44">
        <v>0</v>
      </c>
      <c r="D69" s="44">
        <v>13</v>
      </c>
      <c r="E69" s="44">
        <v>3</v>
      </c>
      <c r="F69" s="44">
        <v>14</v>
      </c>
      <c r="G69" s="44">
        <v>8</v>
      </c>
      <c r="H69" s="44">
        <v>56</v>
      </c>
      <c r="I69" s="44">
        <v>0</v>
      </c>
      <c r="J69" s="44">
        <v>52</v>
      </c>
      <c r="K69" s="44">
        <v>11000</v>
      </c>
      <c r="L69" s="44">
        <v>10576</v>
      </c>
      <c r="M69" s="44">
        <v>11004</v>
      </c>
      <c r="N69" s="44">
        <v>11428</v>
      </c>
      <c r="O69" s="44">
        <v>10296</v>
      </c>
      <c r="P69" s="44">
        <v>9819</v>
      </c>
      <c r="Q69" s="44">
        <v>10668</v>
      </c>
      <c r="R69" s="44">
        <v>9364</v>
      </c>
      <c r="S69" s="44">
        <v>9228</v>
      </c>
      <c r="T69" s="44">
        <v>9804</v>
      </c>
      <c r="U69" s="44">
        <v>9604</v>
      </c>
      <c r="V69" s="44">
        <v>5294</v>
      </c>
      <c r="X69" s="31">
        <f>K69/Calibration!$B$10</f>
        <v>1.7138761646567573</v>
      </c>
      <c r="Y69" s="31">
        <f>L69/Calibration!$B$10</f>
        <v>1.6478140288554424</v>
      </c>
      <c r="Z69" s="31">
        <f>M69/Calibration!$B$10</f>
        <v>1.7144993923529963</v>
      </c>
      <c r="AA69" s="31">
        <f>N69/Calibration!$B$10</f>
        <v>1.7805615281543112</v>
      </c>
      <c r="AB69" s="31">
        <f>O69/Calibration!$B$10</f>
        <v>1.6041880901187249</v>
      </c>
      <c r="AC69" s="31">
        <f>P69/Calibration!$B$10</f>
        <v>1.5298681873422455</v>
      </c>
      <c r="AD69" s="31">
        <f>Q69/Calibration!$B$10</f>
        <v>1.6621482658689353</v>
      </c>
      <c r="AE69" s="31">
        <f>R69/Calibration!$B$10</f>
        <v>1.4589760368950797</v>
      </c>
      <c r="AF69" s="31">
        <f>S69/Calibration!$B$10</f>
        <v>1.4377862952229596</v>
      </c>
      <c r="AG69" s="31">
        <f>T69/Calibration!$B$10</f>
        <v>1.52753108348135</v>
      </c>
      <c r="AH69" s="31">
        <f>U69/Calibration!$B$10</f>
        <v>1.4963696986694088</v>
      </c>
      <c r="AI69" s="31">
        <f>V69/Calibration!$B$10</f>
        <v>0.82484185597207937</v>
      </c>
      <c r="AK69" s="31">
        <f>Calibration!$K$16+Calibration!$K$17*X69</f>
        <v>0.28896624749109828</v>
      </c>
      <c r="AL69" s="31">
        <f>Calibration!$K$16+Calibration!$K$17*Y69</f>
        <v>0.2759943211282091</v>
      </c>
      <c r="AM69" s="31">
        <f>Calibration!$K$16+Calibration!$K$17*Z69</f>
        <v>0.28908862415489917</v>
      </c>
      <c r="AN69" s="31">
        <f>Calibration!$K$16+Calibration!$K$17*AA69</f>
        <v>0.30206055051778841</v>
      </c>
      <c r="AO69" s="31">
        <f>Calibration!$K$16+Calibration!$K$17*AB69</f>
        <v>0.26742795466215014</v>
      </c>
      <c r="AP69" s="31">
        <f>Calibration!$K$16+Calibration!$K$17*AC69</f>
        <v>0.25283453750389978</v>
      </c>
      <c r="AQ69" s="31">
        <f>Calibration!$K$10+Calibration!$K$11*AD69</f>
        <v>0.28732123727524667</v>
      </c>
      <c r="AR69" s="31">
        <f>Calibration!$K$10+Calibration!$K$11*AE69</f>
        <v>0.23819809012587989</v>
      </c>
      <c r="AS69" s="31">
        <f>Calibration!$K$10+Calibration!$K$11*AF69</f>
        <v>0.2330748171103017</v>
      </c>
      <c r="AT69" s="31">
        <f>Calibration!$K$10+Calibration!$K$11*AG69</f>
        <v>0.25477338517627973</v>
      </c>
      <c r="AU69" s="31">
        <f>Calibration!$K$10+Calibration!$K$11*AH69</f>
        <v>0.24723916015337066</v>
      </c>
      <c r="AV69" s="31">
        <f>Calibration!$K$4+Calibration!$K$5*AI69</f>
        <v>0.17404785877402915</v>
      </c>
      <c r="AW69" s="31"/>
      <c r="AX69" s="31">
        <f t="shared" si="4"/>
        <v>593.30873206552076</v>
      </c>
      <c r="AY69" s="31">
        <f t="shared" si="5"/>
        <v>364.24061269001646</v>
      </c>
      <c r="AZ69" s="31"/>
      <c r="BA69" s="31">
        <f t="shared" si="6"/>
        <v>163.75938730998354</v>
      </c>
      <c r="BB69" s="31">
        <f t="shared" si="3"/>
        <v>6.4472199728339978</v>
      </c>
    </row>
    <row r="70" spans="1:54" x14ac:dyDescent="0.3">
      <c r="A70" s="44">
        <v>321</v>
      </c>
      <c r="B70" s="44">
        <v>321</v>
      </c>
      <c r="C70" s="44">
        <v>0</v>
      </c>
      <c r="D70" s="44">
        <v>13</v>
      </c>
      <c r="E70" s="44">
        <v>3</v>
      </c>
      <c r="F70" s="44">
        <v>14</v>
      </c>
      <c r="G70" s="44">
        <v>9</v>
      </c>
      <c r="H70" s="44">
        <v>1</v>
      </c>
      <c r="I70" s="44">
        <v>0</v>
      </c>
      <c r="J70" s="44">
        <v>53</v>
      </c>
      <c r="K70" s="44">
        <v>11134</v>
      </c>
      <c r="L70" s="44">
        <v>10668</v>
      </c>
      <c r="M70" s="44">
        <v>10700</v>
      </c>
      <c r="N70" s="44">
        <v>11601</v>
      </c>
      <c r="O70" s="44">
        <v>11588</v>
      </c>
      <c r="P70" s="44">
        <v>10354</v>
      </c>
      <c r="Q70" s="44">
        <v>11222</v>
      </c>
      <c r="R70" s="44">
        <v>10504</v>
      </c>
      <c r="S70" s="44">
        <v>10265</v>
      </c>
      <c r="T70" s="44">
        <v>11289</v>
      </c>
      <c r="U70" s="44">
        <v>11697</v>
      </c>
      <c r="V70" s="44">
        <v>6911</v>
      </c>
      <c r="X70" s="31">
        <f>K70/Calibration!$B$10</f>
        <v>1.734754292480758</v>
      </c>
      <c r="Y70" s="31">
        <f>L70/Calibration!$B$10</f>
        <v>1.6621482658689353</v>
      </c>
      <c r="Z70" s="31">
        <f>M70/Calibration!$B$10</f>
        <v>1.6671340874388458</v>
      </c>
      <c r="AA70" s="31">
        <f>N70/Calibration!$B$10</f>
        <v>1.8075161260166401</v>
      </c>
      <c r="AB70" s="31">
        <f>O70/Calibration!$B$10</f>
        <v>1.8054906360038641</v>
      </c>
      <c r="AC70" s="31">
        <f>P70/Calibration!$B$10</f>
        <v>1.6132248917141878</v>
      </c>
      <c r="AD70" s="31">
        <f>Q70/Calibration!$B$10</f>
        <v>1.7484653017980119</v>
      </c>
      <c r="AE70" s="31">
        <f>R70/Calibration!$B$10</f>
        <v>1.6365959303231437</v>
      </c>
      <c r="AF70" s="31">
        <f>S70/Calibration!$B$10</f>
        <v>1.599358075472874</v>
      </c>
      <c r="AG70" s="31">
        <f>T70/Calibration!$B$10</f>
        <v>1.7589043657100123</v>
      </c>
      <c r="AH70" s="31">
        <f>U70/Calibration!$B$10</f>
        <v>1.8224735907263718</v>
      </c>
      <c r="AI70" s="31">
        <f>V70/Calibration!$B$10</f>
        <v>1.0767816521766227</v>
      </c>
      <c r="AK70" s="31">
        <f>Calibration!$K$16+Calibration!$K$17*X70</f>
        <v>0.29306586572842652</v>
      </c>
      <c r="AL70" s="31">
        <f>Calibration!$K$16+Calibration!$K$17*Y70</f>
        <v>0.27880898439562846</v>
      </c>
      <c r="AM70" s="31">
        <f>Calibration!$K$16+Calibration!$K$17*Z70</f>
        <v>0.27978799770603519</v>
      </c>
      <c r="AN70" s="31">
        <f>Calibration!$K$16+Calibration!$K$17*AA70</f>
        <v>0.30735334122717478</v>
      </c>
      <c r="AO70" s="31">
        <f>Calibration!$K$16+Calibration!$K$17*AB70</f>
        <v>0.30695561706982205</v>
      </c>
      <c r="AP70" s="31">
        <f>Calibration!$K$16+Calibration!$K$17*AC70</f>
        <v>0.26920241628726238</v>
      </c>
      <c r="AQ70" s="31">
        <f>Calibration!$K$10+Calibration!$K$11*AD70</f>
        <v>0.30819104058870467</v>
      </c>
      <c r="AR70" s="31">
        <f>Calibration!$K$10+Calibration!$K$11*AE70</f>
        <v>0.28114317275646128</v>
      </c>
      <c r="AS70" s="31">
        <f>Calibration!$K$10+Calibration!$K$11*AF70</f>
        <v>0.272139773854085</v>
      </c>
      <c r="AT70" s="31">
        <f>Calibration!$K$10+Calibration!$K$11*AG70</f>
        <v>0.31071500597137924</v>
      </c>
      <c r="AU70" s="31">
        <f>Calibration!$K$10+Calibration!$K$11*AH70</f>
        <v>0.32608482501811359</v>
      </c>
      <c r="AV70" s="31">
        <f>Calibration!$K$4+Calibration!$K$5*AI70</f>
        <v>0.2292710308036893</v>
      </c>
      <c r="AW70" s="31"/>
      <c r="AX70" s="31">
        <f t="shared" si="4"/>
        <v>663.23722770851384</v>
      </c>
      <c r="AY70" s="31">
        <f t="shared" si="5"/>
        <v>430.04501476292137</v>
      </c>
      <c r="AZ70" s="31"/>
      <c r="BA70" s="31">
        <f t="shared" si="6"/>
        <v>97.954985237078631</v>
      </c>
      <c r="BB70" s="31">
        <f t="shared" si="3"/>
        <v>3.8564954817747497</v>
      </c>
    </row>
    <row r="71" spans="1:54" x14ac:dyDescent="0.3">
      <c r="A71" s="44">
        <v>320</v>
      </c>
      <c r="B71" s="44">
        <v>320</v>
      </c>
      <c r="C71" s="44">
        <v>0</v>
      </c>
      <c r="D71" s="44">
        <v>13</v>
      </c>
      <c r="E71" s="44">
        <v>3</v>
      </c>
      <c r="F71" s="44">
        <v>14</v>
      </c>
      <c r="G71" s="44">
        <v>9</v>
      </c>
      <c r="H71" s="44">
        <v>6</v>
      </c>
      <c r="I71" s="44">
        <v>0</v>
      </c>
      <c r="J71" s="44">
        <v>54</v>
      </c>
      <c r="K71" s="44">
        <v>10587</v>
      </c>
      <c r="L71" s="44">
        <v>10622</v>
      </c>
      <c r="M71" s="44">
        <v>10681</v>
      </c>
      <c r="N71" s="44">
        <v>10956</v>
      </c>
      <c r="O71" s="44">
        <v>11666</v>
      </c>
      <c r="P71" s="44">
        <v>10657</v>
      </c>
      <c r="Q71" s="44">
        <v>10508</v>
      </c>
      <c r="R71" s="44">
        <v>9865</v>
      </c>
      <c r="S71" s="44">
        <v>10021</v>
      </c>
      <c r="T71" s="44">
        <v>11952</v>
      </c>
      <c r="U71" s="44">
        <v>12256</v>
      </c>
      <c r="V71" s="44">
        <v>7519</v>
      </c>
      <c r="X71" s="31">
        <f>K71/Calibration!$B$10</f>
        <v>1.6495279050200991</v>
      </c>
      <c r="Y71" s="31">
        <f>L71/Calibration!$B$10</f>
        <v>1.6549811473621889</v>
      </c>
      <c r="Z71" s="31">
        <f>M71/Calibration!$B$10</f>
        <v>1.6641737558817113</v>
      </c>
      <c r="AA71" s="31">
        <f>N71/Calibration!$B$10</f>
        <v>1.7070206599981304</v>
      </c>
      <c r="AB71" s="31">
        <f>O71/Calibration!$B$10</f>
        <v>1.817643576080521</v>
      </c>
      <c r="AC71" s="31">
        <f>P71/Calibration!$B$10</f>
        <v>1.6604343897042786</v>
      </c>
      <c r="AD71" s="31">
        <f>Q71/Calibration!$B$10</f>
        <v>1.6372191580193824</v>
      </c>
      <c r="AE71" s="31">
        <f>R71/Calibration!$B$10</f>
        <v>1.5370353058489921</v>
      </c>
      <c r="AF71" s="31">
        <f>S71/Calibration!$B$10</f>
        <v>1.5613411860023061</v>
      </c>
      <c r="AG71" s="31">
        <f>T71/Calibration!$B$10</f>
        <v>1.8622043563615969</v>
      </c>
      <c r="AH71" s="31">
        <f>U71/Calibration!$B$10</f>
        <v>1.9095696612757471</v>
      </c>
      <c r="AI71" s="31">
        <f>V71/Calibration!$B$10</f>
        <v>1.1715122620049234</v>
      </c>
      <c r="AK71" s="31">
        <f>Calibration!$K$16+Calibration!$K$17*X71</f>
        <v>0.27633085695366139</v>
      </c>
      <c r="AL71" s="31">
        <f>Calibration!$K$16+Calibration!$K$17*Y71</f>
        <v>0.2774016527619188</v>
      </c>
      <c r="AM71" s="31">
        <f>Calibration!$K$16+Calibration!$K$17*Z71</f>
        <v>0.27920670855298119</v>
      </c>
      <c r="AN71" s="31">
        <f>Calibration!$K$16+Calibration!$K$17*AA71</f>
        <v>0.28762010418928907</v>
      </c>
      <c r="AO71" s="31">
        <f>Calibration!$K$16+Calibration!$K$17*AB71</f>
        <v>0.30934196201393849</v>
      </c>
      <c r="AP71" s="31">
        <f>Calibration!$K$16+Calibration!$K$17*AC71</f>
        <v>0.27847244857017617</v>
      </c>
      <c r="AQ71" s="31">
        <f>Calibration!$K$10+Calibration!$K$11*AD71</f>
        <v>0.28129385725691947</v>
      </c>
      <c r="AR71" s="31">
        <f>Calibration!$K$10+Calibration!$K$11*AE71</f>
        <v>0.25707132380826697</v>
      </c>
      <c r="AS71" s="31">
        <f>Calibration!$K$10+Calibration!$K$11*AF71</f>
        <v>0.26294801932613604</v>
      </c>
      <c r="AT71" s="31">
        <f>Calibration!$K$10+Calibration!$K$11*AG71</f>
        <v>0.33569096192232262</v>
      </c>
      <c r="AU71" s="31">
        <f>Calibration!$K$10+Calibration!$K$11*AH71</f>
        <v>0.34714298395714432</v>
      </c>
      <c r="AV71" s="31">
        <f>Calibration!$K$4+Calibration!$K$5*AI71</f>
        <v>0.25003521669981382</v>
      </c>
      <c r="AW71" s="31"/>
      <c r="AX71" s="31">
        <f t="shared" si="4"/>
        <v>660.8781335071476</v>
      </c>
      <c r="AY71" s="31">
        <f t="shared" si="5"/>
        <v>433.46515850954972</v>
      </c>
      <c r="AZ71" s="31"/>
      <c r="BA71" s="31">
        <f t="shared" si="6"/>
        <v>94.534841490450276</v>
      </c>
      <c r="BB71" s="31">
        <f t="shared" si="3"/>
        <v>3.7218441531673339</v>
      </c>
    </row>
    <row r="72" spans="1:54" x14ac:dyDescent="0.3">
      <c r="A72" s="44">
        <v>319</v>
      </c>
      <c r="B72" s="44">
        <v>319</v>
      </c>
      <c r="C72" s="44">
        <v>0</v>
      </c>
      <c r="D72" s="44">
        <v>13</v>
      </c>
      <c r="E72" s="44">
        <v>3</v>
      </c>
      <c r="F72" s="44">
        <v>14</v>
      </c>
      <c r="G72" s="44">
        <v>9</v>
      </c>
      <c r="H72" s="44">
        <v>11</v>
      </c>
      <c r="I72" s="44">
        <v>0</v>
      </c>
      <c r="J72" s="44">
        <v>55</v>
      </c>
      <c r="K72" s="44">
        <v>9616</v>
      </c>
      <c r="L72" s="44">
        <v>9260</v>
      </c>
      <c r="M72" s="44">
        <v>9506</v>
      </c>
      <c r="N72" s="44">
        <v>11230</v>
      </c>
      <c r="O72" s="44">
        <v>11582</v>
      </c>
      <c r="P72" s="44">
        <v>10207</v>
      </c>
      <c r="Q72" s="44">
        <v>10049</v>
      </c>
      <c r="R72" s="44">
        <v>9896</v>
      </c>
      <c r="S72" s="44">
        <v>10950</v>
      </c>
      <c r="T72" s="44">
        <v>12336</v>
      </c>
      <c r="U72" s="44">
        <v>12048</v>
      </c>
      <c r="V72" s="44">
        <v>7403</v>
      </c>
      <c r="X72" s="31">
        <f>K72/Calibration!$B$10</f>
        <v>1.4982393817581254</v>
      </c>
      <c r="Y72" s="31">
        <f>L72/Calibration!$B$10</f>
        <v>1.4427721167928702</v>
      </c>
      <c r="Z72" s="31">
        <f>M72/Calibration!$B$10</f>
        <v>1.4811006201115577</v>
      </c>
      <c r="AA72" s="31">
        <f>N72/Calibration!$B$10</f>
        <v>1.7497117571904897</v>
      </c>
      <c r="AB72" s="31">
        <f>O72/Calibration!$B$10</f>
        <v>1.8045557944595059</v>
      </c>
      <c r="AC72" s="31">
        <f>P72/Calibration!$B$10</f>
        <v>1.5903212738774111</v>
      </c>
      <c r="AD72" s="31">
        <f>Q72/Calibration!$B$10</f>
        <v>1.5657037798759776</v>
      </c>
      <c r="AE72" s="31">
        <f>R72/Calibration!$B$10</f>
        <v>1.5418653204948429</v>
      </c>
      <c r="AF72" s="31">
        <f>S72/Calibration!$B$10</f>
        <v>1.7060858184537722</v>
      </c>
      <c r="AG72" s="31">
        <f>T72/Calibration!$B$10</f>
        <v>1.9220342152005236</v>
      </c>
      <c r="AH72" s="31">
        <f>U72/Calibration!$B$10</f>
        <v>1.8771618210713286</v>
      </c>
      <c r="AI72" s="31">
        <f>V72/Calibration!$B$10</f>
        <v>1.1534386588139978</v>
      </c>
      <c r="AK72" s="31">
        <f>Calibration!$K$16+Calibration!$K$17*X72</f>
        <v>0.24662392181600706</v>
      </c>
      <c r="AL72" s="31">
        <f>Calibration!$K$16+Calibration!$K$17*Y72</f>
        <v>0.23573239873773211</v>
      </c>
      <c r="AM72" s="31">
        <f>Calibration!$K$16+Calibration!$K$17*Z72</f>
        <v>0.2432585635614839</v>
      </c>
      <c r="AN72" s="31">
        <f>Calibration!$K$16+Calibration!$K$17*AA72</f>
        <v>0.29600290565964676</v>
      </c>
      <c r="AO72" s="31">
        <f>Calibration!$K$16+Calibration!$K$17*AB72</f>
        <v>0.30677205207412084</v>
      </c>
      <c r="AP72" s="31">
        <f>Calibration!$K$16+Calibration!$K$17*AC72</f>
        <v>0.26470507389258141</v>
      </c>
      <c r="AQ72" s="31">
        <f>Calibration!$K$10+Calibration!$K$11*AD72</f>
        <v>0.26400281082934324</v>
      </c>
      <c r="AR72" s="31">
        <f>Calibration!$K$10+Calibration!$K$11*AE72</f>
        <v>0.25823912868681786</v>
      </c>
      <c r="AS72" s="31">
        <f>Calibration!$K$10+Calibration!$K$11*AF72</f>
        <v>0.2979444945575484</v>
      </c>
      <c r="AT72" s="31">
        <f>Calibration!$K$10+Calibration!$K$11*AG72</f>
        <v>0.35015667396630795</v>
      </c>
      <c r="AU72" s="31">
        <f>Calibration!$K$10+Calibration!$K$11*AH72</f>
        <v>0.33930738993331894</v>
      </c>
      <c r="AV72" s="31">
        <f>Calibration!$K$4+Calibration!$K$5*AI72</f>
        <v>0.24607362860121118</v>
      </c>
      <c r="AW72" s="31"/>
      <c r="AX72" s="31">
        <f t="shared" si="4"/>
        <v>645.10141628162319</v>
      </c>
      <c r="AY72" s="31">
        <f t="shared" si="5"/>
        <v>434.76304530083792</v>
      </c>
      <c r="AZ72" s="31"/>
      <c r="BA72" s="31">
        <f t="shared" si="6"/>
        <v>93.236954699162084</v>
      </c>
      <c r="BB72" s="31">
        <f t="shared" si="3"/>
        <v>3.6707462479985074</v>
      </c>
    </row>
    <row r="73" spans="1:54" x14ac:dyDescent="0.3">
      <c r="A73" s="44">
        <v>318</v>
      </c>
      <c r="B73" s="44">
        <v>318</v>
      </c>
      <c r="C73" s="44">
        <v>0</v>
      </c>
      <c r="D73" s="44">
        <v>13</v>
      </c>
      <c r="E73" s="44">
        <v>3</v>
      </c>
      <c r="F73" s="44">
        <v>14</v>
      </c>
      <c r="G73" s="44">
        <v>9</v>
      </c>
      <c r="H73" s="44">
        <v>16</v>
      </c>
      <c r="I73" s="44">
        <v>0</v>
      </c>
      <c r="J73" s="44">
        <v>56</v>
      </c>
      <c r="K73" s="44">
        <v>10676</v>
      </c>
      <c r="L73" s="44">
        <v>9843</v>
      </c>
      <c r="M73" s="44">
        <v>10387</v>
      </c>
      <c r="N73" s="44">
        <v>10796</v>
      </c>
      <c r="O73" s="44">
        <v>11296</v>
      </c>
      <c r="P73" s="44">
        <v>11312</v>
      </c>
      <c r="Q73" s="44">
        <v>10709</v>
      </c>
      <c r="R73" s="44">
        <v>9818</v>
      </c>
      <c r="S73" s="44">
        <v>9294</v>
      </c>
      <c r="T73" s="44">
        <v>9843</v>
      </c>
      <c r="U73" s="44">
        <v>11182</v>
      </c>
      <c r="V73" s="44">
        <v>6398</v>
      </c>
      <c r="X73" s="31">
        <f>K73/Calibration!$B$10</f>
        <v>1.6633947212614129</v>
      </c>
      <c r="Y73" s="31">
        <f>L73/Calibration!$B$10</f>
        <v>1.5336075535196785</v>
      </c>
      <c r="Z73" s="31">
        <f>M73/Calibration!$B$10</f>
        <v>1.6183665202081581</v>
      </c>
      <c r="AA73" s="31">
        <f>N73/Calibration!$B$10</f>
        <v>1.6820915521485775</v>
      </c>
      <c r="AB73" s="31">
        <f>O73/Calibration!$B$10</f>
        <v>1.7599950141784302</v>
      </c>
      <c r="AC73" s="31">
        <f>P73/Calibration!$B$10</f>
        <v>1.7624879249633854</v>
      </c>
      <c r="AD73" s="31">
        <f>Q73/Calibration!$B$10</f>
        <v>1.6685363497553831</v>
      </c>
      <c r="AE73" s="31">
        <f>R73/Calibration!$B$10</f>
        <v>1.5297123804181858</v>
      </c>
      <c r="AF73" s="31">
        <f>S73/Calibration!$B$10</f>
        <v>1.4480695522109004</v>
      </c>
      <c r="AG73" s="31">
        <f>T73/Calibration!$B$10</f>
        <v>1.5336075535196785</v>
      </c>
      <c r="AH73" s="31">
        <f>U73/Calibration!$B$10</f>
        <v>1.7422330248356237</v>
      </c>
      <c r="AI73" s="31">
        <f>V73/Calibration!$B$10</f>
        <v>0.99685270013399396</v>
      </c>
      <c r="AK73" s="31">
        <f>Calibration!$K$16+Calibration!$K$17*X73</f>
        <v>0.27905373772323011</v>
      </c>
      <c r="AL73" s="31">
        <f>Calibration!$K$16+Calibration!$K$17*Y73</f>
        <v>0.25356879748670486</v>
      </c>
      <c r="AM73" s="31">
        <f>Calibration!$K$16+Calibration!$K$17*Z73</f>
        <v>0.2702120237636193</v>
      </c>
      <c r="AN73" s="31">
        <f>Calibration!$K$16+Calibration!$K$17*AA73</f>
        <v>0.28272503763725537</v>
      </c>
      <c r="AO73" s="31">
        <f>Calibration!$K$16+Calibration!$K$17*AB73</f>
        <v>0.29802212061236061</v>
      </c>
      <c r="AP73" s="31">
        <f>Calibration!$K$16+Calibration!$K$17*AC73</f>
        <v>0.29851162726756397</v>
      </c>
      <c r="AQ73" s="31">
        <f>Calibration!$K$10+Calibration!$K$11*AD73</f>
        <v>0.28886575340494303</v>
      </c>
      <c r="AR73" s="31">
        <f>Calibration!$K$10+Calibration!$K$11*AE73</f>
        <v>0.25530078092788333</v>
      </c>
      <c r="AS73" s="31">
        <f>Calibration!$K$10+Calibration!$K$11*AF73</f>
        <v>0.23556111136786173</v>
      </c>
      <c r="AT73" s="31">
        <f>Calibration!$K$10+Calibration!$K$11*AG73</f>
        <v>0.256242559055747</v>
      </c>
      <c r="AU73" s="31">
        <f>Calibration!$K$10+Calibration!$K$11*AH73</f>
        <v>0.30668419558412285</v>
      </c>
      <c r="AV73" s="31">
        <f>Calibration!$K$4+Calibration!$K$5*AI73</f>
        <v>0.21175124895383424</v>
      </c>
      <c r="AW73" s="31"/>
      <c r="AX73" s="31">
        <f t="shared" si="4"/>
        <v>619.39442498470225</v>
      </c>
      <c r="AY73" s="31">
        <f t="shared" si="5"/>
        <v>400.38566737362726</v>
      </c>
      <c r="AZ73" s="31"/>
      <c r="BA73" s="31">
        <f t="shared" si="6"/>
        <v>127.61433262637274</v>
      </c>
      <c r="BB73" s="31">
        <f t="shared" si="3"/>
        <v>5.0241863238729429</v>
      </c>
    </row>
    <row r="74" spans="1:54" x14ac:dyDescent="0.3">
      <c r="A74" s="44">
        <v>317</v>
      </c>
      <c r="B74" s="44">
        <v>317</v>
      </c>
      <c r="C74" s="44">
        <v>0</v>
      </c>
      <c r="D74" s="44">
        <v>13</v>
      </c>
      <c r="E74" s="44">
        <v>3</v>
      </c>
      <c r="F74" s="44">
        <v>14</v>
      </c>
      <c r="G74" s="44">
        <v>9</v>
      </c>
      <c r="H74" s="44">
        <v>21</v>
      </c>
      <c r="I74" s="44">
        <v>0</v>
      </c>
      <c r="J74" s="44">
        <v>57</v>
      </c>
      <c r="K74" s="44">
        <v>9816</v>
      </c>
      <c r="L74" s="44">
        <v>9948</v>
      </c>
      <c r="M74" s="44">
        <v>9939</v>
      </c>
      <c r="N74" s="44">
        <v>10143</v>
      </c>
      <c r="O74" s="44">
        <v>11166</v>
      </c>
      <c r="P74" s="44">
        <v>10889</v>
      </c>
      <c r="Q74" s="44">
        <v>11058</v>
      </c>
      <c r="R74" s="44">
        <v>10104</v>
      </c>
      <c r="S74" s="44">
        <v>10404</v>
      </c>
      <c r="T74" s="44">
        <v>11082</v>
      </c>
      <c r="U74" s="44">
        <v>12233</v>
      </c>
      <c r="V74" s="44">
        <v>4954</v>
      </c>
      <c r="X74" s="31">
        <f>K74/Calibration!$B$10</f>
        <v>1.5294007665700664</v>
      </c>
      <c r="Y74" s="31">
        <f>L74/Calibration!$B$10</f>
        <v>1.5499672805459475</v>
      </c>
      <c r="Z74" s="31">
        <f>M74/Calibration!$B$10</f>
        <v>1.5485650182294102</v>
      </c>
      <c r="AA74" s="31">
        <f>N74/Calibration!$B$10</f>
        <v>1.5803496307375899</v>
      </c>
      <c r="AB74" s="31">
        <f>O74/Calibration!$B$10</f>
        <v>1.7397401140506685</v>
      </c>
      <c r="AC74" s="31">
        <f>P74/Calibration!$B$10</f>
        <v>1.6965815960861301</v>
      </c>
      <c r="AD74" s="31">
        <f>Q74/Calibration!$B$10</f>
        <v>1.7229129662522202</v>
      </c>
      <c r="AE74" s="31">
        <f>R74/Calibration!$B$10</f>
        <v>1.5742731606992615</v>
      </c>
      <c r="AF74" s="31">
        <f>S74/Calibration!$B$10</f>
        <v>1.6210152379171732</v>
      </c>
      <c r="AG74" s="31">
        <f>T74/Calibration!$B$10</f>
        <v>1.7266523324296532</v>
      </c>
      <c r="AH74" s="31">
        <f>U74/Calibration!$B$10</f>
        <v>1.9059861020223738</v>
      </c>
      <c r="AI74" s="31">
        <f>V74/Calibration!$B$10</f>
        <v>0.77186750179177965</v>
      </c>
      <c r="AK74" s="31">
        <f>Calibration!$K$16+Calibration!$K$17*X74</f>
        <v>0.25274275500604915</v>
      </c>
      <c r="AL74" s="31">
        <f>Calibration!$K$16+Calibration!$K$17*Y74</f>
        <v>0.25678118491147695</v>
      </c>
      <c r="AM74" s="31">
        <f>Calibration!$K$16+Calibration!$K$17*Z74</f>
        <v>0.25650583741792504</v>
      </c>
      <c r="AN74" s="31">
        <f>Calibration!$K$16+Calibration!$K$17*AA74</f>
        <v>0.26274704727176795</v>
      </c>
      <c r="AO74" s="31">
        <f>Calibration!$K$16+Calibration!$K$17*AB74</f>
        <v>0.29404487903883325</v>
      </c>
      <c r="AP74" s="31">
        <f>Calibration!$K$16+Calibration!$K$17*AC74</f>
        <v>0.28557029507062498</v>
      </c>
      <c r="AQ74" s="31">
        <f>Calibration!$K$10+Calibration!$K$11*AD74</f>
        <v>0.30201297606991928</v>
      </c>
      <c r="AR74" s="31">
        <f>Calibration!$K$10+Calibration!$K$11*AE74</f>
        <v>0.26607472271064325</v>
      </c>
      <c r="AS74" s="31">
        <f>Calibration!$K$10+Calibration!$K$11*AF74</f>
        <v>0.27737606024500683</v>
      </c>
      <c r="AT74" s="31">
        <f>Calibration!$K$10+Calibration!$K$11*AG74</f>
        <v>0.30291708307266835</v>
      </c>
      <c r="AU74" s="31">
        <f>Calibration!$K$10+Calibration!$K$11*AH74</f>
        <v>0.34627654807950975</v>
      </c>
      <c r="AV74" s="31">
        <f>Calibration!$K$4+Calibration!$K$5*AI74</f>
        <v>0.16243630745053844</v>
      </c>
      <c r="AW74" s="31"/>
      <c r="AX74" s="31">
        <f t="shared" si="4"/>
        <v>627.82286376838772</v>
      </c>
      <c r="AY74" s="31">
        <f t="shared" si="5"/>
        <v>417.93728644366547</v>
      </c>
      <c r="AZ74" s="31"/>
      <c r="BA74" s="31">
        <f t="shared" si="6"/>
        <v>110.06271355633453</v>
      </c>
      <c r="BB74" s="31">
        <f t="shared" si="3"/>
        <v>4.3331776990682886</v>
      </c>
    </row>
    <row r="75" spans="1:54" x14ac:dyDescent="0.3">
      <c r="A75" s="44">
        <v>316</v>
      </c>
      <c r="B75" s="44">
        <v>316</v>
      </c>
      <c r="C75" s="44">
        <v>0</v>
      </c>
      <c r="D75" s="44">
        <v>13</v>
      </c>
      <c r="E75" s="44">
        <v>3</v>
      </c>
      <c r="F75" s="44">
        <v>14</v>
      </c>
      <c r="G75" s="44">
        <v>9</v>
      </c>
      <c r="H75" s="44">
        <v>26</v>
      </c>
      <c r="I75" s="44">
        <v>0</v>
      </c>
      <c r="J75" s="44">
        <v>58</v>
      </c>
      <c r="K75" s="44">
        <v>10645</v>
      </c>
      <c r="L75" s="44">
        <v>10529</v>
      </c>
      <c r="M75" s="44">
        <v>11037</v>
      </c>
      <c r="N75" s="44">
        <v>11498</v>
      </c>
      <c r="O75" s="44">
        <v>11146</v>
      </c>
      <c r="P75" s="44">
        <v>11393</v>
      </c>
      <c r="Q75" s="44">
        <v>11210</v>
      </c>
      <c r="R75" s="44">
        <v>10257</v>
      </c>
      <c r="S75" s="44">
        <v>9716</v>
      </c>
      <c r="T75" s="44">
        <v>10402</v>
      </c>
      <c r="U75" s="44">
        <v>11761</v>
      </c>
      <c r="V75" s="44">
        <v>7324</v>
      </c>
      <c r="X75" s="31">
        <f>K75/Calibration!$B$10</f>
        <v>1.658564706615562</v>
      </c>
      <c r="Y75" s="31">
        <f>L75/Calibration!$B$10</f>
        <v>1.6404911034246363</v>
      </c>
      <c r="Z75" s="31">
        <f>M75/Calibration!$B$10</f>
        <v>1.7196410208469666</v>
      </c>
      <c r="AA75" s="31">
        <f>N75/Calibration!$B$10</f>
        <v>1.7914680128384906</v>
      </c>
      <c r="AB75" s="31">
        <f>O75/Calibration!$B$10</f>
        <v>1.7366239755694743</v>
      </c>
      <c r="AC75" s="31">
        <f>P75/Calibration!$B$10</f>
        <v>1.7751082858122216</v>
      </c>
      <c r="AD75" s="31">
        <f>Q75/Calibration!$B$10</f>
        <v>1.7465956187092955</v>
      </c>
      <c r="AE75" s="31">
        <f>R75/Calibration!$B$10</f>
        <v>1.5981116200803964</v>
      </c>
      <c r="AF75" s="31">
        <f>S75/Calibration!$B$10</f>
        <v>1.5138200741640959</v>
      </c>
      <c r="AG75" s="31">
        <f>T75/Calibration!$B$10</f>
        <v>1.6207036240690538</v>
      </c>
      <c r="AH75" s="31">
        <f>U75/Calibration!$B$10</f>
        <v>1.832445233866193</v>
      </c>
      <c r="AI75" s="31">
        <f>V75/Calibration!$B$10</f>
        <v>1.1411299118132809</v>
      </c>
      <c r="AK75" s="31">
        <f>Calibration!$K$16+Calibration!$K$17*X75</f>
        <v>0.27810531857877363</v>
      </c>
      <c r="AL75" s="31">
        <f>Calibration!$K$16+Calibration!$K$17*Y75</f>
        <v>0.2745563953285492</v>
      </c>
      <c r="AM75" s="31">
        <f>Calibration!$K$16+Calibration!$K$17*Z75</f>
        <v>0.29009823163125614</v>
      </c>
      <c r="AN75" s="31">
        <f>Calibration!$K$16+Calibration!$K$17*AA75</f>
        <v>0.30420214213430313</v>
      </c>
      <c r="AO75" s="31">
        <f>Calibration!$K$16+Calibration!$K$17*AB75</f>
        <v>0.29343299571982906</v>
      </c>
      <c r="AP75" s="31">
        <f>Calibration!$K$16+Calibration!$K$17*AC75</f>
        <v>0.30098975470953104</v>
      </c>
      <c r="AQ75" s="31">
        <f>Calibration!$K$10+Calibration!$K$11*AD75</f>
        <v>0.30773898708733011</v>
      </c>
      <c r="AR75" s="31">
        <f>Calibration!$K$10+Calibration!$K$11*AE75</f>
        <v>0.27183840485316862</v>
      </c>
      <c r="AS75" s="31">
        <f>Calibration!$K$10+Calibration!$K$11*AF75</f>
        <v>0.25145832616619973</v>
      </c>
      <c r="AT75" s="31">
        <f>Calibration!$K$10+Calibration!$K$11*AG75</f>
        <v>0.27730071799477773</v>
      </c>
      <c r="AU75" s="31">
        <f>Calibration!$K$10+Calibration!$K$11*AH75</f>
        <v>0.32849577702544447</v>
      </c>
      <c r="AV75" s="31">
        <f>Calibration!$K$4+Calibration!$K$5*AI75</f>
        <v>0.24337565049957655</v>
      </c>
      <c r="AW75" s="31"/>
      <c r="AX75" s="31">
        <f t="shared" si="4"/>
        <v>656.50800848787071</v>
      </c>
      <c r="AY75" s="31">
        <f t="shared" si="5"/>
        <v>425.58282323918854</v>
      </c>
      <c r="AZ75" s="31"/>
      <c r="BA75" s="31">
        <f t="shared" si="6"/>
        <v>102.41717676081146</v>
      </c>
      <c r="BB75" s="31">
        <f t="shared" si="3"/>
        <v>4.0321723134177745</v>
      </c>
    </row>
    <row r="76" spans="1:54" x14ac:dyDescent="0.3">
      <c r="A76" s="44">
        <v>315</v>
      </c>
      <c r="B76" s="44">
        <v>315</v>
      </c>
      <c r="C76" s="44">
        <v>0</v>
      </c>
      <c r="D76" s="44">
        <v>13</v>
      </c>
      <c r="E76" s="44">
        <v>3</v>
      </c>
      <c r="F76" s="44">
        <v>14</v>
      </c>
      <c r="G76" s="44">
        <v>9</v>
      </c>
      <c r="H76" s="44">
        <v>31</v>
      </c>
      <c r="I76" s="44">
        <v>0</v>
      </c>
      <c r="J76" s="44">
        <v>59</v>
      </c>
      <c r="K76" s="44">
        <v>10564</v>
      </c>
      <c r="L76" s="44">
        <v>10321</v>
      </c>
      <c r="M76" s="44">
        <v>10233</v>
      </c>
      <c r="N76" s="44">
        <v>10829</v>
      </c>
      <c r="O76" s="44">
        <v>10885</v>
      </c>
      <c r="P76" s="44">
        <v>11336</v>
      </c>
      <c r="Q76" s="44">
        <v>10712</v>
      </c>
      <c r="R76" s="44">
        <v>9117</v>
      </c>
      <c r="S76" s="44">
        <v>9023</v>
      </c>
      <c r="T76" s="44">
        <v>10290</v>
      </c>
      <c r="U76" s="44">
        <v>11830</v>
      </c>
      <c r="V76" s="44">
        <v>7021</v>
      </c>
      <c r="X76" s="31">
        <f>K76/Calibration!$B$10</f>
        <v>1.645944345766726</v>
      </c>
      <c r="Y76" s="31">
        <f>L76/Calibration!$B$10</f>
        <v>1.6080832632202176</v>
      </c>
      <c r="Z76" s="31">
        <f>M76/Calibration!$B$10</f>
        <v>1.5943722539029634</v>
      </c>
      <c r="AA76" s="31">
        <f>N76/Calibration!$B$10</f>
        <v>1.6872331806425478</v>
      </c>
      <c r="AB76" s="31">
        <f>O76/Calibration!$B$10</f>
        <v>1.6959583683898913</v>
      </c>
      <c r="AC76" s="31">
        <f>P76/Calibration!$B$10</f>
        <v>1.7662272911408183</v>
      </c>
      <c r="AD76" s="31">
        <f>Q76/Calibration!$B$10</f>
        <v>1.6690037705275622</v>
      </c>
      <c r="AE76" s="31">
        <f>R76/Calibration!$B$10</f>
        <v>1.4204917266523325</v>
      </c>
      <c r="AF76" s="31">
        <f>S76/Calibration!$B$10</f>
        <v>1.4058458757907202</v>
      </c>
      <c r="AG76" s="31">
        <f>T76/Calibration!$B$10</f>
        <v>1.6032532485743667</v>
      </c>
      <c r="AH76" s="31">
        <f>U76/Calibration!$B$10</f>
        <v>1.8431959116263128</v>
      </c>
      <c r="AI76" s="31">
        <f>V76/Calibration!$B$10</f>
        <v>1.0939204138231904</v>
      </c>
      <c r="AK76" s="31">
        <f>Calibration!$K$16+Calibration!$K$17*X76</f>
        <v>0.27562719113680656</v>
      </c>
      <c r="AL76" s="31">
        <f>Calibration!$K$16+Calibration!$K$17*Y76</f>
        <v>0.2681928088109054</v>
      </c>
      <c r="AM76" s="31">
        <f>Calibration!$K$16+Calibration!$K$17*Z76</f>
        <v>0.26550052220728693</v>
      </c>
      <c r="AN76" s="31">
        <f>Calibration!$K$16+Calibration!$K$17*AA76</f>
        <v>0.28373464511361235</v>
      </c>
      <c r="AO76" s="31">
        <f>Calibration!$K$16+Calibration!$K$17*AB76</f>
        <v>0.28544791840682415</v>
      </c>
      <c r="AP76" s="31">
        <f>Calibration!$K$16+Calibration!$K$17*AC76</f>
        <v>0.29924588725036905</v>
      </c>
      <c r="AQ76" s="31">
        <f>Calibration!$K$10+Calibration!$K$11*AD76</f>
        <v>0.28897876678028667</v>
      </c>
      <c r="AR76" s="31">
        <f>Calibration!$K$10+Calibration!$K$11*AE76</f>
        <v>0.22889332222258724</v>
      </c>
      <c r="AS76" s="31">
        <f>Calibration!$K$10+Calibration!$K$11*AF76</f>
        <v>0.22535223646182001</v>
      </c>
      <c r="AT76" s="31">
        <f>Calibration!$K$10+Calibration!$K$11*AG76</f>
        <v>0.27308155198194861</v>
      </c>
      <c r="AU76" s="31">
        <f>Calibration!$K$10+Calibration!$K$11*AH76</f>
        <v>0.33109508465834814</v>
      </c>
      <c r="AV76" s="31">
        <f>Calibration!$K$4+Calibration!$K$5*AI76</f>
        <v>0.23302770917305396</v>
      </c>
      <c r="AW76" s="31"/>
      <c r="AX76" s="31">
        <f t="shared" si="4"/>
        <v>624.07280972708929</v>
      </c>
      <c r="AY76" s="31">
        <f t="shared" si="5"/>
        <v>404.47970354636516</v>
      </c>
      <c r="AZ76" s="31"/>
      <c r="BA76" s="31">
        <f t="shared" si="6"/>
        <v>123.52029645363484</v>
      </c>
      <c r="BB76" s="31">
        <f t="shared" si="3"/>
        <v>4.8630037973871989</v>
      </c>
    </row>
    <row r="77" spans="1:54" x14ac:dyDescent="0.3">
      <c r="A77" s="44">
        <v>314</v>
      </c>
      <c r="B77" s="44">
        <v>314</v>
      </c>
      <c r="C77" s="44">
        <v>0</v>
      </c>
      <c r="D77" s="44">
        <v>13</v>
      </c>
      <c r="E77" s="44">
        <v>3</v>
      </c>
      <c r="F77" s="44">
        <v>14</v>
      </c>
      <c r="G77" s="44">
        <v>9</v>
      </c>
      <c r="H77" s="44">
        <v>36</v>
      </c>
      <c r="I77" s="44">
        <v>0</v>
      </c>
      <c r="J77" s="44">
        <v>60</v>
      </c>
      <c r="K77" s="44">
        <v>9341</v>
      </c>
      <c r="L77" s="44">
        <v>9695</v>
      </c>
      <c r="M77" s="44">
        <v>10748</v>
      </c>
      <c r="N77" s="44">
        <v>11018</v>
      </c>
      <c r="O77" s="44">
        <v>10696</v>
      </c>
      <c r="P77" s="44">
        <v>10063</v>
      </c>
      <c r="Q77" s="44">
        <v>9387</v>
      </c>
      <c r="R77" s="44">
        <v>9396</v>
      </c>
      <c r="S77" s="44">
        <v>10185</v>
      </c>
      <c r="T77" s="44">
        <v>10819</v>
      </c>
      <c r="U77" s="44">
        <v>12013</v>
      </c>
      <c r="V77" s="44">
        <v>7207</v>
      </c>
      <c r="X77" s="31">
        <f>K77/Calibration!$B$10</f>
        <v>1.4553924776417064</v>
      </c>
      <c r="Y77" s="31">
        <f>L77/Calibration!$B$10</f>
        <v>1.510548128758842</v>
      </c>
      <c r="Z77" s="31">
        <f>M77/Calibration!$B$10</f>
        <v>1.6746128197937116</v>
      </c>
      <c r="AA77" s="31">
        <f>N77/Calibration!$B$10</f>
        <v>1.7166806892898321</v>
      </c>
      <c r="AB77" s="31">
        <f>O77/Calibration!$B$10</f>
        <v>1.666510859742607</v>
      </c>
      <c r="AC77" s="31">
        <f>P77/Calibration!$B$10</f>
        <v>1.5678850768128136</v>
      </c>
      <c r="AD77" s="31">
        <f>Q77/Calibration!$B$10</f>
        <v>1.462559596148453</v>
      </c>
      <c r="AE77" s="31">
        <f>R77/Calibration!$B$10</f>
        <v>1.4639618584649903</v>
      </c>
      <c r="AF77" s="31">
        <f>S77/Calibration!$B$10</f>
        <v>1.5868935215480977</v>
      </c>
      <c r="AG77" s="31">
        <f>T77/Calibration!$B$10</f>
        <v>1.6856751114019508</v>
      </c>
      <c r="AH77" s="31">
        <f>U77/Calibration!$B$10</f>
        <v>1.8717085787292387</v>
      </c>
      <c r="AI77" s="31">
        <f>V77/Calibration!$B$10</f>
        <v>1.1229005016982956</v>
      </c>
      <c r="AK77" s="31">
        <f>Calibration!$K$16+Calibration!$K$17*X77</f>
        <v>0.23821052617969918</v>
      </c>
      <c r="AL77" s="31">
        <f>Calibration!$K$16+Calibration!$K$17*Y77</f>
        <v>0.24904086092607369</v>
      </c>
      <c r="AM77" s="31">
        <f>Calibration!$K$16+Calibration!$K$17*Z77</f>
        <v>0.28125651767164528</v>
      </c>
      <c r="AN77" s="31">
        <f>Calibration!$K$16+Calibration!$K$17*AA77</f>
        <v>0.28951694247820209</v>
      </c>
      <c r="AO77" s="31">
        <f>Calibration!$K$16+Calibration!$K$17*AB77</f>
        <v>0.27966562104223436</v>
      </c>
      <c r="AP77" s="31">
        <f>Calibration!$K$16+Calibration!$K$17*AC77</f>
        <v>0.26029951399575113</v>
      </c>
      <c r="AQ77" s="31">
        <f>Calibration!$K$10+Calibration!$K$11*AD77</f>
        <v>0.23906452600351447</v>
      </c>
      <c r="AR77" s="31">
        <f>Calibration!$K$10+Calibration!$K$11*AE77</f>
        <v>0.23940356612954533</v>
      </c>
      <c r="AS77" s="31">
        <f>Calibration!$K$10+Calibration!$K$11*AF77</f>
        <v>0.26912608384492143</v>
      </c>
      <c r="AT77" s="31">
        <f>Calibration!$K$10+Calibration!$K$11*AG77</f>
        <v>0.293009577167543</v>
      </c>
      <c r="AU77" s="31">
        <f>Calibration!$K$10+Calibration!$K$11*AH77</f>
        <v>0.3379889005543098</v>
      </c>
      <c r="AV77" s="31">
        <f>Calibration!$K$4+Calibration!$K$5*AI77</f>
        <v>0.23937991077943419</v>
      </c>
      <c r="AW77" s="31"/>
      <c r="AX77" s="31">
        <f t="shared" si="4"/>
        <v>619.37145673660496</v>
      </c>
      <c r="AY77" s="31">
        <f t="shared" si="5"/>
        <v>403.62097779922726</v>
      </c>
      <c r="AZ77" s="31"/>
      <c r="BA77" s="31">
        <f t="shared" si="6"/>
        <v>124.37902220077274</v>
      </c>
      <c r="BB77" s="31">
        <f t="shared" si="3"/>
        <v>4.8968118976682184</v>
      </c>
    </row>
    <row r="78" spans="1:54" x14ac:dyDescent="0.3">
      <c r="A78" s="44">
        <v>313</v>
      </c>
      <c r="B78" s="44">
        <v>313</v>
      </c>
      <c r="C78" s="44">
        <v>0</v>
      </c>
      <c r="D78" s="44">
        <v>13</v>
      </c>
      <c r="E78" s="44">
        <v>3</v>
      </c>
      <c r="F78" s="44">
        <v>14</v>
      </c>
      <c r="G78" s="44">
        <v>9</v>
      </c>
      <c r="H78" s="44">
        <v>41</v>
      </c>
      <c r="I78" s="44">
        <v>0</v>
      </c>
      <c r="J78" s="44">
        <v>61</v>
      </c>
      <c r="K78" s="44">
        <v>9790</v>
      </c>
      <c r="L78" s="44">
        <v>9771</v>
      </c>
      <c r="M78" s="44">
        <v>9759</v>
      </c>
      <c r="N78" s="44">
        <v>9584</v>
      </c>
      <c r="O78" s="44">
        <v>9470</v>
      </c>
      <c r="P78" s="44">
        <v>10161</v>
      </c>
      <c r="Q78" s="44">
        <v>9520</v>
      </c>
      <c r="R78" s="44">
        <v>9626</v>
      </c>
      <c r="S78" s="44">
        <v>10346</v>
      </c>
      <c r="T78" s="44">
        <v>10848</v>
      </c>
      <c r="U78" s="44">
        <v>11075</v>
      </c>
      <c r="V78" s="44">
        <v>6862</v>
      </c>
      <c r="X78" s="31">
        <f>K78/Calibration!$B$10</f>
        <v>1.525349786544514</v>
      </c>
      <c r="Y78" s="31">
        <f>L78/Calibration!$B$10</f>
        <v>1.5223894549873798</v>
      </c>
      <c r="Z78" s="31">
        <f>M78/Calibration!$B$10</f>
        <v>1.5205197718986632</v>
      </c>
      <c r="AA78" s="31">
        <f>N78/Calibration!$B$10</f>
        <v>1.4932535601882149</v>
      </c>
      <c r="AB78" s="31">
        <f>O78/Calibration!$B$10</f>
        <v>1.4754915708454084</v>
      </c>
      <c r="AC78" s="31">
        <f>P78/Calibration!$B$10</f>
        <v>1.5831541553706647</v>
      </c>
      <c r="AD78" s="31">
        <f>Q78/Calibration!$B$10</f>
        <v>1.4832819170483937</v>
      </c>
      <c r="AE78" s="31">
        <f>R78/Calibration!$B$10</f>
        <v>1.4997974509987224</v>
      </c>
      <c r="AF78" s="31">
        <f>S78/Calibration!$B$10</f>
        <v>1.6119784363217102</v>
      </c>
      <c r="AG78" s="31">
        <f>T78/Calibration!$B$10</f>
        <v>1.6901935121996823</v>
      </c>
      <c r="AH78" s="31">
        <f>U78/Calibration!$B$10</f>
        <v>1.7255616839612353</v>
      </c>
      <c r="AI78" s="31">
        <f>V78/Calibration!$B$10</f>
        <v>1.0691471128976973</v>
      </c>
      <c r="AK78" s="31">
        <f>Calibration!$K$16+Calibration!$K$17*X78</f>
        <v>0.25194730669134369</v>
      </c>
      <c r="AL78" s="31">
        <f>Calibration!$K$16+Calibration!$K$17*Y78</f>
        <v>0.25136601753828969</v>
      </c>
      <c r="AM78" s="31">
        <f>Calibration!$K$16+Calibration!$K$17*Z78</f>
        <v>0.25099888754688715</v>
      </c>
      <c r="AN78" s="31">
        <f>Calibration!$K$16+Calibration!$K$17*AA78</f>
        <v>0.24564490850560033</v>
      </c>
      <c r="AO78" s="31">
        <f>Calibration!$K$16+Calibration!$K$17*AB78</f>
        <v>0.24215717358727634</v>
      </c>
      <c r="AP78" s="31">
        <f>Calibration!$K$16+Calibration!$K$17*AC78</f>
        <v>0.26329774225887176</v>
      </c>
      <c r="AQ78" s="31">
        <f>Calibration!$K$10+Calibration!$K$11*AD78</f>
        <v>0.2440747856437489</v>
      </c>
      <c r="AR78" s="31">
        <f>Calibration!$K$10+Calibration!$K$11*AE78</f>
        <v>0.24806792490589069</v>
      </c>
      <c r="AS78" s="31">
        <f>Calibration!$K$10+Calibration!$K$11*AF78</f>
        <v>0.27519113498836317</v>
      </c>
      <c r="AT78" s="31">
        <f>Calibration!$K$10+Calibration!$K$11*AG78</f>
        <v>0.2941020397958648</v>
      </c>
      <c r="AU78" s="31">
        <f>Calibration!$K$10+Calibration!$K$11*AH78</f>
        <v>0.30265338519686658</v>
      </c>
      <c r="AV78" s="31">
        <f>Calibration!$K$4+Calibration!$K$5*AI78</f>
        <v>0.22759760134824508</v>
      </c>
      <c r="AW78" s="31"/>
      <c r="AX78" s="31">
        <f t="shared" si="4"/>
        <v>594.2250509323153</v>
      </c>
      <c r="AY78" s="31">
        <f t="shared" si="5"/>
        <v>395.21264018629785</v>
      </c>
      <c r="AZ78" s="31"/>
      <c r="BA78" s="31">
        <f t="shared" si="6"/>
        <v>132.78735981370215</v>
      </c>
      <c r="BB78" s="31">
        <f t="shared" si="3"/>
        <v>5.227848811563077</v>
      </c>
    </row>
    <row r="79" spans="1:54" x14ac:dyDescent="0.3">
      <c r="A79" s="44">
        <v>312</v>
      </c>
      <c r="B79" s="44">
        <v>312</v>
      </c>
      <c r="C79" s="44">
        <v>0</v>
      </c>
      <c r="D79" s="44">
        <v>13</v>
      </c>
      <c r="E79" s="44">
        <v>3</v>
      </c>
      <c r="F79" s="44">
        <v>14</v>
      </c>
      <c r="G79" s="44">
        <v>9</v>
      </c>
      <c r="H79" s="44">
        <v>46</v>
      </c>
      <c r="I79" s="44">
        <v>0</v>
      </c>
      <c r="J79" s="44">
        <v>62</v>
      </c>
      <c r="K79" s="44">
        <v>9670</v>
      </c>
      <c r="L79" s="44">
        <v>10077</v>
      </c>
      <c r="M79" s="44">
        <v>10334</v>
      </c>
      <c r="N79" s="44">
        <v>11115</v>
      </c>
      <c r="O79" s="44">
        <v>11380</v>
      </c>
      <c r="P79" s="44">
        <v>10309</v>
      </c>
      <c r="Q79" s="44">
        <v>10143</v>
      </c>
      <c r="R79" s="44">
        <v>9259</v>
      </c>
      <c r="S79" s="44">
        <v>9137</v>
      </c>
      <c r="T79" s="44">
        <v>9672</v>
      </c>
      <c r="U79" s="44">
        <v>9629</v>
      </c>
      <c r="V79" s="44">
        <v>5271</v>
      </c>
      <c r="X79" s="31">
        <f>K79/Calibration!$B$10</f>
        <v>1.5066529556573494</v>
      </c>
      <c r="Y79" s="31">
        <f>L79/Calibration!$B$10</f>
        <v>1.5700663737496494</v>
      </c>
      <c r="Z79" s="31">
        <f>M79/Calibration!$B$10</f>
        <v>1.6101087532329936</v>
      </c>
      <c r="AA79" s="31">
        <f>N79/Calibration!$B$10</f>
        <v>1.7317939609236235</v>
      </c>
      <c r="AB79" s="31">
        <f>O79/Calibration!$B$10</f>
        <v>1.7730827957994453</v>
      </c>
      <c r="AC79" s="31">
        <f>P79/Calibration!$B$10</f>
        <v>1.6062135801315012</v>
      </c>
      <c r="AD79" s="31">
        <f>Q79/Calibration!$B$10</f>
        <v>1.5803496307375899</v>
      </c>
      <c r="AE79" s="31">
        <f>R79/Calibration!$B$10</f>
        <v>1.4426163098688105</v>
      </c>
      <c r="AF79" s="31">
        <f>S79/Calibration!$B$10</f>
        <v>1.4236078651335267</v>
      </c>
      <c r="AG79" s="31">
        <f>T79/Calibration!$B$10</f>
        <v>1.506964569505469</v>
      </c>
      <c r="AH79" s="31">
        <f>U79/Calibration!$B$10</f>
        <v>1.5002648717709015</v>
      </c>
      <c r="AI79" s="31">
        <f>V79/Calibration!$B$10</f>
        <v>0.8212582967187062</v>
      </c>
      <c r="AK79" s="31">
        <f>Calibration!$K$16+Calibration!$K$17*X79</f>
        <v>0.24827600677731843</v>
      </c>
      <c r="AL79" s="31">
        <f>Calibration!$K$16+Calibration!$K$17*Y79</f>
        <v>0.26072783231905405</v>
      </c>
      <c r="AM79" s="31">
        <f>Calibration!$K$16+Calibration!$K$17*Z79</f>
        <v>0.26859053296825813</v>
      </c>
      <c r="AN79" s="31">
        <f>Calibration!$K$16+Calibration!$K$17*AA79</f>
        <v>0.29248457657537252</v>
      </c>
      <c r="AO79" s="31">
        <f>Calibration!$K$16+Calibration!$K$17*AB79</f>
        <v>0.30059203055217826</v>
      </c>
      <c r="AP79" s="31">
        <f>Calibration!$K$16+Calibration!$K$17*AC79</f>
        <v>0.26782567881950292</v>
      </c>
      <c r="AQ79" s="31">
        <f>Calibration!$K$10+Calibration!$K$11*AD79</f>
        <v>0.26754389659011046</v>
      </c>
      <c r="AR79" s="31">
        <f>Calibration!$K$10+Calibration!$K$11*AE79</f>
        <v>0.2342426219888526</v>
      </c>
      <c r="AS79" s="31">
        <f>Calibration!$K$10+Calibration!$K$11*AF79</f>
        <v>0.22964674472487817</v>
      </c>
      <c r="AT79" s="31">
        <f>Calibration!$K$10+Calibration!$K$11*AG79</f>
        <v>0.24980079666115979</v>
      </c>
      <c r="AU79" s="31">
        <f>Calibration!$K$10+Calibration!$K$11*AH79</f>
        <v>0.24818093828123433</v>
      </c>
      <c r="AV79" s="31">
        <f>Calibration!$K$4+Calibration!$K$5*AI79</f>
        <v>0.17326237147861653</v>
      </c>
      <c r="AW79" s="31"/>
      <c r="AX79" s="31">
        <f t="shared" si="4"/>
        <v>583.40720486957525</v>
      </c>
      <c r="AY79" s="31">
        <f t="shared" si="5"/>
        <v>364.15981276408877</v>
      </c>
      <c r="AZ79" s="31"/>
      <c r="BA79" s="31">
        <f t="shared" si="6"/>
        <v>163.84018723591123</v>
      </c>
      <c r="BB79" s="31">
        <f t="shared" si="3"/>
        <v>6.4504010722799698</v>
      </c>
    </row>
    <row r="80" spans="1:54" x14ac:dyDescent="0.3">
      <c r="A80" s="44">
        <v>311</v>
      </c>
      <c r="B80" s="44">
        <v>311</v>
      </c>
      <c r="C80" s="44">
        <v>0</v>
      </c>
      <c r="D80" s="44">
        <v>13</v>
      </c>
      <c r="E80" s="44">
        <v>3</v>
      </c>
      <c r="F80" s="44">
        <v>14</v>
      </c>
      <c r="G80" s="44">
        <v>9</v>
      </c>
      <c r="H80" s="44">
        <v>51</v>
      </c>
      <c r="I80" s="44">
        <v>0</v>
      </c>
      <c r="J80" s="44">
        <v>63</v>
      </c>
      <c r="K80" s="44">
        <v>11232</v>
      </c>
      <c r="L80" s="44">
        <v>10737</v>
      </c>
      <c r="M80" s="44">
        <v>10342</v>
      </c>
      <c r="N80" s="44">
        <v>10711</v>
      </c>
      <c r="O80" s="44">
        <v>11000</v>
      </c>
      <c r="P80" s="44">
        <v>10704</v>
      </c>
      <c r="Q80" s="44">
        <v>10681</v>
      </c>
      <c r="R80" s="44">
        <v>9689</v>
      </c>
      <c r="S80" s="44">
        <v>9747</v>
      </c>
      <c r="T80" s="44">
        <v>10433</v>
      </c>
      <c r="U80" s="44">
        <v>11702</v>
      </c>
      <c r="V80" s="44">
        <v>5310</v>
      </c>
      <c r="X80" s="31">
        <f>K80/Calibration!$B$10</f>
        <v>1.7500233710386091</v>
      </c>
      <c r="Y80" s="31">
        <f>L80/Calibration!$B$10</f>
        <v>1.6728989436290549</v>
      </c>
      <c r="Z80" s="31">
        <f>M80/Calibration!$B$10</f>
        <v>1.6113552086254714</v>
      </c>
      <c r="AA80" s="31">
        <f>N80/Calibration!$B$10</f>
        <v>1.6688479636035025</v>
      </c>
      <c r="AB80" s="31">
        <f>O80/Calibration!$B$10</f>
        <v>1.7138761646567573</v>
      </c>
      <c r="AC80" s="31">
        <f>P80/Calibration!$B$10</f>
        <v>1.6677573151350846</v>
      </c>
      <c r="AD80" s="31">
        <f>Q80/Calibration!$B$10</f>
        <v>1.6641737558817113</v>
      </c>
      <c r="AE80" s="31">
        <f>R80/Calibration!$B$10</f>
        <v>1.5096132872144838</v>
      </c>
      <c r="AF80" s="31">
        <f>S80/Calibration!$B$10</f>
        <v>1.5186500888099468</v>
      </c>
      <c r="AG80" s="31">
        <f>T80/Calibration!$B$10</f>
        <v>1.6255336387149046</v>
      </c>
      <c r="AH80" s="31">
        <f>U80/Calibration!$B$10</f>
        <v>1.8232526253466705</v>
      </c>
      <c r="AI80" s="31">
        <f>V80/Calibration!$B$10</f>
        <v>0.82733476675703466</v>
      </c>
      <c r="AK80" s="31">
        <f>Calibration!$K$16+Calibration!$K$17*X80</f>
        <v>0.29606409399154715</v>
      </c>
      <c r="AL80" s="31">
        <f>Calibration!$K$16+Calibration!$K$17*Y80</f>
        <v>0.28091998184619299</v>
      </c>
      <c r="AM80" s="31">
        <f>Calibration!$K$16+Calibration!$K$17*Z80</f>
        <v>0.26883528629585984</v>
      </c>
      <c r="AN80" s="31">
        <f>Calibration!$K$16+Calibration!$K$17*AA80</f>
        <v>0.28012453353148747</v>
      </c>
      <c r="AO80" s="31">
        <f>Calibration!$K$16+Calibration!$K$17*AB80</f>
        <v>0.28896624749109828</v>
      </c>
      <c r="AP80" s="31">
        <f>Calibration!$K$16+Calibration!$K$17*AC80</f>
        <v>0.27991037436983601</v>
      </c>
      <c r="AQ80" s="31">
        <f>Calibration!$K$10+Calibration!$K$11*AD80</f>
        <v>0.28781096190173577</v>
      </c>
      <c r="AR80" s="31">
        <f>Calibration!$K$10+Calibration!$K$11*AE80</f>
        <v>0.25044120578810702</v>
      </c>
      <c r="AS80" s="31">
        <f>Calibration!$K$10+Calibration!$K$11*AF80</f>
        <v>0.25262613104475068</v>
      </c>
      <c r="AT80" s="31">
        <f>Calibration!$K$10+Calibration!$K$11*AG80</f>
        <v>0.27846852287332863</v>
      </c>
      <c r="AU80" s="31">
        <f>Calibration!$K$10+Calibration!$K$11*AH80</f>
        <v>0.32627318064368632</v>
      </c>
      <c r="AV80" s="31">
        <f>Calibration!$K$4+Calibration!$K$5*AI80</f>
        <v>0.17459428471866398</v>
      </c>
      <c r="AW80" s="31"/>
      <c r="AX80" s="31">
        <f t="shared" si="4"/>
        <v>623.40055150010426</v>
      </c>
      <c r="AY80" s="31">
        <f t="shared" si="5"/>
        <v>398.92155701713148</v>
      </c>
      <c r="AZ80" s="31"/>
      <c r="BA80" s="31">
        <f t="shared" si="6"/>
        <v>129.07844298286852</v>
      </c>
      <c r="BB80" s="31">
        <f t="shared" si="3"/>
        <v>5.081828463892462</v>
      </c>
    </row>
    <row r="81" spans="1:54" x14ac:dyDescent="0.3">
      <c r="A81" s="44">
        <v>310</v>
      </c>
      <c r="B81" s="44">
        <v>310</v>
      </c>
      <c r="C81" s="44">
        <v>0</v>
      </c>
      <c r="D81" s="44">
        <v>13</v>
      </c>
      <c r="E81" s="44">
        <v>3</v>
      </c>
      <c r="F81" s="44">
        <v>14</v>
      </c>
      <c r="G81" s="44">
        <v>9</v>
      </c>
      <c r="H81" s="44">
        <v>56</v>
      </c>
      <c r="I81" s="44">
        <v>0</v>
      </c>
      <c r="J81" s="44">
        <v>64</v>
      </c>
      <c r="K81" s="44">
        <v>9594</v>
      </c>
      <c r="L81" s="44">
        <v>9735</v>
      </c>
      <c r="M81" s="44">
        <v>10492</v>
      </c>
      <c r="N81" s="44">
        <v>11110</v>
      </c>
      <c r="O81" s="44">
        <v>10597</v>
      </c>
      <c r="P81" s="44">
        <v>10233</v>
      </c>
      <c r="Q81" s="44">
        <v>10066</v>
      </c>
      <c r="R81" s="44">
        <v>9420</v>
      </c>
      <c r="S81" s="44">
        <v>9889</v>
      </c>
      <c r="T81" s="44">
        <v>10372</v>
      </c>
      <c r="U81" s="44">
        <v>11028</v>
      </c>
      <c r="V81" s="44">
        <v>6304</v>
      </c>
      <c r="X81" s="31">
        <f>K81/Calibration!$B$10</f>
        <v>1.4948116294288118</v>
      </c>
      <c r="Y81" s="31">
        <f>L81/Calibration!$B$10</f>
        <v>1.5167804057212302</v>
      </c>
      <c r="Z81" s="31">
        <f>M81/Calibration!$B$10</f>
        <v>1.6347262472344271</v>
      </c>
      <c r="AA81" s="31">
        <f>N81/Calibration!$B$10</f>
        <v>1.731014926303325</v>
      </c>
      <c r="AB81" s="31">
        <f>O81/Calibration!$B$10</f>
        <v>1.6510859742606963</v>
      </c>
      <c r="AC81" s="31">
        <f>P81/Calibration!$B$10</f>
        <v>1.5943722539029634</v>
      </c>
      <c r="AD81" s="31">
        <f>Q81/Calibration!$B$10</f>
        <v>1.5683524975849927</v>
      </c>
      <c r="AE81" s="31">
        <f>R81/Calibration!$B$10</f>
        <v>1.4677012246424233</v>
      </c>
      <c r="AF81" s="31">
        <f>S81/Calibration!$B$10</f>
        <v>1.5407746720264248</v>
      </c>
      <c r="AG81" s="31">
        <f>T81/Calibration!$B$10</f>
        <v>1.6160294163472626</v>
      </c>
      <c r="AH81" s="31">
        <f>U81/Calibration!$B$10</f>
        <v>1.7182387585304291</v>
      </c>
      <c r="AI81" s="31">
        <f>V81/Calibration!$B$10</f>
        <v>0.98220684927238167</v>
      </c>
      <c r="AK81" s="31">
        <f>Calibration!$K$16+Calibration!$K$17*X81</f>
        <v>0.24595085016510243</v>
      </c>
      <c r="AL81" s="31">
        <f>Calibration!$K$16+Calibration!$K$17*Y81</f>
        <v>0.25026462756408208</v>
      </c>
      <c r="AM81" s="31">
        <f>Calibration!$K$16+Calibration!$K$17*Z81</f>
        <v>0.27342441118839139</v>
      </c>
      <c r="AN81" s="31">
        <f>Calibration!$K$16+Calibration!$K$17*AA81</f>
        <v>0.2923316057456215</v>
      </c>
      <c r="AO81" s="31">
        <f>Calibration!$K$16+Calibration!$K$17*AB81</f>
        <v>0.27663679861316354</v>
      </c>
      <c r="AP81" s="31">
        <f>Calibration!$K$16+Calibration!$K$17*AC81</f>
        <v>0.26550052220728693</v>
      </c>
      <c r="AQ81" s="31">
        <f>Calibration!$K$10+Calibration!$K$11*AD81</f>
        <v>0.26464321995629053</v>
      </c>
      <c r="AR81" s="31">
        <f>Calibration!$K$10+Calibration!$K$11*AE81</f>
        <v>0.24030767313229445</v>
      </c>
      <c r="AS81" s="31">
        <f>Calibration!$K$10+Calibration!$K$11*AF81</f>
        <v>0.25797543081101604</v>
      </c>
      <c r="AT81" s="31">
        <f>Calibration!$K$10+Calibration!$K$11*AG81</f>
        <v>0.27617058424134133</v>
      </c>
      <c r="AU81" s="31">
        <f>Calibration!$K$10+Calibration!$K$11*AH81</f>
        <v>0.30088284231648288</v>
      </c>
      <c r="AV81" s="31">
        <f>Calibration!$K$4+Calibration!$K$5*AI81</f>
        <v>0.20854099652910443</v>
      </c>
      <c r="AW81" s="31"/>
      <c r="AX81" s="31">
        <f t="shared" si="4"/>
        <v>605.9308274775251</v>
      </c>
      <c r="AY81" s="31">
        <f t="shared" si="5"/>
        <v>390.4679337000797</v>
      </c>
      <c r="AZ81" s="31"/>
      <c r="BA81" s="31">
        <f t="shared" si="6"/>
        <v>137.5320662999203</v>
      </c>
      <c r="BB81" s="31">
        <f t="shared" si="3"/>
        <v>5.414648279524422</v>
      </c>
    </row>
    <row r="82" spans="1:54" x14ac:dyDescent="0.3">
      <c r="A82" s="44">
        <v>309</v>
      </c>
      <c r="B82" s="44">
        <v>309</v>
      </c>
      <c r="C82" s="44">
        <v>0</v>
      </c>
      <c r="D82" s="44">
        <v>13</v>
      </c>
      <c r="E82" s="44">
        <v>3</v>
      </c>
      <c r="F82" s="44">
        <v>14</v>
      </c>
      <c r="G82" s="44">
        <v>10</v>
      </c>
      <c r="H82" s="44">
        <v>1</v>
      </c>
      <c r="I82" s="44">
        <v>0</v>
      </c>
      <c r="J82" s="44">
        <v>65</v>
      </c>
      <c r="K82" s="44">
        <v>10260</v>
      </c>
      <c r="L82" s="44">
        <v>10146</v>
      </c>
      <c r="M82" s="44">
        <v>10147</v>
      </c>
      <c r="N82" s="44">
        <v>11025</v>
      </c>
      <c r="O82" s="44">
        <v>11409</v>
      </c>
      <c r="P82" s="44">
        <v>10728</v>
      </c>
      <c r="Q82" s="44">
        <v>10532</v>
      </c>
      <c r="R82" s="44">
        <v>9827</v>
      </c>
      <c r="S82" s="44">
        <v>10063</v>
      </c>
      <c r="T82" s="44">
        <v>11079</v>
      </c>
      <c r="U82" s="44">
        <v>12126</v>
      </c>
      <c r="V82" s="44">
        <v>7151</v>
      </c>
      <c r="X82" s="31">
        <f>K82/Calibration!$B$10</f>
        <v>1.5985790408525755</v>
      </c>
      <c r="Y82" s="31">
        <f>L82/Calibration!$B$10</f>
        <v>1.580817051509769</v>
      </c>
      <c r="Z82" s="31">
        <f>M82/Calibration!$B$10</f>
        <v>1.580972858433829</v>
      </c>
      <c r="AA82" s="31">
        <f>N82/Calibration!$B$10</f>
        <v>1.71777133775825</v>
      </c>
      <c r="AB82" s="31">
        <f>O82/Calibration!$B$10</f>
        <v>1.7776011965971767</v>
      </c>
      <c r="AC82" s="31">
        <f>P82/Calibration!$B$10</f>
        <v>1.6714966813125176</v>
      </c>
      <c r="AD82" s="31">
        <f>Q82/Calibration!$B$10</f>
        <v>1.6409585241968154</v>
      </c>
      <c r="AE82" s="31">
        <f>R82/Calibration!$B$10</f>
        <v>1.5311146427347231</v>
      </c>
      <c r="AF82" s="31">
        <f>S82/Calibration!$B$10</f>
        <v>1.5678850768128136</v>
      </c>
      <c r="AG82" s="31">
        <f>T82/Calibration!$B$10</f>
        <v>1.7261849116574741</v>
      </c>
      <c r="AH82" s="31">
        <f>U82/Calibration!$B$10</f>
        <v>1.8893147611479855</v>
      </c>
      <c r="AI82" s="31">
        <f>V82/Calibration!$B$10</f>
        <v>1.114175313950952</v>
      </c>
      <c r="AK82" s="31">
        <f>Calibration!$K$16+Calibration!$K$17*X82</f>
        <v>0.26632656468794258</v>
      </c>
      <c r="AL82" s="31">
        <f>Calibration!$K$16+Calibration!$K$17*Y82</f>
        <v>0.26283882976961859</v>
      </c>
      <c r="AM82" s="31">
        <f>Calibration!$K$16+Calibration!$K$17*Z82</f>
        <v>0.26286942393556884</v>
      </c>
      <c r="AN82" s="31">
        <f>Calibration!$K$16+Calibration!$K$17*AA82</f>
        <v>0.28973110163985361</v>
      </c>
      <c r="AO82" s="31">
        <f>Calibration!$K$16+Calibration!$K$17*AB82</f>
        <v>0.30147926136473441</v>
      </c>
      <c r="AP82" s="31">
        <f>Calibration!$K$16+Calibration!$K$17*AC82</f>
        <v>0.28064463435264109</v>
      </c>
      <c r="AQ82" s="31">
        <f>Calibration!$K$10+Calibration!$K$11*AD82</f>
        <v>0.28219796425966859</v>
      </c>
      <c r="AR82" s="31">
        <f>Calibration!$K$10+Calibration!$K$11*AE82</f>
        <v>0.25563982105391425</v>
      </c>
      <c r="AS82" s="31">
        <f>Calibration!$K$10+Calibration!$K$11*AF82</f>
        <v>0.26453020658094689</v>
      </c>
      <c r="AT82" s="31">
        <f>Calibration!$K$10+Calibration!$K$11*AG82</f>
        <v>0.30280406969732471</v>
      </c>
      <c r="AU82" s="31">
        <f>Calibration!$K$10+Calibration!$K$11*AH82</f>
        <v>0.34224573769225347</v>
      </c>
      <c r="AV82" s="31">
        <f>Calibration!$K$4+Calibration!$K$5*AI82</f>
        <v>0.23746741997321216</v>
      </c>
      <c r="AW82" s="31"/>
      <c r="AX82" s="31">
        <f t="shared" si="4"/>
        <v>643.12235053274162</v>
      </c>
      <c r="AY82" s="31">
        <f t="shared" si="5"/>
        <v>423.25389685846568</v>
      </c>
      <c r="AZ82" s="31"/>
      <c r="BA82" s="31">
        <f t="shared" si="6"/>
        <v>104.74610314153432</v>
      </c>
      <c r="BB82" s="31">
        <f t="shared" si="3"/>
        <v>4.1238623284068634</v>
      </c>
    </row>
    <row r="83" spans="1:54" x14ac:dyDescent="0.3">
      <c r="A83" s="44">
        <v>308</v>
      </c>
      <c r="B83" s="44">
        <v>308</v>
      </c>
      <c r="C83" s="44">
        <v>0</v>
      </c>
      <c r="D83" s="44">
        <v>13</v>
      </c>
      <c r="E83" s="44">
        <v>3</v>
      </c>
      <c r="F83" s="44">
        <v>14</v>
      </c>
      <c r="G83" s="44">
        <v>10</v>
      </c>
      <c r="H83" s="44">
        <v>6</v>
      </c>
      <c r="I83" s="44">
        <v>0</v>
      </c>
      <c r="J83" s="44">
        <v>66</v>
      </c>
      <c r="K83" s="44">
        <v>9592</v>
      </c>
      <c r="L83" s="44">
        <v>9384</v>
      </c>
      <c r="M83" s="44">
        <v>10746</v>
      </c>
      <c r="N83" s="44">
        <v>11572</v>
      </c>
      <c r="O83" s="44">
        <v>11594</v>
      </c>
      <c r="P83" s="44">
        <v>10666</v>
      </c>
      <c r="Q83" s="44">
        <v>10678</v>
      </c>
      <c r="R83" s="44">
        <v>9869</v>
      </c>
      <c r="S83" s="44">
        <v>10327</v>
      </c>
      <c r="T83" s="44">
        <v>12262</v>
      </c>
      <c r="U83" s="44">
        <v>12300</v>
      </c>
      <c r="V83" s="44">
        <v>7341</v>
      </c>
      <c r="X83" s="31">
        <f>K83/Calibration!$B$10</f>
        <v>1.4945000155806925</v>
      </c>
      <c r="Y83" s="31">
        <f>L83/Calibration!$B$10</f>
        <v>1.4620921753762737</v>
      </c>
      <c r="Z83" s="31">
        <f>M83/Calibration!$B$10</f>
        <v>1.6743012059455922</v>
      </c>
      <c r="AA83" s="31">
        <f>N83/Calibration!$B$10</f>
        <v>1.8029977252189089</v>
      </c>
      <c r="AB83" s="31">
        <f>O83/Calibration!$B$10</f>
        <v>1.8064254775482222</v>
      </c>
      <c r="AC83" s="31">
        <f>P83/Calibration!$B$10</f>
        <v>1.6618366520208159</v>
      </c>
      <c r="AD83" s="31">
        <f>Q83/Calibration!$B$10</f>
        <v>1.6637063351095323</v>
      </c>
      <c r="AE83" s="31">
        <f>R83/Calibration!$B$10</f>
        <v>1.5376585335452309</v>
      </c>
      <c r="AF83" s="31">
        <f>S83/Calibration!$B$10</f>
        <v>1.6090181047645757</v>
      </c>
      <c r="AG83" s="31">
        <f>T83/Calibration!$B$10</f>
        <v>1.9105045028201053</v>
      </c>
      <c r="AH83" s="31">
        <f>U83/Calibration!$B$10</f>
        <v>1.9164251659343743</v>
      </c>
      <c r="AI83" s="31">
        <f>V83/Calibration!$B$10</f>
        <v>1.143778629522296</v>
      </c>
      <c r="AK83" s="31">
        <f>Calibration!$K$16+Calibration!$K$17*X83</f>
        <v>0.24588966183320199</v>
      </c>
      <c r="AL83" s="31">
        <f>Calibration!$K$16+Calibration!$K$17*Y83</f>
        <v>0.2395260753155582</v>
      </c>
      <c r="AM83" s="31">
        <f>Calibration!$K$16+Calibration!$K$17*Z83</f>
        <v>0.28119532933974484</v>
      </c>
      <c r="AN83" s="31">
        <f>Calibration!$K$16+Calibration!$K$17*AA83</f>
        <v>0.30646611041461874</v>
      </c>
      <c r="AO83" s="31">
        <f>Calibration!$K$16+Calibration!$K$17*AB83</f>
        <v>0.30713918206552332</v>
      </c>
      <c r="AP83" s="31">
        <f>Calibration!$K$16+Calibration!$K$17*AC83</f>
        <v>0.27874779606372801</v>
      </c>
      <c r="AQ83" s="31">
        <f>Calibration!$K$10+Calibration!$K$11*AD83</f>
        <v>0.28769794852639213</v>
      </c>
      <c r="AR83" s="31">
        <f>Calibration!$K$10+Calibration!$K$11*AE83</f>
        <v>0.25722200830872516</v>
      </c>
      <c r="AS83" s="31">
        <f>Calibration!$K$10+Calibration!$K$11*AF83</f>
        <v>0.27447538361118679</v>
      </c>
      <c r="AT83" s="31">
        <f>Calibration!$K$10+Calibration!$K$11*AG83</f>
        <v>0.34736901070783155</v>
      </c>
      <c r="AU83" s="31">
        <f>Calibration!$K$10+Calibration!$K$11*AH83</f>
        <v>0.34880051346218433</v>
      </c>
      <c r="AV83" s="31">
        <f>Calibration!$K$4+Calibration!$K$5*AI83</f>
        <v>0.24395622806575107</v>
      </c>
      <c r="AW83" s="31"/>
      <c r="AX83" s="31">
        <f t="shared" si="4"/>
        <v>659.10808335956904</v>
      </c>
      <c r="AY83" s="31">
        <f t="shared" si="5"/>
        <v>438.36769595571212</v>
      </c>
      <c r="AZ83" s="31"/>
      <c r="BA83" s="31">
        <f t="shared" si="6"/>
        <v>89.632304044287878</v>
      </c>
      <c r="BB83" s="31">
        <f t="shared" si="3"/>
        <v>3.5288308678853495</v>
      </c>
    </row>
    <row r="84" spans="1:54" x14ac:dyDescent="0.3">
      <c r="A84" s="44">
        <v>307</v>
      </c>
      <c r="B84" s="44">
        <v>307</v>
      </c>
      <c r="C84" s="44">
        <v>0</v>
      </c>
      <c r="D84" s="44">
        <v>13</v>
      </c>
      <c r="E84" s="44">
        <v>3</v>
      </c>
      <c r="F84" s="44">
        <v>14</v>
      </c>
      <c r="G84" s="44">
        <v>10</v>
      </c>
      <c r="H84" s="44">
        <v>11</v>
      </c>
      <c r="I84" s="44">
        <v>0</v>
      </c>
      <c r="J84" s="44">
        <v>67</v>
      </c>
      <c r="K84" s="44">
        <v>9604</v>
      </c>
      <c r="L84" s="44">
        <v>10360</v>
      </c>
      <c r="M84" s="44">
        <v>10739</v>
      </c>
      <c r="N84" s="44">
        <v>11334</v>
      </c>
      <c r="O84" s="44">
        <v>10619</v>
      </c>
      <c r="P84" s="44">
        <v>11568</v>
      </c>
      <c r="Q84" s="44">
        <v>11456</v>
      </c>
      <c r="R84" s="44">
        <v>11779</v>
      </c>
      <c r="S84" s="44">
        <v>12264</v>
      </c>
      <c r="T84" s="44">
        <v>12874</v>
      </c>
      <c r="U84" s="44">
        <v>12693</v>
      </c>
      <c r="V84" s="44">
        <v>8323</v>
      </c>
      <c r="X84" s="31">
        <f>K84/Calibration!$B$10</f>
        <v>1.4963696986694088</v>
      </c>
      <c r="Y84" s="31">
        <f>L84/Calibration!$B$10</f>
        <v>1.614159733258546</v>
      </c>
      <c r="Z84" s="31">
        <f>M84/Calibration!$B$10</f>
        <v>1.6732105574771743</v>
      </c>
      <c r="AA84" s="31">
        <f>N84/Calibration!$B$10</f>
        <v>1.7659156772926989</v>
      </c>
      <c r="AB84" s="31">
        <f>O84/Calibration!$B$10</f>
        <v>1.6545137265900096</v>
      </c>
      <c r="AC84" s="31">
        <f>P84/Calibration!$B$10</f>
        <v>1.8023744975226699</v>
      </c>
      <c r="AD84" s="31">
        <f>Q84/Calibration!$B$10</f>
        <v>1.784924122027983</v>
      </c>
      <c r="AE84" s="31">
        <f>R84/Calibration!$B$10</f>
        <v>1.8352497584992677</v>
      </c>
      <c r="AF84" s="31">
        <f>S84/Calibration!$B$10</f>
        <v>1.9108161166682247</v>
      </c>
      <c r="AG84" s="31">
        <f>T84/Calibration!$B$10</f>
        <v>2.0058583403446448</v>
      </c>
      <c r="AH84" s="31">
        <f>U84/Calibration!$B$10</f>
        <v>1.9776572870898383</v>
      </c>
      <c r="AI84" s="31">
        <f>V84/Calibration!$B$10</f>
        <v>1.2967810289489266</v>
      </c>
      <c r="AK84" s="31">
        <f>Calibration!$K$16+Calibration!$K$17*X84</f>
        <v>0.24625679182460453</v>
      </c>
      <c r="AL84" s="31">
        <f>Calibration!$K$16+Calibration!$K$17*Y84</f>
        <v>0.26938598128296365</v>
      </c>
      <c r="AM84" s="31">
        <f>Calibration!$K$16+Calibration!$K$17*Z84</f>
        <v>0.28098117017809338</v>
      </c>
      <c r="AN84" s="31">
        <f>Calibration!$K$16+Calibration!$K$17*AA84</f>
        <v>0.29918469891846861</v>
      </c>
      <c r="AO84" s="31">
        <f>Calibration!$K$16+Calibration!$K$17*AB84</f>
        <v>0.27730987026406811</v>
      </c>
      <c r="AP84" s="31">
        <f>Calibration!$K$16+Calibration!$K$17*AC84</f>
        <v>0.30634373375081786</v>
      </c>
      <c r="AQ84" s="31">
        <f>Calibration!$K$10+Calibration!$K$11*AD84</f>
        <v>0.31700608386550821</v>
      </c>
      <c r="AR84" s="31">
        <f>Calibration!$K$10+Calibration!$K$11*AE84</f>
        <v>0.32917385727750631</v>
      </c>
      <c r="AS84" s="31">
        <f>Calibration!$K$10+Calibration!$K$11*AF84</f>
        <v>0.34744435295806064</v>
      </c>
      <c r="AT84" s="31">
        <f>Calibration!$K$10+Calibration!$K$11*AG84</f>
        <v>0.37042373927793315</v>
      </c>
      <c r="AU84" s="31">
        <f>Calibration!$K$10+Calibration!$K$11*AH84</f>
        <v>0.36360526563220052</v>
      </c>
      <c r="AV84" s="31">
        <f>Calibration!$K$4+Calibration!$K$5*AI84</f>
        <v>0.2774931204177154</v>
      </c>
      <c r="AW84" s="31"/>
      <c r="AX84" s="31">
        <f t="shared" si="4"/>
        <v>712.29605394712769</v>
      </c>
      <c r="AY84" s="31">
        <f t="shared" si="5"/>
        <v>490.02901766235522</v>
      </c>
      <c r="AZ84" s="31"/>
      <c r="BA84" s="31">
        <f t="shared" si="6"/>
        <v>37.970982337644784</v>
      </c>
      <c r="BB84" s="31">
        <f t="shared" ref="BB84:BB89" si="7">BA84/25.4</f>
        <v>1.4949205644742043</v>
      </c>
    </row>
    <row r="85" spans="1:54" x14ac:dyDescent="0.3">
      <c r="A85" s="44">
        <v>306</v>
      </c>
      <c r="B85" s="44">
        <v>306</v>
      </c>
      <c r="C85" s="44">
        <v>0</v>
      </c>
      <c r="D85" s="44">
        <v>13</v>
      </c>
      <c r="E85" s="44">
        <v>3</v>
      </c>
      <c r="F85" s="44">
        <v>14</v>
      </c>
      <c r="G85" s="44">
        <v>10</v>
      </c>
      <c r="H85" s="44">
        <v>16</v>
      </c>
      <c r="I85" s="44">
        <v>0</v>
      </c>
      <c r="J85" s="44">
        <v>68</v>
      </c>
      <c r="K85" s="44">
        <v>10078</v>
      </c>
      <c r="L85" s="44">
        <v>10216</v>
      </c>
      <c r="M85" s="44">
        <v>10800</v>
      </c>
      <c r="N85" s="44">
        <v>11327</v>
      </c>
      <c r="O85" s="44">
        <v>10445</v>
      </c>
      <c r="P85" s="44">
        <v>10166</v>
      </c>
      <c r="Q85" s="44">
        <v>9689</v>
      </c>
      <c r="R85" s="44">
        <v>9642</v>
      </c>
      <c r="S85" s="44">
        <v>9963</v>
      </c>
      <c r="T85" s="44">
        <v>10369</v>
      </c>
      <c r="U85" s="44">
        <v>9654</v>
      </c>
      <c r="V85" s="44">
        <v>1831</v>
      </c>
      <c r="X85" s="31">
        <f>K85/Calibration!$B$10</f>
        <v>1.5702221806737091</v>
      </c>
      <c r="Y85" s="31">
        <f>L85/Calibration!$B$10</f>
        <v>1.5917235361939486</v>
      </c>
      <c r="Z85" s="31">
        <f>M85/Calibration!$B$10</f>
        <v>1.6827147798448163</v>
      </c>
      <c r="AA85" s="31">
        <f>N85/Calibration!$B$10</f>
        <v>1.7648250288242811</v>
      </c>
      <c r="AB85" s="31">
        <f>O85/Calibration!$B$10</f>
        <v>1.627403321803621</v>
      </c>
      <c r="AC85" s="31">
        <f>P85/Calibration!$B$10</f>
        <v>1.5839331899909632</v>
      </c>
      <c r="AD85" s="31">
        <f>Q85/Calibration!$B$10</f>
        <v>1.5096132872144838</v>
      </c>
      <c r="AE85" s="31">
        <f>R85/Calibration!$B$10</f>
        <v>1.5022903617836778</v>
      </c>
      <c r="AF85" s="31">
        <f>S85/Calibration!$B$10</f>
        <v>1.5523043844068432</v>
      </c>
      <c r="AG85" s="31">
        <f>T85/Calibration!$B$10</f>
        <v>1.6155619955750835</v>
      </c>
      <c r="AH85" s="31">
        <f>U85/Calibration!$B$10</f>
        <v>1.5041600448723942</v>
      </c>
      <c r="AI85" s="31">
        <f>V85/Calibration!$B$10</f>
        <v>0.28528247795332023</v>
      </c>
      <c r="AK85" s="31">
        <f>Calibration!$K$16+Calibration!$K$17*X85</f>
        <v>0.2607584264850043</v>
      </c>
      <c r="AL85" s="31">
        <f>Calibration!$K$16+Calibration!$K$17*Y85</f>
        <v>0.26498042138613337</v>
      </c>
      <c r="AM85" s="31">
        <f>Calibration!$K$16+Calibration!$K$17*Z85</f>
        <v>0.28284741430105625</v>
      </c>
      <c r="AN85" s="31">
        <f>Calibration!$K$16+Calibration!$K$17*AA85</f>
        <v>0.29897053975681714</v>
      </c>
      <c r="AO85" s="31">
        <f>Calibration!$K$16+Calibration!$K$17*AB85</f>
        <v>0.27198648538873155</v>
      </c>
      <c r="AP85" s="31">
        <f>Calibration!$K$16+Calibration!$K$17*AC85</f>
        <v>0.26345071308862278</v>
      </c>
      <c r="AQ85" s="31">
        <f>Calibration!$K$10+Calibration!$K$11*AD85</f>
        <v>0.25044120578810702</v>
      </c>
      <c r="AR85" s="31">
        <f>Calibration!$K$10+Calibration!$K$11*AE85</f>
        <v>0.24867066290772344</v>
      </c>
      <c r="AS85" s="31">
        <f>Calibration!$K$10+Calibration!$K$11*AF85</f>
        <v>0.26076309406949238</v>
      </c>
      <c r="AT85" s="31">
        <f>Calibration!$K$10+Calibration!$K$11*AG85</f>
        <v>0.27605757086599775</v>
      </c>
      <c r="AU85" s="31">
        <f>Calibration!$K$10+Calibration!$K$11*AH85</f>
        <v>0.24912271640909794</v>
      </c>
      <c r="AV85" s="31">
        <f>Calibration!$K$4+Calibration!$K$5*AI85</f>
        <v>5.5780793382122426E-2</v>
      </c>
      <c r="AW85" s="31"/>
      <c r="AX85" s="31">
        <f t="shared" si="4"/>
        <v>570.69016611728102</v>
      </c>
      <c r="AY85" s="31">
        <f t="shared" si="5"/>
        <v>348.05599984110586</v>
      </c>
      <c r="AZ85" s="31"/>
      <c r="BA85" s="31">
        <f t="shared" si="6"/>
        <v>179.94400015889414</v>
      </c>
      <c r="BB85" s="31">
        <f t="shared" si="7"/>
        <v>7.0844094550745726</v>
      </c>
    </row>
    <row r="86" spans="1:54" x14ac:dyDescent="0.3">
      <c r="A86" s="44">
        <v>305</v>
      </c>
      <c r="B86" s="44">
        <v>305</v>
      </c>
      <c r="C86" s="44">
        <v>0</v>
      </c>
      <c r="D86" s="44">
        <v>13</v>
      </c>
      <c r="E86" s="44">
        <v>3</v>
      </c>
      <c r="F86" s="44">
        <v>14</v>
      </c>
      <c r="G86" s="44">
        <v>10</v>
      </c>
      <c r="H86" s="44">
        <v>21</v>
      </c>
      <c r="I86" s="44">
        <v>0</v>
      </c>
      <c r="J86" s="44">
        <v>69</v>
      </c>
      <c r="K86" s="44">
        <v>8440</v>
      </c>
      <c r="L86" s="44">
        <v>8630</v>
      </c>
      <c r="M86" s="44">
        <v>10209</v>
      </c>
      <c r="N86" s="44">
        <v>10952</v>
      </c>
      <c r="O86" s="44">
        <v>11982</v>
      </c>
      <c r="P86" s="44">
        <v>10260</v>
      </c>
      <c r="Q86" s="44">
        <v>10000</v>
      </c>
      <c r="R86" s="44">
        <v>9292</v>
      </c>
      <c r="S86" s="44">
        <v>9300</v>
      </c>
      <c r="T86" s="44">
        <v>11147</v>
      </c>
      <c r="U86" s="44">
        <v>11670</v>
      </c>
      <c r="V86" s="44">
        <v>5827</v>
      </c>
      <c r="X86" s="31">
        <f>K86/Calibration!$B$10</f>
        <v>1.3150104390639121</v>
      </c>
      <c r="Y86" s="31">
        <f>L86/Calibration!$B$10</f>
        <v>1.3446137546352561</v>
      </c>
      <c r="Z86" s="31">
        <f>M86/Calibration!$B$10</f>
        <v>1.5906328877255305</v>
      </c>
      <c r="AA86" s="31">
        <f>N86/Calibration!$B$10</f>
        <v>1.7063974323018916</v>
      </c>
      <c r="AB86" s="31">
        <f>O86/Calibration!$B$10</f>
        <v>1.8668785640833878</v>
      </c>
      <c r="AC86" s="31">
        <f>P86/Calibration!$B$10</f>
        <v>1.5985790408525755</v>
      </c>
      <c r="AD86" s="31">
        <f>Q86/Calibration!$B$10</f>
        <v>1.5580692405970522</v>
      </c>
      <c r="AE86" s="31">
        <f>R86/Calibration!$B$10</f>
        <v>1.447757938362781</v>
      </c>
      <c r="AF86" s="31">
        <f>S86/Calibration!$B$10</f>
        <v>1.4490043937552586</v>
      </c>
      <c r="AG86" s="31">
        <f>T86/Calibration!$B$10</f>
        <v>1.736779782493534</v>
      </c>
      <c r="AH86" s="31">
        <f>U86/Calibration!$B$10</f>
        <v>1.81826680377676</v>
      </c>
      <c r="AI86" s="31">
        <f>V86/Calibration!$B$10</f>
        <v>0.90788694649590229</v>
      </c>
      <c r="AK86" s="31">
        <f>Calibration!$K$16+Calibration!$K$17*X86</f>
        <v>0.21064518265855958</v>
      </c>
      <c r="AL86" s="31">
        <f>Calibration!$K$16+Calibration!$K$17*Y86</f>
        <v>0.21645807418909957</v>
      </c>
      <c r="AM86" s="31">
        <f>Calibration!$K$16+Calibration!$K$17*Z86</f>
        <v>0.26476626222448185</v>
      </c>
      <c r="AN86" s="31">
        <f>Calibration!$K$16+Calibration!$K$17*AA86</f>
        <v>0.28749772752548824</v>
      </c>
      <c r="AO86" s="31">
        <f>Calibration!$K$16+Calibration!$K$17*AB86</f>
        <v>0.31900971845420495</v>
      </c>
      <c r="AP86" s="31">
        <f>Calibration!$K$16+Calibration!$K$17*AC86</f>
        <v>0.26632656468794258</v>
      </c>
      <c r="AQ86" s="31">
        <f>Calibration!$K$10+Calibration!$K$11*AD86</f>
        <v>0.26215692569873056</v>
      </c>
      <c r="AR86" s="31">
        <f>Calibration!$K$10+Calibration!$K$11*AE86</f>
        <v>0.23548576911763264</v>
      </c>
      <c r="AS86" s="31">
        <f>Calibration!$K$10+Calibration!$K$11*AF86</f>
        <v>0.23578713811854901</v>
      </c>
      <c r="AT86" s="31">
        <f>Calibration!$K$10+Calibration!$K$11*AG86</f>
        <v>0.30536570620511377</v>
      </c>
      <c r="AU86" s="31">
        <f>Calibration!$K$10+Calibration!$K$11*AH86</f>
        <v>0.32506770464002088</v>
      </c>
      <c r="AV86" s="31">
        <f>Calibration!$K$4+Calibration!$K$5*AI86</f>
        <v>0.1922506730546778</v>
      </c>
      <c r="AW86" s="31"/>
      <c r="AX86" s="31">
        <f t="shared" si="4"/>
        <v>603.09897104904428</v>
      </c>
      <c r="AY86" s="31">
        <f t="shared" si="5"/>
        <v>396.38906814995397</v>
      </c>
      <c r="AZ86" s="31"/>
      <c r="BA86" s="31">
        <f t="shared" si="6"/>
        <v>131.61093185004603</v>
      </c>
      <c r="BB86" s="31">
        <f t="shared" si="7"/>
        <v>5.1815327500018125</v>
      </c>
    </row>
    <row r="87" spans="1:54" x14ac:dyDescent="0.3">
      <c r="A87" s="44">
        <v>304</v>
      </c>
      <c r="B87" s="44">
        <v>304</v>
      </c>
      <c r="C87" s="44">
        <v>0</v>
      </c>
      <c r="D87" s="44">
        <v>13</v>
      </c>
      <c r="E87" s="44">
        <v>3</v>
      </c>
      <c r="F87" s="44">
        <v>14</v>
      </c>
      <c r="G87" s="44">
        <v>10</v>
      </c>
      <c r="H87" s="44">
        <v>26</v>
      </c>
      <c r="I87" s="44">
        <v>0</v>
      </c>
      <c r="J87" s="44">
        <v>70</v>
      </c>
      <c r="K87" s="44">
        <v>10678</v>
      </c>
      <c r="L87" s="44">
        <v>10211</v>
      </c>
      <c r="M87" s="44">
        <v>10572</v>
      </c>
      <c r="N87" s="44">
        <v>10991</v>
      </c>
      <c r="O87" s="44">
        <v>10896</v>
      </c>
      <c r="P87" s="44">
        <v>11014</v>
      </c>
      <c r="Q87" s="44">
        <v>11251</v>
      </c>
      <c r="R87" s="44">
        <v>11166</v>
      </c>
      <c r="S87" s="44">
        <v>12129</v>
      </c>
      <c r="T87" s="44">
        <v>12355</v>
      </c>
      <c r="U87" s="44">
        <v>12463</v>
      </c>
      <c r="V87" s="44">
        <v>7375</v>
      </c>
      <c r="X87" s="31">
        <f>K87/Calibration!$B$10</f>
        <v>1.6637063351095323</v>
      </c>
      <c r="Y87" s="31">
        <f>L87/Calibration!$B$10</f>
        <v>1.5909445015736501</v>
      </c>
      <c r="Z87" s="31">
        <f>M87/Calibration!$B$10</f>
        <v>1.6471908011592036</v>
      </c>
      <c r="AA87" s="31">
        <f>N87/Calibration!$B$10</f>
        <v>1.71247390234022</v>
      </c>
      <c r="AB87" s="31">
        <f>O87/Calibration!$B$10</f>
        <v>1.697672244554548</v>
      </c>
      <c r="AC87" s="31">
        <f>P87/Calibration!$B$10</f>
        <v>1.7160574615935933</v>
      </c>
      <c r="AD87" s="31">
        <f>Q87/Calibration!$B$10</f>
        <v>1.7529837025957433</v>
      </c>
      <c r="AE87" s="31">
        <f>R87/Calibration!$B$10</f>
        <v>1.7397401140506685</v>
      </c>
      <c r="AF87" s="31">
        <f>S87/Calibration!$B$10</f>
        <v>1.8897821819201646</v>
      </c>
      <c r="AG87" s="31">
        <f>T87/Calibration!$B$10</f>
        <v>1.9249945467576579</v>
      </c>
      <c r="AH87" s="31">
        <f>U87/Calibration!$B$10</f>
        <v>1.9418216945561062</v>
      </c>
      <c r="AI87" s="31">
        <f>V87/Calibration!$B$10</f>
        <v>1.149076064940326</v>
      </c>
      <c r="AK87" s="31">
        <f>Calibration!$K$16+Calibration!$K$17*X87</f>
        <v>0.27911492605513055</v>
      </c>
      <c r="AL87" s="31">
        <f>Calibration!$K$16+Calibration!$K$17*Y87</f>
        <v>0.26482745055638229</v>
      </c>
      <c r="AM87" s="31">
        <f>Calibration!$K$16+Calibration!$K$17*Z87</f>
        <v>0.27587194446440827</v>
      </c>
      <c r="AN87" s="31">
        <f>Calibration!$K$16+Calibration!$K$17*AA87</f>
        <v>0.28869089999754644</v>
      </c>
      <c r="AO87" s="31">
        <f>Calibration!$K$16+Calibration!$K$17*AB87</f>
        <v>0.28578445423227644</v>
      </c>
      <c r="AP87" s="31">
        <f>Calibration!$K$16+Calibration!$K$17*AC87</f>
        <v>0.28939456581440126</v>
      </c>
      <c r="AQ87" s="31">
        <f>Calibration!$K$10+Calibration!$K$11*AD87</f>
        <v>0.30928350321702647</v>
      </c>
      <c r="AR87" s="31">
        <f>Calibration!$K$10+Calibration!$K$11*AE87</f>
        <v>0.30608145758229016</v>
      </c>
      <c r="AS87" s="31">
        <f>Calibration!$K$10+Calibration!$K$11*AF87</f>
        <v>0.34235875106759706</v>
      </c>
      <c r="AT87" s="31">
        <f>Calibration!$K$10+Calibration!$K$11*AG87</f>
        <v>0.35087242534348428</v>
      </c>
      <c r="AU87" s="31">
        <f>Calibration!$K$10+Calibration!$K$11*AH87</f>
        <v>0.35494090685585516</v>
      </c>
      <c r="AV87" s="31">
        <f>Calibration!$K$4+Calibration!$K$5*AI87</f>
        <v>0.24511738319810017</v>
      </c>
      <c r="AW87" s="31"/>
      <c r="AX87" s="31">
        <f t="shared" si="4"/>
        <v>690.55624107138669</v>
      </c>
      <c r="AY87" s="31">
        <f t="shared" si="5"/>
        <v>468.1882440389785</v>
      </c>
      <c r="AZ87" s="31"/>
      <c r="BA87" s="31">
        <f t="shared" si="6"/>
        <v>59.811755961021504</v>
      </c>
      <c r="BB87" s="31">
        <f t="shared" si="7"/>
        <v>2.3547935417725001</v>
      </c>
    </row>
    <row r="88" spans="1:54" x14ac:dyDescent="0.3">
      <c r="A88" s="44">
        <v>303</v>
      </c>
      <c r="B88" s="44">
        <v>303</v>
      </c>
      <c r="C88" s="44">
        <v>0</v>
      </c>
      <c r="D88" s="44">
        <v>13</v>
      </c>
      <c r="E88" s="44">
        <v>3</v>
      </c>
      <c r="F88" s="44">
        <v>14</v>
      </c>
      <c r="G88" s="44">
        <v>10</v>
      </c>
      <c r="H88" s="44">
        <v>31</v>
      </c>
      <c r="I88" s="44">
        <v>0</v>
      </c>
      <c r="J88" s="44">
        <v>71</v>
      </c>
      <c r="K88" s="44">
        <v>10165</v>
      </c>
      <c r="L88" s="44">
        <v>10489</v>
      </c>
      <c r="M88" s="44">
        <v>10922</v>
      </c>
      <c r="N88" s="44">
        <v>11504</v>
      </c>
      <c r="O88" s="44">
        <v>11993</v>
      </c>
      <c r="P88" s="44">
        <v>10680</v>
      </c>
      <c r="Q88" s="44">
        <v>10831</v>
      </c>
      <c r="R88" s="44">
        <v>9613</v>
      </c>
      <c r="S88" s="44">
        <v>9874</v>
      </c>
      <c r="T88" s="44">
        <v>11095</v>
      </c>
      <c r="U88" s="44">
        <v>10946</v>
      </c>
      <c r="V88" s="44">
        <v>5847</v>
      </c>
      <c r="X88" s="31">
        <f>K88/Calibration!$B$10</f>
        <v>1.5837773830669035</v>
      </c>
      <c r="Y88" s="31">
        <f>L88/Calibration!$B$10</f>
        <v>1.634258826462248</v>
      </c>
      <c r="Z88" s="31">
        <f>M88/Calibration!$B$10</f>
        <v>1.7017232245801004</v>
      </c>
      <c r="AA88" s="31">
        <f>N88/Calibration!$B$10</f>
        <v>1.7924028543828487</v>
      </c>
      <c r="AB88" s="31">
        <f>O88/Calibration!$B$10</f>
        <v>1.8685924402480447</v>
      </c>
      <c r="AC88" s="31">
        <f>P88/Calibration!$B$10</f>
        <v>1.6640179489576516</v>
      </c>
      <c r="AD88" s="31">
        <f>Q88/Calibration!$B$10</f>
        <v>1.6875447944906672</v>
      </c>
      <c r="AE88" s="31">
        <f>R88/Calibration!$B$10</f>
        <v>1.4977719609859463</v>
      </c>
      <c r="AF88" s="31">
        <f>S88/Calibration!$B$10</f>
        <v>1.5384375681655293</v>
      </c>
      <c r="AG88" s="31">
        <f>T88/Calibration!$B$10</f>
        <v>1.7286778224424293</v>
      </c>
      <c r="AH88" s="31">
        <f>U88/Calibration!$B$10</f>
        <v>1.7054625907575334</v>
      </c>
      <c r="AI88" s="31">
        <f>V88/Calibration!$B$10</f>
        <v>0.91100308497709637</v>
      </c>
      <c r="AK88" s="31">
        <f>Calibration!$K$16+Calibration!$K$17*X88</f>
        <v>0.26342011892267259</v>
      </c>
      <c r="AL88" s="31">
        <f>Calibration!$K$16+Calibration!$K$17*Y88</f>
        <v>0.27333262869054076</v>
      </c>
      <c r="AM88" s="31">
        <f>Calibration!$K$16+Calibration!$K$17*Z88</f>
        <v>0.2865799025469819</v>
      </c>
      <c r="AN88" s="31">
        <f>Calibration!$K$16+Calibration!$K$17*AA88</f>
        <v>0.3043857071300044</v>
      </c>
      <c r="AO88" s="31">
        <f>Calibration!$K$16+Calibration!$K$17*AB88</f>
        <v>0.31934625427965729</v>
      </c>
      <c r="AP88" s="31">
        <f>Calibration!$K$16+Calibration!$K$17*AC88</f>
        <v>0.27917611438703099</v>
      </c>
      <c r="AQ88" s="31">
        <f>Calibration!$K$10+Calibration!$K$11*AD88</f>
        <v>0.29346163066891751</v>
      </c>
      <c r="AR88" s="31">
        <f>Calibration!$K$10+Calibration!$K$11*AE88</f>
        <v>0.24757820027940164</v>
      </c>
      <c r="AS88" s="31">
        <f>Calibration!$K$10+Calibration!$K$11*AF88</f>
        <v>0.25741036393429789</v>
      </c>
      <c r="AT88" s="31">
        <f>Calibration!$K$10+Calibration!$K$11*AG88</f>
        <v>0.3034068076991574</v>
      </c>
      <c r="AU88" s="31">
        <f>Calibration!$K$10+Calibration!$K$11*AH88</f>
        <v>0.29779381005709021</v>
      </c>
      <c r="AV88" s="31">
        <f>Calibration!$K$4+Calibration!$K$5*AI88</f>
        <v>0.19293370548547137</v>
      </c>
      <c r="AW88" s="31"/>
      <c r="AX88" s="31">
        <f t="shared" si="4"/>
        <v>637.42303692397763</v>
      </c>
      <c r="AY88" s="31">
        <f t="shared" si="5"/>
        <v>406.28675193023918</v>
      </c>
      <c r="AZ88" s="31"/>
      <c r="BA88" s="31">
        <f t="shared" si="6"/>
        <v>121.71324806976082</v>
      </c>
      <c r="BB88" s="31">
        <f t="shared" si="7"/>
        <v>4.7918601602268041</v>
      </c>
    </row>
    <row r="89" spans="1:54" x14ac:dyDescent="0.3">
      <c r="A89" s="44">
        <v>302</v>
      </c>
      <c r="B89" s="44">
        <v>302</v>
      </c>
      <c r="C89" s="44">
        <v>0</v>
      </c>
      <c r="D89" s="44">
        <v>13</v>
      </c>
      <c r="E89" s="44">
        <v>3</v>
      </c>
      <c r="F89" s="44">
        <v>14</v>
      </c>
      <c r="G89" s="44">
        <v>10</v>
      </c>
      <c r="H89" s="44">
        <v>36</v>
      </c>
      <c r="I89" s="44">
        <v>0</v>
      </c>
      <c r="J89" s="44">
        <v>72</v>
      </c>
      <c r="K89" s="44">
        <v>8582</v>
      </c>
      <c r="L89" s="44">
        <v>8276</v>
      </c>
      <c r="M89" s="44">
        <v>7913</v>
      </c>
      <c r="N89" s="44">
        <v>7119</v>
      </c>
      <c r="O89" s="44">
        <v>7436</v>
      </c>
      <c r="P89" s="44">
        <v>8190</v>
      </c>
      <c r="Q89" s="44">
        <v>8532</v>
      </c>
      <c r="R89" s="44">
        <v>9348</v>
      </c>
      <c r="S89" s="44">
        <v>9924</v>
      </c>
      <c r="T89" s="44">
        <v>11364</v>
      </c>
      <c r="U89" s="44">
        <v>10967</v>
      </c>
      <c r="V89" s="44">
        <v>2275</v>
      </c>
      <c r="X89" s="31">
        <f>K89/Calibration!$B$10</f>
        <v>1.3371350222803902</v>
      </c>
      <c r="Y89" s="31">
        <f>L89/Calibration!$B$10</f>
        <v>1.2894581035181203</v>
      </c>
      <c r="Z89" s="31">
        <f>M89/Calibration!$B$10</f>
        <v>1.2329001900844474</v>
      </c>
      <c r="AA89" s="31">
        <f>N89/Calibration!$B$10</f>
        <v>1.1091894923810415</v>
      </c>
      <c r="AB89" s="31">
        <f>O89/Calibration!$B$10</f>
        <v>1.158580287307968</v>
      </c>
      <c r="AC89" s="31">
        <f>P89/Calibration!$B$10</f>
        <v>1.2760587080489858</v>
      </c>
      <c r="AD89" s="31">
        <f>Q89/Calibration!$B$10</f>
        <v>1.3293446760774048</v>
      </c>
      <c r="AE89" s="31">
        <f>R89/Calibration!$B$10</f>
        <v>1.4564831261101243</v>
      </c>
      <c r="AF89" s="31">
        <f>S89/Calibration!$B$10</f>
        <v>1.5462279143685145</v>
      </c>
      <c r="AG89" s="31">
        <f>T89/Calibration!$B$10</f>
        <v>1.7705898850144901</v>
      </c>
      <c r="AH89" s="31">
        <f>U89/Calibration!$B$10</f>
        <v>1.708734536162787</v>
      </c>
      <c r="AI89" s="31">
        <f>V89/Calibration!$B$10</f>
        <v>0.35446075223582935</v>
      </c>
      <c r="AK89" s="31">
        <f>Calibration!$K$16+Calibration!$K$17*X89</f>
        <v>0.21498955422348948</v>
      </c>
      <c r="AL89" s="31">
        <f>Calibration!$K$16+Calibration!$K$17*Y89</f>
        <v>0.20562773944272505</v>
      </c>
      <c r="AM89" s="31">
        <f>Calibration!$K$16+Calibration!$K$17*Z89</f>
        <v>0.19452205720279866</v>
      </c>
      <c r="AN89" s="31">
        <f>Calibration!$K$16+Calibration!$K$17*AA89</f>
        <v>0.17023028943833157</v>
      </c>
      <c r="AO89" s="31">
        <f>Calibration!$K$16+Calibration!$K$17*AB89</f>
        <v>0.17992864004454828</v>
      </c>
      <c r="AP89" s="31">
        <f>Calibration!$K$16+Calibration!$K$17*AC89</f>
        <v>0.20299664117100696</v>
      </c>
      <c r="AQ89" s="31">
        <f>Calibration!$K$10+Calibration!$K$11*AD89</f>
        <v>0.20685571403057834</v>
      </c>
      <c r="AR89" s="31">
        <f>Calibration!$K$10+Calibration!$K$11*AE89</f>
        <v>0.23759535212404714</v>
      </c>
      <c r="AS89" s="31">
        <f>Calibration!$K$10+Calibration!$K$11*AF89</f>
        <v>0.25929392019002512</v>
      </c>
      <c r="AT89" s="31">
        <f>Calibration!$K$10+Calibration!$K$11*AG89</f>
        <v>0.31354034035497008</v>
      </c>
      <c r="AU89" s="31">
        <f>Calibration!$K$10+Calibration!$K$11*AH89</f>
        <v>0.29858490368449564</v>
      </c>
      <c r="AV89" s="31">
        <f>Calibration!$K$4+Calibration!$K$5*AI89</f>
        <v>7.094411334573969E-2</v>
      </c>
      <c r="AW89" s="31"/>
      <c r="AX89" s="31">
        <f t="shared" si="4"/>
        <v>489.52289762820226</v>
      </c>
      <c r="AY89" s="31">
        <f t="shared" si="5"/>
        <v>335.95506098462744</v>
      </c>
      <c r="AZ89" s="31"/>
      <c r="BA89" s="31">
        <f t="shared" si="6"/>
        <v>192.04493901537256</v>
      </c>
      <c r="BB89" s="31">
        <f t="shared" si="7"/>
        <v>7.5608243706839593</v>
      </c>
    </row>
    <row r="90" spans="1:54" x14ac:dyDescent="0.3"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</row>
    <row r="91" spans="1:54" x14ac:dyDescent="0.3"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</row>
    <row r="92" spans="1:54" x14ac:dyDescent="0.3"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</row>
    <row r="93" spans="1:54" x14ac:dyDescent="0.3"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</row>
    <row r="94" spans="1:54" x14ac:dyDescent="0.3"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</row>
    <row r="95" spans="1:54" x14ac:dyDescent="0.3"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</row>
    <row r="96" spans="1:54" x14ac:dyDescent="0.3"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</row>
    <row r="97" spans="37:54" x14ac:dyDescent="0.3"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</row>
    <row r="98" spans="37:54" x14ac:dyDescent="0.3"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</row>
    <row r="99" spans="37:54" x14ac:dyDescent="0.3"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8"/>
  <sheetViews>
    <sheetView topLeftCell="AM10" workbookViewId="0">
      <selection activeCell="BC19" sqref="BC19"/>
    </sheetView>
  </sheetViews>
  <sheetFormatPr defaultRowHeight="14.4" x14ac:dyDescent="0.3"/>
  <cols>
    <col min="49" max="49" width="8.88671875" style="31"/>
  </cols>
  <sheetData>
    <row r="1" spans="1:57" x14ac:dyDescent="0.3">
      <c r="A1">
        <v>41352</v>
      </c>
      <c r="C1" t="s">
        <v>40</v>
      </c>
    </row>
    <row r="2" spans="1:57" x14ac:dyDescent="0.3">
      <c r="A2" t="s">
        <v>0</v>
      </c>
      <c r="B2">
        <v>8678</v>
      </c>
      <c r="C2" t="s">
        <v>1</v>
      </c>
      <c r="D2">
        <v>6416</v>
      </c>
      <c r="E2">
        <v>2</v>
      </c>
      <c r="F2">
        <v>12</v>
      </c>
    </row>
    <row r="3" spans="1:57" x14ac:dyDescent="0.3">
      <c r="A3">
        <v>0</v>
      </c>
      <c r="B3">
        <v>95</v>
      </c>
      <c r="C3">
        <v>36280</v>
      </c>
      <c r="D3">
        <v>72</v>
      </c>
      <c r="E3">
        <v>0</v>
      </c>
      <c r="F3">
        <v>0</v>
      </c>
    </row>
    <row r="4" spans="1:57" x14ac:dyDescent="0.3">
      <c r="A4">
        <v>1</v>
      </c>
      <c r="B4">
        <v>7</v>
      </c>
      <c r="C4">
        <v>4</v>
      </c>
      <c r="D4">
        <v>9</v>
      </c>
      <c r="E4">
        <v>0.14199999999999999</v>
      </c>
      <c r="F4">
        <v>-8.0000000000000002E-3</v>
      </c>
    </row>
    <row r="5" spans="1:57" x14ac:dyDescent="0.3">
      <c r="A5">
        <v>2</v>
      </c>
      <c r="B5">
        <v>95</v>
      </c>
      <c r="C5">
        <v>36280</v>
      </c>
      <c r="D5">
        <v>72</v>
      </c>
      <c r="E5">
        <v>0</v>
      </c>
      <c r="F5">
        <v>0</v>
      </c>
    </row>
    <row r="6" spans="1:57" x14ac:dyDescent="0.3">
      <c r="A6">
        <v>3</v>
      </c>
      <c r="B6">
        <v>95</v>
      </c>
      <c r="C6">
        <v>36280</v>
      </c>
      <c r="D6">
        <v>72</v>
      </c>
      <c r="E6">
        <v>0</v>
      </c>
      <c r="F6">
        <v>0</v>
      </c>
    </row>
    <row r="7" spans="1:57" x14ac:dyDescent="0.3">
      <c r="A7">
        <v>4</v>
      </c>
      <c r="B7">
        <v>95</v>
      </c>
      <c r="C7">
        <v>36280</v>
      </c>
      <c r="D7">
        <v>72</v>
      </c>
      <c r="E7">
        <v>0</v>
      </c>
      <c r="F7">
        <v>0</v>
      </c>
    </row>
    <row r="8" spans="1:57" x14ac:dyDescent="0.3">
      <c r="A8">
        <v>5</v>
      </c>
      <c r="B8">
        <v>95</v>
      </c>
      <c r="C8">
        <v>36280</v>
      </c>
      <c r="D8">
        <v>72</v>
      </c>
      <c r="E8">
        <v>0</v>
      </c>
      <c r="F8">
        <v>0</v>
      </c>
    </row>
    <row r="9" spans="1:57" x14ac:dyDescent="0.3">
      <c r="A9">
        <v>6</v>
      </c>
      <c r="B9">
        <v>95</v>
      </c>
      <c r="C9">
        <v>36280</v>
      </c>
      <c r="D9">
        <v>72</v>
      </c>
      <c r="E9">
        <v>0</v>
      </c>
      <c r="F9">
        <v>0</v>
      </c>
    </row>
    <row r="10" spans="1:57" x14ac:dyDescent="0.3">
      <c r="A10">
        <v>7</v>
      </c>
      <c r="B10">
        <v>95</v>
      </c>
      <c r="C10">
        <v>36280</v>
      </c>
      <c r="D10">
        <v>72</v>
      </c>
      <c r="E10">
        <v>0</v>
      </c>
      <c r="F10">
        <v>0</v>
      </c>
      <c r="BD10" t="s">
        <v>36</v>
      </c>
      <c r="BE10">
        <v>288</v>
      </c>
    </row>
    <row r="11" spans="1:57" x14ac:dyDescent="0.3">
      <c r="A11">
        <v>8</v>
      </c>
      <c r="B11">
        <v>95</v>
      </c>
      <c r="C11">
        <v>36280</v>
      </c>
      <c r="D11">
        <v>72</v>
      </c>
      <c r="E11">
        <v>0</v>
      </c>
      <c r="F11">
        <v>0</v>
      </c>
      <c r="BD11" t="s">
        <v>37</v>
      </c>
      <c r="BE11">
        <v>528</v>
      </c>
    </row>
    <row r="12" spans="1:57" x14ac:dyDescent="0.3">
      <c r="A12">
        <v>9</v>
      </c>
      <c r="B12">
        <v>95</v>
      </c>
      <c r="C12">
        <v>36280</v>
      </c>
      <c r="D12">
        <v>72</v>
      </c>
      <c r="E12">
        <v>0</v>
      </c>
      <c r="F12">
        <v>0</v>
      </c>
    </row>
    <row r="13" spans="1:57" x14ac:dyDescent="0.3">
      <c r="A13">
        <v>10</v>
      </c>
      <c r="B13">
        <v>95</v>
      </c>
      <c r="C13">
        <v>36280</v>
      </c>
      <c r="D13">
        <v>72</v>
      </c>
      <c r="E13">
        <v>0</v>
      </c>
      <c r="F13">
        <v>0</v>
      </c>
    </row>
    <row r="14" spans="1:57" x14ac:dyDescent="0.3">
      <c r="A14">
        <v>11</v>
      </c>
      <c r="B14">
        <v>95</v>
      </c>
      <c r="C14">
        <v>36280</v>
      </c>
      <c r="D14">
        <v>72</v>
      </c>
      <c r="E14">
        <v>0</v>
      </c>
      <c r="F14">
        <v>0</v>
      </c>
      <c r="X14" t="s">
        <v>24</v>
      </c>
      <c r="AK14" t="s">
        <v>35</v>
      </c>
    </row>
    <row r="15" spans="1:57" x14ac:dyDescent="0.3">
      <c r="A15">
        <v>12</v>
      </c>
      <c r="B15">
        <v>95</v>
      </c>
      <c r="C15">
        <v>36280</v>
      </c>
      <c r="D15">
        <v>72</v>
      </c>
      <c r="E15">
        <v>0</v>
      </c>
      <c r="F15">
        <v>0</v>
      </c>
      <c r="X15" s="39">
        <v>230</v>
      </c>
      <c r="Y15" s="39">
        <v>210</v>
      </c>
      <c r="Z15" s="39">
        <v>190</v>
      </c>
      <c r="AA15" s="39">
        <v>170</v>
      </c>
      <c r="AB15" s="39">
        <v>150</v>
      </c>
      <c r="AC15" s="39">
        <v>130</v>
      </c>
      <c r="AD15" s="39">
        <v>110</v>
      </c>
      <c r="AE15" s="39">
        <v>90</v>
      </c>
      <c r="AF15" s="39">
        <v>70</v>
      </c>
      <c r="AG15" s="39">
        <v>50</v>
      </c>
      <c r="AH15" s="39">
        <v>30</v>
      </c>
      <c r="AI15" s="39">
        <v>10</v>
      </c>
      <c r="AK15">
        <v>230</v>
      </c>
      <c r="AL15">
        <v>210</v>
      </c>
      <c r="AM15">
        <v>190</v>
      </c>
      <c r="AN15">
        <v>170</v>
      </c>
      <c r="AO15">
        <v>150</v>
      </c>
      <c r="AP15">
        <v>130</v>
      </c>
      <c r="AQ15">
        <v>110</v>
      </c>
      <c r="AR15">
        <v>90</v>
      </c>
      <c r="AS15">
        <v>70</v>
      </c>
      <c r="AT15">
        <v>50</v>
      </c>
      <c r="AU15">
        <v>30</v>
      </c>
      <c r="AV15">
        <v>10</v>
      </c>
      <c r="AW15" s="31" t="s">
        <v>45</v>
      </c>
      <c r="AX15" s="26" t="s">
        <v>44</v>
      </c>
      <c r="AY15" s="26" t="s">
        <v>26</v>
      </c>
      <c r="AZ15" s="26"/>
      <c r="BE15" t="s">
        <v>39</v>
      </c>
    </row>
    <row r="16" spans="1:57" x14ac:dyDescent="0.3">
      <c r="A16">
        <v>13</v>
      </c>
      <c r="B16">
        <v>95</v>
      </c>
      <c r="C16">
        <v>36280</v>
      </c>
      <c r="D16">
        <v>72</v>
      </c>
      <c r="E16">
        <v>0</v>
      </c>
      <c r="F16">
        <v>0</v>
      </c>
      <c r="BE16" t="s">
        <v>38</v>
      </c>
    </row>
    <row r="17" spans="1:57" x14ac:dyDescent="0.3">
      <c r="A17">
        <v>14</v>
      </c>
      <c r="B17">
        <v>95</v>
      </c>
      <c r="C17">
        <v>36280</v>
      </c>
      <c r="D17">
        <v>72</v>
      </c>
      <c r="E17">
        <v>0</v>
      </c>
      <c r="F17">
        <v>0</v>
      </c>
      <c r="AY17" t="s">
        <v>27</v>
      </c>
      <c r="AZ17" t="s">
        <v>28</v>
      </c>
      <c r="BB17" t="s">
        <v>33</v>
      </c>
      <c r="BC17" t="s">
        <v>34</v>
      </c>
      <c r="BE17">
        <f>AVERAGE(BC19,BC22,BC25,BC29,BC32,BC35)</f>
        <v>3.4198050650451441</v>
      </c>
    </row>
    <row r="18" spans="1:57" x14ac:dyDescent="0.3">
      <c r="A18">
        <v>15</v>
      </c>
      <c r="B18">
        <v>95</v>
      </c>
      <c r="C18">
        <v>36280</v>
      </c>
      <c r="D18">
        <v>72</v>
      </c>
      <c r="E18">
        <v>0</v>
      </c>
      <c r="F18">
        <v>0</v>
      </c>
    </row>
    <row r="19" spans="1:57" x14ac:dyDescent="0.3">
      <c r="A19">
        <v>372</v>
      </c>
      <c r="B19">
        <v>372</v>
      </c>
      <c r="C19">
        <v>0</v>
      </c>
      <c r="D19">
        <v>13</v>
      </c>
      <c r="E19">
        <v>3</v>
      </c>
      <c r="F19">
        <v>19</v>
      </c>
      <c r="G19">
        <v>10</v>
      </c>
      <c r="H19">
        <v>34</v>
      </c>
      <c r="I19">
        <v>78</v>
      </c>
      <c r="J19">
        <v>1</v>
      </c>
      <c r="K19">
        <v>9475</v>
      </c>
      <c r="L19">
        <v>9288</v>
      </c>
      <c r="M19">
        <v>10204</v>
      </c>
      <c r="N19">
        <v>10961</v>
      </c>
      <c r="O19">
        <v>11132</v>
      </c>
      <c r="P19">
        <v>11561</v>
      </c>
      <c r="Q19">
        <v>11753</v>
      </c>
      <c r="R19">
        <v>12358</v>
      </c>
      <c r="S19">
        <v>12914</v>
      </c>
      <c r="T19">
        <v>13052</v>
      </c>
      <c r="U19">
        <v>12941</v>
      </c>
      <c r="V19">
        <v>7295</v>
      </c>
      <c r="X19">
        <f>K19/Calibration!$B$10</f>
        <v>1.4762706054657069</v>
      </c>
      <c r="Y19">
        <f>L19/Calibration!$B$10</f>
        <v>1.447134710666542</v>
      </c>
      <c r="Z19">
        <f>M19/Calibration!$B$10</f>
        <v>1.589853853105232</v>
      </c>
      <c r="AA19">
        <f>N19/Calibration!$B$10</f>
        <v>1.7077996946184288</v>
      </c>
      <c r="AB19">
        <f>O19/Calibration!$B$10</f>
        <v>1.7344426786326386</v>
      </c>
      <c r="AC19">
        <f>P19/Calibration!$B$10</f>
        <v>1.801283849054252</v>
      </c>
      <c r="AD19">
        <f>Q19/Calibration!$B$10</f>
        <v>1.8311987784737154</v>
      </c>
      <c r="AE19">
        <f>R19/Calibration!$B$10</f>
        <v>1.925461967529837</v>
      </c>
      <c r="AF19">
        <f>S19/Calibration!$B$10</f>
        <v>2.0120906173070332</v>
      </c>
      <c r="AG19">
        <f>T19/Calibration!$B$10</f>
        <v>2.0335919728272724</v>
      </c>
      <c r="AH19">
        <f>U19/Calibration!$B$10</f>
        <v>2.0162974042566453</v>
      </c>
      <c r="AI19">
        <f>V19/Calibration!$B$10</f>
        <v>1.1366115110155495</v>
      </c>
      <c r="AK19">
        <f>Calibration!$K$16+Calibration!$K$17*X19</f>
        <v>0.24231014441702736</v>
      </c>
      <c r="AL19">
        <f>Calibration!$K$16+Calibration!$K$17*Y19</f>
        <v>0.23658903538433801</v>
      </c>
      <c r="AM19">
        <f>Calibration!$K$16+Calibration!$K$17*Z19</f>
        <v>0.26461329139473078</v>
      </c>
      <c r="AN19">
        <f>Calibration!$K$16+Calibration!$K$17*AA19</f>
        <v>0.28777307501904009</v>
      </c>
      <c r="AO19">
        <f>Calibration!$K$16+Calibration!$K$17*AB19</f>
        <v>0.29300467739652614</v>
      </c>
      <c r="AP19">
        <f>Calibration!$K$16+Calibration!$K$17*AC19</f>
        <v>0.3061295745891664</v>
      </c>
      <c r="AQ19">
        <f>Calibration!$K$10+Calibration!$K$11*AD19</f>
        <v>0.32819440802452809</v>
      </c>
      <c r="AR19">
        <f>Calibration!$K$10+Calibration!$K$11*AE19</f>
        <v>0.35098543871882787</v>
      </c>
      <c r="AS19">
        <f>Calibration!$K$10+Calibration!$K$11*AF19</f>
        <v>0.37193058428251496</v>
      </c>
      <c r="AT19">
        <f>Calibration!$K$10+Calibration!$K$11*AG19</f>
        <v>0.37712919954832219</v>
      </c>
      <c r="AU19">
        <f>Calibration!$K$10+Calibration!$K$11*AH19</f>
        <v>0.37294770466060773</v>
      </c>
      <c r="AV19">
        <f>Calibration!$K$4+Calibration!$K$5*AI19</f>
        <v>0.24238525347492584</v>
      </c>
      <c r="AW19" s="31">
        <v>1</v>
      </c>
      <c r="AX19">
        <v>100</v>
      </c>
      <c r="AY19" s="46">
        <f>200*(SUM(AL19:AV19)+AK19/2)</f>
        <v>710.5674629404084</v>
      </c>
      <c r="AZ19" s="46">
        <f>200*(SUM(AP19:AV19)+AO19/2)</f>
        <v>499.24090039943127</v>
      </c>
      <c r="BB19">
        <f>$BE$11-AZ19</f>
        <v>28.759099600568732</v>
      </c>
      <c r="BC19" s="46">
        <f>BB19/25.4</f>
        <v>1.1322480157704227</v>
      </c>
    </row>
    <row r="20" spans="1:57" x14ac:dyDescent="0.3">
      <c r="A20">
        <v>371</v>
      </c>
      <c r="B20">
        <v>371</v>
      </c>
      <c r="C20">
        <v>0</v>
      </c>
      <c r="D20">
        <v>13</v>
      </c>
      <c r="E20">
        <v>3</v>
      </c>
      <c r="F20">
        <v>19</v>
      </c>
      <c r="G20">
        <v>10</v>
      </c>
      <c r="H20">
        <v>41</v>
      </c>
      <c r="I20">
        <v>0</v>
      </c>
      <c r="J20">
        <v>2</v>
      </c>
      <c r="K20">
        <v>10450</v>
      </c>
      <c r="L20">
        <v>11732</v>
      </c>
      <c r="M20">
        <v>11377</v>
      </c>
      <c r="N20">
        <v>11070</v>
      </c>
      <c r="O20">
        <v>11346</v>
      </c>
      <c r="P20">
        <v>11597</v>
      </c>
      <c r="Q20">
        <v>11693</v>
      </c>
      <c r="R20">
        <v>11921</v>
      </c>
      <c r="S20">
        <v>12305</v>
      </c>
      <c r="T20">
        <v>12391</v>
      </c>
      <c r="U20">
        <v>12317</v>
      </c>
      <c r="V20">
        <v>7373</v>
      </c>
      <c r="X20">
        <f>K20/Calibration!$B$10</f>
        <v>1.6281823564239195</v>
      </c>
      <c r="Y20">
        <f>L20/Calibration!$B$10</f>
        <v>1.8279268330684617</v>
      </c>
      <c r="Z20">
        <f>M20/Calibration!$B$10</f>
        <v>1.7726153750272662</v>
      </c>
      <c r="AA20">
        <f>N20/Calibration!$B$10</f>
        <v>1.7247826493409368</v>
      </c>
      <c r="AB20">
        <f>O20/Calibration!$B$10</f>
        <v>1.7677853603814153</v>
      </c>
      <c r="AC20">
        <f>P20/Calibration!$B$10</f>
        <v>1.8068928983204013</v>
      </c>
      <c r="AD20">
        <f>Q20/Calibration!$B$10</f>
        <v>1.821850363030133</v>
      </c>
      <c r="AE20">
        <f>R20/Calibration!$B$10</f>
        <v>1.857374341715746</v>
      </c>
      <c r="AF20">
        <f>S20/Calibration!$B$10</f>
        <v>1.9172042005546728</v>
      </c>
      <c r="AG20">
        <f>T20/Calibration!$B$10</f>
        <v>1.9306035960238073</v>
      </c>
      <c r="AH20">
        <f>U20/Calibration!$B$10</f>
        <v>1.9190738836433892</v>
      </c>
      <c r="AI20">
        <f>V20/Calibration!$B$10</f>
        <v>1.1487644510922066</v>
      </c>
      <c r="AK20">
        <f>Calibration!$K$16+Calibration!$K$17*X20</f>
        <v>0.27213945621848257</v>
      </c>
      <c r="AL20">
        <f>Calibration!$K$16+Calibration!$K$17*Y20</f>
        <v>0.31136117696665239</v>
      </c>
      <c r="AM20">
        <f>Calibration!$K$16+Calibration!$K$17*Z20</f>
        <v>0.30050024805432768</v>
      </c>
      <c r="AN20">
        <f>Calibration!$K$16+Calibration!$K$17*AA20</f>
        <v>0.29110783910761306</v>
      </c>
      <c r="AO20">
        <f>Calibration!$K$16+Calibration!$K$17*AB20</f>
        <v>0.29955182890987114</v>
      </c>
      <c r="AP20">
        <f>Calibration!$K$16+Calibration!$K$17*AC20</f>
        <v>0.30723096456337395</v>
      </c>
      <c r="AQ20">
        <f>Calibration!$K$10+Calibration!$K$11*AD20</f>
        <v>0.3259341405176554</v>
      </c>
      <c r="AR20">
        <f>Calibration!$K$10+Calibration!$K$11*AE20</f>
        <v>0.33452315704377172</v>
      </c>
      <c r="AS20">
        <f>Calibration!$K$10+Calibration!$K$11*AF20</f>
        <v>0.34898886908775706</v>
      </c>
      <c r="AT20">
        <f>Calibration!$K$10+Calibration!$K$11*AG20</f>
        <v>0.35222858584760786</v>
      </c>
      <c r="AU20">
        <f>Calibration!$K$10+Calibration!$K$11*AH20</f>
        <v>0.34944092258913156</v>
      </c>
      <c r="AV20">
        <f>Calibration!$K$4+Calibration!$K$5*AI20</f>
        <v>0.24504907995502079</v>
      </c>
      <c r="AW20" s="31">
        <v>2</v>
      </c>
      <c r="AX20">
        <v>33</v>
      </c>
      <c r="AY20">
        <f t="shared" ref="AY20:AY67" si="0">200*(SUM(AL20:AV20)+AK20/2)</f>
        <v>720.3973081504048</v>
      </c>
      <c r="AZ20">
        <f t="shared" ref="AZ20:AZ67" si="1">200*(SUM(AP20:AV20)+AO20/2)</f>
        <v>482.63432681185083</v>
      </c>
      <c r="BB20">
        <f t="shared" ref="BB20:BB67" si="2">$BE$11-AZ20</f>
        <v>45.365673188149174</v>
      </c>
      <c r="BC20">
        <f t="shared" ref="BC20:BC67" si="3">BB20/25.4</f>
        <v>1.7860501255176842</v>
      </c>
    </row>
    <row r="21" spans="1:57" x14ac:dyDescent="0.3">
      <c r="A21">
        <v>370</v>
      </c>
      <c r="B21">
        <v>370</v>
      </c>
      <c r="C21">
        <v>0</v>
      </c>
      <c r="D21">
        <v>13</v>
      </c>
      <c r="E21">
        <v>3</v>
      </c>
      <c r="F21">
        <v>19</v>
      </c>
      <c r="G21">
        <v>10</v>
      </c>
      <c r="H21">
        <v>47</v>
      </c>
      <c r="I21">
        <v>0</v>
      </c>
      <c r="J21">
        <v>3</v>
      </c>
      <c r="K21">
        <v>10923</v>
      </c>
      <c r="L21">
        <v>10857</v>
      </c>
      <c r="M21">
        <v>10640</v>
      </c>
      <c r="N21">
        <v>9700</v>
      </c>
      <c r="O21">
        <v>11018</v>
      </c>
      <c r="P21">
        <v>11177</v>
      </c>
      <c r="Q21">
        <v>11461</v>
      </c>
      <c r="R21">
        <v>11796</v>
      </c>
      <c r="S21">
        <v>12378</v>
      </c>
      <c r="T21">
        <v>12526</v>
      </c>
      <c r="U21">
        <v>12419</v>
      </c>
      <c r="V21">
        <v>6996</v>
      </c>
      <c r="X21">
        <f>K21/Calibration!$B$10</f>
        <v>1.7018790315041601</v>
      </c>
      <c r="Y21">
        <f>L21/Calibration!$B$10</f>
        <v>1.6915957745162196</v>
      </c>
      <c r="Z21">
        <f>M21/Calibration!$B$10</f>
        <v>1.6577856719952635</v>
      </c>
      <c r="AA21">
        <f>N21/Calibration!$B$10</f>
        <v>1.5113271633791405</v>
      </c>
      <c r="AB21">
        <f>O21/Calibration!$B$10</f>
        <v>1.7166806892898321</v>
      </c>
      <c r="AC21">
        <f>P21/Calibration!$B$10</f>
        <v>1.7414539902153252</v>
      </c>
      <c r="AD21">
        <f>Q21/Calibration!$B$10</f>
        <v>1.7857031566482815</v>
      </c>
      <c r="AE21">
        <f>R21/Calibration!$B$10</f>
        <v>1.8378984762082828</v>
      </c>
      <c r="AF21">
        <f>S21/Calibration!$B$10</f>
        <v>1.9285781060110312</v>
      </c>
      <c r="AG21">
        <f>T21/Calibration!$B$10</f>
        <v>1.9516375307718676</v>
      </c>
      <c r="AH21">
        <f>U21/Calibration!$B$10</f>
        <v>1.934966189897479</v>
      </c>
      <c r="AI21">
        <f>V21/Calibration!$B$10</f>
        <v>1.0900252407216977</v>
      </c>
      <c r="AK21">
        <f>Calibration!$K$16+Calibration!$K$17*X21</f>
        <v>0.28661049671293209</v>
      </c>
      <c r="AL21">
        <f>Calibration!$K$16+Calibration!$K$17*Y21</f>
        <v>0.28459128176021825</v>
      </c>
      <c r="AM21">
        <f>Calibration!$K$16+Calibration!$K$17*Z21</f>
        <v>0.27795234774902255</v>
      </c>
      <c r="AN21">
        <f>Calibration!$K$16+Calibration!$K$17*AA21</f>
        <v>0.24919383175582471</v>
      </c>
      <c r="AO21">
        <f>Calibration!$K$16+Calibration!$K$17*AB21</f>
        <v>0.28951694247820209</v>
      </c>
      <c r="AP21">
        <f>Calibration!$K$16+Calibration!$K$17*AC21</f>
        <v>0.2943814148642856</v>
      </c>
      <c r="AQ21">
        <f>Calibration!$K$10+Calibration!$K$11*AD21</f>
        <v>0.31719443949108095</v>
      </c>
      <c r="AR21">
        <f>Calibration!$K$10+Calibration!$K$11*AE21</f>
        <v>0.3298142664044536</v>
      </c>
      <c r="AS21">
        <f>Calibration!$K$10+Calibration!$K$11*AF21</f>
        <v>0.3517388612211188</v>
      </c>
      <c r="AT21">
        <f>Calibration!$K$10+Calibration!$K$11*AG21</f>
        <v>0.3573141877380715</v>
      </c>
      <c r="AU21">
        <f>Calibration!$K$10+Calibration!$K$11*AH21</f>
        <v>0.35328337735081516</v>
      </c>
      <c r="AV21">
        <f>Calibration!$K$4+Calibration!$K$5*AI21</f>
        <v>0.23217391863456199</v>
      </c>
      <c r="AW21" s="31">
        <v>3</v>
      </c>
      <c r="AX21">
        <v>67</v>
      </c>
      <c r="AY21">
        <f t="shared" si="0"/>
        <v>696.09202356082415</v>
      </c>
      <c r="AZ21">
        <f t="shared" si="1"/>
        <v>476.13178738869772</v>
      </c>
      <c r="BB21">
        <f t="shared" si="2"/>
        <v>51.868212611302283</v>
      </c>
      <c r="BC21">
        <f t="shared" si="3"/>
        <v>2.0420556146182003</v>
      </c>
    </row>
    <row r="22" spans="1:57" x14ac:dyDescent="0.3">
      <c r="A22">
        <v>369</v>
      </c>
      <c r="B22">
        <v>369</v>
      </c>
      <c r="C22">
        <v>0</v>
      </c>
      <c r="D22">
        <v>13</v>
      </c>
      <c r="E22">
        <v>3</v>
      </c>
      <c r="F22">
        <v>19</v>
      </c>
      <c r="G22">
        <v>10</v>
      </c>
      <c r="H22">
        <v>53</v>
      </c>
      <c r="I22">
        <v>0</v>
      </c>
      <c r="J22">
        <v>4</v>
      </c>
      <c r="K22">
        <v>11274</v>
      </c>
      <c r="L22">
        <v>10924</v>
      </c>
      <c r="M22">
        <v>11467</v>
      </c>
      <c r="N22">
        <v>10793</v>
      </c>
      <c r="O22">
        <v>10642</v>
      </c>
      <c r="P22">
        <v>11669</v>
      </c>
      <c r="Q22">
        <v>11580</v>
      </c>
      <c r="R22">
        <v>11774</v>
      </c>
      <c r="S22">
        <v>12021</v>
      </c>
      <c r="T22">
        <v>12441</v>
      </c>
      <c r="U22">
        <v>12292</v>
      </c>
      <c r="V22">
        <v>5740</v>
      </c>
      <c r="X22">
        <f>K22/Calibration!$B$10</f>
        <v>1.7565672618491166</v>
      </c>
      <c r="Y22">
        <f>L22/Calibration!$B$10</f>
        <v>1.7020348384282198</v>
      </c>
      <c r="Z22">
        <f>M22/Calibration!$B$10</f>
        <v>1.7866379981926397</v>
      </c>
      <c r="AA22">
        <f>N22/Calibration!$B$10</f>
        <v>1.6816241313763984</v>
      </c>
      <c r="AB22">
        <f>O22/Calibration!$B$10</f>
        <v>1.6580972858433829</v>
      </c>
      <c r="AC22">
        <f>P22/Calibration!$B$10</f>
        <v>1.8181109968527003</v>
      </c>
      <c r="AD22">
        <f>Q22/Calibration!$B$10</f>
        <v>1.8042441806113865</v>
      </c>
      <c r="AE22">
        <f>R22/Calibration!$B$10</f>
        <v>1.8344707238789693</v>
      </c>
      <c r="AF22">
        <f>S22/Calibration!$B$10</f>
        <v>1.8729550341217165</v>
      </c>
      <c r="AG22">
        <f>T22/Calibration!$B$10</f>
        <v>1.9383939422267926</v>
      </c>
      <c r="AH22">
        <f>U22/Calibration!$B$10</f>
        <v>1.9151787105418965</v>
      </c>
      <c r="AI22">
        <f>V22/Calibration!$B$10</f>
        <v>0.89433174410270799</v>
      </c>
      <c r="AK22">
        <f>Calibration!$K$16+Calibration!$K$17*X22</f>
        <v>0.29734904896145598</v>
      </c>
      <c r="AL22">
        <f>Calibration!$K$16+Calibration!$K$17*Y22</f>
        <v>0.28664109087888234</v>
      </c>
      <c r="AM22">
        <f>Calibration!$K$16+Calibration!$K$17*Z22</f>
        <v>0.3032537229898466</v>
      </c>
      <c r="AN22">
        <f>Calibration!$K$16+Calibration!$K$17*AA22</f>
        <v>0.28263325513940479</v>
      </c>
      <c r="AO22">
        <f>Calibration!$K$16+Calibration!$K$17*AB22</f>
        <v>0.278013536080923</v>
      </c>
      <c r="AP22">
        <f>Calibration!$K$16+Calibration!$K$17*AC22</f>
        <v>0.30943374451178912</v>
      </c>
      <c r="AQ22">
        <f>Calibration!$K$10+Calibration!$K$11*AD22</f>
        <v>0.32167730337971184</v>
      </c>
      <c r="AR22">
        <f>Calibration!$K$10+Calibration!$K$11*AE22</f>
        <v>0.32898550165193358</v>
      </c>
      <c r="AS22">
        <f>Calibration!$K$10+Calibration!$K$11*AF22</f>
        <v>0.33829026955522623</v>
      </c>
      <c r="AT22">
        <f>Calibration!$K$10+Calibration!$K$11*AG22</f>
        <v>0.35411214210333514</v>
      </c>
      <c r="AU22">
        <f>Calibration!$K$10+Calibration!$K$11*AH22</f>
        <v>0.3484991444612679</v>
      </c>
      <c r="AV22">
        <f>Calibration!$K$4+Calibration!$K$5*AI22</f>
        <v>0.18927948198072578</v>
      </c>
      <c r="AW22" s="31">
        <v>4</v>
      </c>
      <c r="AX22">
        <v>100</v>
      </c>
      <c r="AY22" s="46">
        <f t="shared" si="0"/>
        <v>697.89874344275495</v>
      </c>
      <c r="AZ22" s="46">
        <f t="shared" si="1"/>
        <v>465.85687113689022</v>
      </c>
      <c r="BB22">
        <f t="shared" si="2"/>
        <v>62.14312886310978</v>
      </c>
      <c r="BC22" s="46">
        <f t="shared" si="3"/>
        <v>2.446579876500385</v>
      </c>
    </row>
    <row r="23" spans="1:57" x14ac:dyDescent="0.3">
      <c r="A23">
        <v>368</v>
      </c>
      <c r="B23">
        <v>368</v>
      </c>
      <c r="C23">
        <v>0</v>
      </c>
      <c r="D23">
        <v>13</v>
      </c>
      <c r="E23">
        <v>3</v>
      </c>
      <c r="F23">
        <v>19</v>
      </c>
      <c r="G23">
        <v>10</v>
      </c>
      <c r="H23">
        <v>50</v>
      </c>
      <c r="I23">
        <v>0</v>
      </c>
      <c r="J23">
        <v>5</v>
      </c>
      <c r="K23">
        <v>11046</v>
      </c>
      <c r="L23">
        <v>11165</v>
      </c>
      <c r="M23">
        <v>12055</v>
      </c>
      <c r="N23">
        <v>10958</v>
      </c>
      <c r="O23">
        <v>10469</v>
      </c>
      <c r="P23">
        <v>11536</v>
      </c>
      <c r="Q23">
        <v>11393</v>
      </c>
      <c r="R23">
        <v>11208</v>
      </c>
      <c r="S23">
        <v>11686</v>
      </c>
      <c r="T23">
        <v>12313</v>
      </c>
      <c r="U23">
        <v>11953</v>
      </c>
      <c r="V23">
        <v>6272</v>
      </c>
      <c r="X23">
        <f>K23/Calibration!$B$10</f>
        <v>1.7210432831635039</v>
      </c>
      <c r="Y23">
        <f>L23/Calibration!$B$10</f>
        <v>1.7395843071266088</v>
      </c>
      <c r="Z23">
        <f>M23/Calibration!$B$10</f>
        <v>1.8782524695397464</v>
      </c>
      <c r="AA23">
        <f>N23/Calibration!$B$10</f>
        <v>1.7073322738462497</v>
      </c>
      <c r="AB23">
        <f>O23/Calibration!$B$10</f>
        <v>1.631142687981054</v>
      </c>
      <c r="AC23">
        <f>P23/Calibration!$B$10</f>
        <v>1.7973886759527593</v>
      </c>
      <c r="AD23">
        <f>Q23/Calibration!$B$10</f>
        <v>1.7751082858122216</v>
      </c>
      <c r="AE23">
        <f>R23/Calibration!$B$10</f>
        <v>1.7462840048611761</v>
      </c>
      <c r="AF23">
        <f>S23/Calibration!$B$10</f>
        <v>1.8207597145617151</v>
      </c>
      <c r="AG23">
        <f>T23/Calibration!$B$10</f>
        <v>1.9184506559471504</v>
      </c>
      <c r="AH23">
        <f>U23/Calibration!$B$10</f>
        <v>1.8623601632856566</v>
      </c>
      <c r="AI23">
        <f>V23/Calibration!$B$10</f>
        <v>0.9772210277024711</v>
      </c>
      <c r="AK23">
        <f>Calibration!$K$16+Calibration!$K$17*X23</f>
        <v>0.29037357912480799</v>
      </c>
      <c r="AL23">
        <f>Calibration!$K$16+Calibration!$K$17*Y23</f>
        <v>0.29401428487288306</v>
      </c>
      <c r="AM23">
        <f>Calibration!$K$16+Calibration!$K$17*Z23</f>
        <v>0.32124309256857037</v>
      </c>
      <c r="AN23">
        <f>Calibration!$K$16+Calibration!$K$17*AA23</f>
        <v>0.28768129252118946</v>
      </c>
      <c r="AO23">
        <f>Calibration!$K$16+Calibration!$K$17*AB23</f>
        <v>0.27272074537153657</v>
      </c>
      <c r="AP23">
        <f>Calibration!$K$16+Calibration!$K$17*AC23</f>
        <v>0.30536472044041113</v>
      </c>
      <c r="AQ23">
        <f>Calibration!$K$10+Calibration!$K$11*AD23</f>
        <v>0.31463280298329188</v>
      </c>
      <c r="AR23">
        <f>Calibration!$K$10+Calibration!$K$11*AE23</f>
        <v>0.30766364483710101</v>
      </c>
      <c r="AS23">
        <f>Calibration!$K$10+Calibration!$K$11*AF23</f>
        <v>0.32567044264185357</v>
      </c>
      <c r="AT23">
        <f>Calibration!$K$10+Calibration!$K$11*AG23</f>
        <v>0.34929023808867338</v>
      </c>
      <c r="AU23">
        <f>Calibration!$K$10+Calibration!$K$11*AH23</f>
        <v>0.33572863304743716</v>
      </c>
      <c r="AV23">
        <f>Calibration!$K$4+Calibration!$K$5*AI23</f>
        <v>0.20744814463983474</v>
      </c>
      <c r="AW23" s="31">
        <v>5</v>
      </c>
      <c r="AX23">
        <v>67</v>
      </c>
      <c r="AY23">
        <f t="shared" si="0"/>
        <v>693.32896631503729</v>
      </c>
      <c r="AZ23">
        <f t="shared" si="1"/>
        <v>456.43179987287425</v>
      </c>
      <c r="BB23">
        <f t="shared" si="2"/>
        <v>71.568200127125749</v>
      </c>
      <c r="BC23">
        <f t="shared" si="3"/>
        <v>2.8176456742962896</v>
      </c>
    </row>
    <row r="24" spans="1:57" x14ac:dyDescent="0.3">
      <c r="A24">
        <v>367</v>
      </c>
      <c r="B24">
        <v>367</v>
      </c>
      <c r="C24">
        <v>0</v>
      </c>
      <c r="D24">
        <v>13</v>
      </c>
      <c r="E24">
        <v>3</v>
      </c>
      <c r="F24">
        <v>19</v>
      </c>
      <c r="G24">
        <v>11</v>
      </c>
      <c r="H24">
        <v>3</v>
      </c>
      <c r="I24">
        <v>0</v>
      </c>
      <c r="J24">
        <v>6</v>
      </c>
      <c r="K24">
        <v>10693</v>
      </c>
      <c r="L24">
        <v>10661</v>
      </c>
      <c r="M24">
        <v>11239</v>
      </c>
      <c r="N24">
        <v>12100</v>
      </c>
      <c r="O24">
        <v>10478</v>
      </c>
      <c r="P24">
        <v>10893</v>
      </c>
      <c r="Q24">
        <v>11490</v>
      </c>
      <c r="R24">
        <v>11391</v>
      </c>
      <c r="S24">
        <v>12075</v>
      </c>
      <c r="T24">
        <v>12924</v>
      </c>
      <c r="U24">
        <v>12550</v>
      </c>
      <c r="V24">
        <v>6925</v>
      </c>
      <c r="X24">
        <f>K24/Calibration!$B$10</f>
        <v>1.6660434389704279</v>
      </c>
      <c r="Y24">
        <f>L24/Calibration!$B$10</f>
        <v>1.6610576174005174</v>
      </c>
      <c r="Z24">
        <f>M24/Calibration!$B$10</f>
        <v>1.7511140195070269</v>
      </c>
      <c r="AA24">
        <f>N24/Calibration!$B$10</f>
        <v>1.8852637811224331</v>
      </c>
      <c r="AB24">
        <f>O24/Calibration!$B$10</f>
        <v>1.6325449502975913</v>
      </c>
      <c r="AC24">
        <f>P24/Calibration!$B$10</f>
        <v>1.6972048237823689</v>
      </c>
      <c r="AD24">
        <f>Q24/Calibration!$B$10</f>
        <v>1.790221557446013</v>
      </c>
      <c r="AE24">
        <f>R24/Calibration!$B$10</f>
        <v>1.7747966719641022</v>
      </c>
      <c r="AF24">
        <f>S24/Calibration!$B$10</f>
        <v>1.8813686080209404</v>
      </c>
      <c r="AG24">
        <f>T24/Calibration!$B$10</f>
        <v>2.0136486865476302</v>
      </c>
      <c r="AH24">
        <f>U24/Calibration!$B$10</f>
        <v>1.9553768969493004</v>
      </c>
      <c r="AI24">
        <f>V24/Calibration!$B$10</f>
        <v>1.0789629491134587</v>
      </c>
      <c r="AK24">
        <f>Calibration!$K$16+Calibration!$K$17*X24</f>
        <v>0.27957383854438372</v>
      </c>
      <c r="AL24">
        <f>Calibration!$K$16+Calibration!$K$17*Y24</f>
        <v>0.27859482523397699</v>
      </c>
      <c r="AM24">
        <f>Calibration!$K$16+Calibration!$K$17*Z24</f>
        <v>0.29627825315319861</v>
      </c>
      <c r="AN24">
        <f>Calibration!$K$16+Calibration!$K$17*AA24</f>
        <v>0.32261983003632982</v>
      </c>
      <c r="AO24">
        <f>Calibration!$K$16+Calibration!$K$17*AB24</f>
        <v>0.27299609286508847</v>
      </c>
      <c r="AP24">
        <f>Calibration!$K$16+Calibration!$K$17*AC24</f>
        <v>0.28569267173442581</v>
      </c>
      <c r="AQ24">
        <f>Calibration!$K$10+Calibration!$K$11*AD24</f>
        <v>0.31828690211940275</v>
      </c>
      <c r="AR24">
        <f>Calibration!$K$10+Calibration!$K$11*AE24</f>
        <v>0.31455746073306279</v>
      </c>
      <c r="AS24">
        <f>Calibration!$K$10+Calibration!$K$11*AF24</f>
        <v>0.34032451031141164</v>
      </c>
      <c r="AT24">
        <f>Calibration!$K$10+Calibration!$K$11*AG24</f>
        <v>0.37230729553366043</v>
      </c>
      <c r="AU24">
        <f>Calibration!$K$10+Calibration!$K$11*AH24</f>
        <v>0.35821829474082056</v>
      </c>
      <c r="AV24">
        <f>Calibration!$K$4+Calibration!$K$5*AI24</f>
        <v>0.22974915350524483</v>
      </c>
      <c r="AW24" s="31">
        <v>6</v>
      </c>
      <c r="AX24">
        <v>33</v>
      </c>
      <c r="AY24">
        <f t="shared" si="0"/>
        <v>705.88244184776295</v>
      </c>
      <c r="AZ24">
        <f t="shared" si="1"/>
        <v>471.1268670221146</v>
      </c>
      <c r="BB24">
        <f t="shared" si="2"/>
        <v>56.873132977885405</v>
      </c>
      <c r="BC24">
        <f t="shared" si="3"/>
        <v>2.2390997235387955</v>
      </c>
    </row>
    <row r="25" spans="1:57" x14ac:dyDescent="0.3">
      <c r="A25">
        <v>366</v>
      </c>
      <c r="B25">
        <v>366</v>
      </c>
      <c r="C25">
        <v>0</v>
      </c>
      <c r="D25">
        <v>13</v>
      </c>
      <c r="E25">
        <v>3</v>
      </c>
      <c r="F25">
        <v>19</v>
      </c>
      <c r="G25">
        <v>11</v>
      </c>
      <c r="H25">
        <v>1</v>
      </c>
      <c r="I25">
        <v>0</v>
      </c>
      <c r="J25">
        <v>7</v>
      </c>
      <c r="K25">
        <v>10571</v>
      </c>
      <c r="L25">
        <v>10439</v>
      </c>
      <c r="M25">
        <v>10822</v>
      </c>
      <c r="N25">
        <v>11846</v>
      </c>
      <c r="O25">
        <v>11003</v>
      </c>
      <c r="P25">
        <v>10411</v>
      </c>
      <c r="Q25">
        <v>11325</v>
      </c>
      <c r="R25">
        <v>11366</v>
      </c>
      <c r="S25">
        <v>11731</v>
      </c>
      <c r="T25">
        <v>12495</v>
      </c>
      <c r="U25">
        <v>12464</v>
      </c>
      <c r="V25">
        <v>7019</v>
      </c>
      <c r="X25">
        <f>K25/Calibration!$B$10</f>
        <v>1.6470349942351439</v>
      </c>
      <c r="Y25">
        <f>L25/Calibration!$B$10</f>
        <v>1.6264684802592628</v>
      </c>
      <c r="Z25">
        <f>M25/Calibration!$B$10</f>
        <v>1.6861425321741299</v>
      </c>
      <c r="AA25">
        <f>N25/Calibration!$B$10</f>
        <v>1.845688822411268</v>
      </c>
      <c r="AB25">
        <f>O25/Calibration!$B$10</f>
        <v>1.7143435854289366</v>
      </c>
      <c r="AC25">
        <f>P25/Calibration!$B$10</f>
        <v>1.6221058863855911</v>
      </c>
      <c r="AD25">
        <f>Q25/Calibration!$B$10</f>
        <v>1.7645134149761617</v>
      </c>
      <c r="AE25">
        <f>R25/Calibration!$B$10</f>
        <v>1.7709014988626095</v>
      </c>
      <c r="AF25">
        <f>S25/Calibration!$B$10</f>
        <v>1.827771026144402</v>
      </c>
      <c r="AG25">
        <f>T25/Calibration!$B$10</f>
        <v>1.9468075161260168</v>
      </c>
      <c r="AH25">
        <f>U25/Calibration!$B$10</f>
        <v>1.9419775014801659</v>
      </c>
      <c r="AI25">
        <f>V25/Calibration!$B$10</f>
        <v>1.093608799975071</v>
      </c>
      <c r="AK25">
        <f>Calibration!$K$16+Calibration!$K$17*X25</f>
        <v>0.27584135029845802</v>
      </c>
      <c r="AL25">
        <f>Calibration!$K$16+Calibration!$K$17*Y25</f>
        <v>0.27180292039303028</v>
      </c>
      <c r="AM25">
        <f>Calibration!$K$16+Calibration!$K$17*Z25</f>
        <v>0.28352048595196089</v>
      </c>
      <c r="AN25">
        <f>Calibration!$K$16+Calibration!$K$17*AA25</f>
        <v>0.31484891188497638</v>
      </c>
      <c r="AO25">
        <f>Calibration!$K$16+Calibration!$K$17*AB25</f>
        <v>0.28905802998894897</v>
      </c>
      <c r="AP25">
        <f>Calibration!$K$16+Calibration!$K$17*AC25</f>
        <v>0.27094628374642438</v>
      </c>
      <c r="AQ25">
        <f>Calibration!$K$10+Calibration!$K$11*AD25</f>
        <v>0.31207116647550281</v>
      </c>
      <c r="AR25">
        <f>Calibration!$K$10+Calibration!$K$11*AE25</f>
        <v>0.31361568260519918</v>
      </c>
      <c r="AS25">
        <f>Calibration!$K$10+Calibration!$K$11*AF25</f>
        <v>0.32736564327200818</v>
      </c>
      <c r="AT25">
        <f>Calibration!$K$10+Calibration!$K$11*AG25</f>
        <v>0.3561463828595206</v>
      </c>
      <c r="AU25">
        <f>Calibration!$K$10+Calibration!$K$11*AH25</f>
        <v>0.35497857798096971</v>
      </c>
      <c r="AV25">
        <f>Calibration!$K$4+Calibration!$K$5*AI25</f>
        <v>0.23295940592997461</v>
      </c>
      <c r="AW25" s="31">
        <v>7</v>
      </c>
      <c r="AX25">
        <v>100</v>
      </c>
      <c r="AY25" s="46">
        <f t="shared" si="0"/>
        <v>693.04683324754888</v>
      </c>
      <c r="AZ25" s="46">
        <f t="shared" si="1"/>
        <v>462.52243157281481</v>
      </c>
      <c r="BB25">
        <f t="shared" si="2"/>
        <v>65.47756842718519</v>
      </c>
      <c r="BC25" s="46">
        <f t="shared" si="3"/>
        <v>2.5778570246923302</v>
      </c>
    </row>
    <row r="26" spans="1:57" x14ac:dyDescent="0.3">
      <c r="A26">
        <v>365</v>
      </c>
      <c r="B26">
        <v>365</v>
      </c>
      <c r="C26">
        <v>0</v>
      </c>
      <c r="D26">
        <v>13</v>
      </c>
      <c r="E26">
        <v>3</v>
      </c>
      <c r="F26">
        <v>19</v>
      </c>
      <c r="G26">
        <v>11</v>
      </c>
      <c r="H26">
        <v>14</v>
      </c>
      <c r="I26">
        <v>0</v>
      </c>
      <c r="J26">
        <v>8</v>
      </c>
      <c r="K26">
        <v>10434</v>
      </c>
      <c r="L26">
        <v>10711</v>
      </c>
      <c r="M26">
        <v>11738</v>
      </c>
      <c r="N26">
        <v>11829</v>
      </c>
      <c r="O26">
        <v>11669</v>
      </c>
      <c r="P26">
        <v>10597</v>
      </c>
      <c r="Q26">
        <v>11152</v>
      </c>
      <c r="R26">
        <v>11415</v>
      </c>
      <c r="S26">
        <v>11749</v>
      </c>
      <c r="T26">
        <v>12615</v>
      </c>
      <c r="U26">
        <v>12292</v>
      </c>
      <c r="V26">
        <v>7104</v>
      </c>
      <c r="X26">
        <f>K26/Calibration!$B$10</f>
        <v>1.6256894456389643</v>
      </c>
      <c r="Y26">
        <f>L26/Calibration!$B$10</f>
        <v>1.6688479636035025</v>
      </c>
      <c r="Z26">
        <f>M26/Calibration!$B$10</f>
        <v>1.8288616746128199</v>
      </c>
      <c r="AA26">
        <f>N26/Calibration!$B$10</f>
        <v>1.8430401047022531</v>
      </c>
      <c r="AB26">
        <f>O26/Calibration!$B$10</f>
        <v>1.8181109968527003</v>
      </c>
      <c r="AC26">
        <f>P26/Calibration!$B$10</f>
        <v>1.6510859742606963</v>
      </c>
      <c r="AD26">
        <f>Q26/Calibration!$B$10</f>
        <v>1.7375588171138325</v>
      </c>
      <c r="AE26">
        <f>R26/Calibration!$B$10</f>
        <v>1.7785360381415352</v>
      </c>
      <c r="AF26">
        <f>S26/Calibration!$B$10</f>
        <v>1.8305755507774766</v>
      </c>
      <c r="AG26">
        <f>T26/Calibration!$B$10</f>
        <v>1.9655043470131812</v>
      </c>
      <c r="AH26">
        <f>U26/Calibration!$B$10</f>
        <v>1.9151787105418965</v>
      </c>
      <c r="AI26">
        <f>V26/Calibration!$B$10</f>
        <v>1.1068523885201458</v>
      </c>
      <c r="AK26">
        <f>Calibration!$K$16+Calibration!$K$17*X26</f>
        <v>0.2716499495632792</v>
      </c>
      <c r="AL26">
        <f>Calibration!$K$16+Calibration!$K$17*Y26</f>
        <v>0.28012453353148747</v>
      </c>
      <c r="AM26">
        <f>Calibration!$K$16+Calibration!$K$17*Z26</f>
        <v>0.31154474196235366</v>
      </c>
      <c r="AN26">
        <f>Calibration!$K$16+Calibration!$K$17*AA26</f>
        <v>0.31432881106382282</v>
      </c>
      <c r="AO26">
        <f>Calibration!$K$16+Calibration!$K$17*AB26</f>
        <v>0.30943374451178912</v>
      </c>
      <c r="AP26">
        <f>Calibration!$K$16+Calibration!$K$17*AC26</f>
        <v>0.27663679861316354</v>
      </c>
      <c r="AQ26">
        <f>Calibration!$K$10+Calibration!$K$11*AD26</f>
        <v>0.30555406183068651</v>
      </c>
      <c r="AR26">
        <f>Calibration!$K$10+Calibration!$K$11*AE26</f>
        <v>0.31546156773581191</v>
      </c>
      <c r="AS26">
        <f>Calibration!$K$10+Calibration!$K$11*AF26</f>
        <v>0.32804372352406996</v>
      </c>
      <c r="AT26">
        <f>Calibration!$K$10+Calibration!$K$11*AG26</f>
        <v>0.36066691787326599</v>
      </c>
      <c r="AU26">
        <f>Calibration!$K$10+Calibration!$K$11*AH26</f>
        <v>0.3484991444612679</v>
      </c>
      <c r="AV26">
        <f>Calibration!$K$4+Calibration!$K$5*AI26</f>
        <v>0.23586229376084725</v>
      </c>
      <c r="AW26" s="31">
        <v>8</v>
      </c>
      <c r="AX26">
        <v>67</v>
      </c>
      <c r="AY26">
        <f t="shared" si="0"/>
        <v>704.39626273004114</v>
      </c>
      <c r="AZ26">
        <f t="shared" si="1"/>
        <v>465.0882760110016</v>
      </c>
      <c r="BB26">
        <f t="shared" si="2"/>
        <v>62.911723988998403</v>
      </c>
      <c r="BC26">
        <f t="shared" si="3"/>
        <v>2.4768395271259216</v>
      </c>
    </row>
    <row r="27" spans="1:57" x14ac:dyDescent="0.3">
      <c r="A27">
        <v>364</v>
      </c>
      <c r="B27">
        <v>364</v>
      </c>
      <c r="C27">
        <v>0</v>
      </c>
      <c r="D27">
        <v>13</v>
      </c>
      <c r="E27">
        <v>3</v>
      </c>
      <c r="F27">
        <v>19</v>
      </c>
      <c r="G27">
        <v>11</v>
      </c>
      <c r="H27">
        <v>11</v>
      </c>
      <c r="I27">
        <v>0</v>
      </c>
      <c r="J27">
        <v>9</v>
      </c>
      <c r="K27">
        <v>10706</v>
      </c>
      <c r="L27">
        <v>9719</v>
      </c>
      <c r="M27">
        <v>9678</v>
      </c>
      <c r="N27">
        <v>10745</v>
      </c>
      <c r="O27">
        <v>9611</v>
      </c>
      <c r="P27">
        <v>10569</v>
      </c>
      <c r="Q27">
        <v>11367</v>
      </c>
      <c r="R27">
        <v>11478</v>
      </c>
      <c r="S27">
        <v>12335</v>
      </c>
      <c r="T27">
        <v>12783</v>
      </c>
      <c r="U27">
        <v>12499</v>
      </c>
      <c r="V27">
        <v>7494</v>
      </c>
      <c r="X27">
        <f>K27/Calibration!$B$10</f>
        <v>1.668068928983204</v>
      </c>
      <c r="Y27">
        <f>L27/Calibration!$B$10</f>
        <v>1.514287494936275</v>
      </c>
      <c r="Z27">
        <f>M27/Calibration!$B$10</f>
        <v>1.5078994110498272</v>
      </c>
      <c r="AA27">
        <f>N27/Calibration!$B$10</f>
        <v>1.6741453990215325</v>
      </c>
      <c r="AB27">
        <f>O27/Calibration!$B$10</f>
        <v>1.4974603471378269</v>
      </c>
      <c r="AC27">
        <f>P27/Calibration!$B$10</f>
        <v>1.6467233803870245</v>
      </c>
      <c r="AD27">
        <f>Q27/Calibration!$B$10</f>
        <v>1.7710573057866692</v>
      </c>
      <c r="AE27">
        <f>R27/Calibration!$B$10</f>
        <v>1.7883518743572966</v>
      </c>
      <c r="AF27">
        <f>S27/Calibration!$B$10</f>
        <v>1.9218784082764639</v>
      </c>
      <c r="AG27">
        <f>T27/Calibration!$B$10</f>
        <v>1.9916799102552118</v>
      </c>
      <c r="AH27">
        <f>U27/Calibration!$B$10</f>
        <v>1.9474307438222556</v>
      </c>
      <c r="AI27">
        <f>V27/Calibration!$B$10</f>
        <v>1.167617088903431</v>
      </c>
      <c r="AK27">
        <f>Calibration!$K$16+Calibration!$K$17*X27</f>
        <v>0.27997156270173645</v>
      </c>
      <c r="AL27">
        <f>Calibration!$K$16+Calibration!$K$17*Y27</f>
        <v>0.24977512090887877</v>
      </c>
      <c r="AM27">
        <f>Calibration!$K$16+Calibration!$K$17*Z27</f>
        <v>0.24852076010492014</v>
      </c>
      <c r="AN27">
        <f>Calibration!$K$16+Calibration!$K$17*AA27</f>
        <v>0.28116473517379464</v>
      </c>
      <c r="AO27">
        <f>Calibration!$K$16+Calibration!$K$17*AB27</f>
        <v>0.24647095098625604</v>
      </c>
      <c r="AP27">
        <f>Calibration!$K$16+Calibration!$K$17*AC27</f>
        <v>0.27578016196655764</v>
      </c>
      <c r="AQ27">
        <f>Calibration!$K$10+Calibration!$K$11*AD27</f>
        <v>0.31365335373031372</v>
      </c>
      <c r="AR27">
        <f>Calibration!$K$10+Calibration!$K$11*AE27</f>
        <v>0.31783484861802824</v>
      </c>
      <c r="AS27">
        <f>Calibration!$K$10+Calibration!$K$11*AF27</f>
        <v>0.35011900284119341</v>
      </c>
      <c r="AT27">
        <f>Calibration!$K$10+Calibration!$K$11*AG27</f>
        <v>0.36699566689250956</v>
      </c>
      <c r="AU27">
        <f>Calibration!$K$10+Calibration!$K$11*AH27</f>
        <v>0.35629706735997879</v>
      </c>
      <c r="AV27">
        <f>Calibration!$K$4+Calibration!$K$5*AI27</f>
        <v>0.24918142616132188</v>
      </c>
      <c r="AW27" s="31">
        <v>9</v>
      </c>
      <c r="AX27">
        <v>33</v>
      </c>
      <c r="AY27">
        <f t="shared" si="0"/>
        <v>679.15577521892419</v>
      </c>
      <c r="AZ27">
        <f t="shared" si="1"/>
        <v>470.61940061260623</v>
      </c>
      <c r="BB27">
        <f t="shared" si="2"/>
        <v>57.380599387393772</v>
      </c>
      <c r="BC27">
        <f t="shared" si="3"/>
        <v>2.259078716039125</v>
      </c>
    </row>
    <row r="28" spans="1:57" x14ac:dyDescent="0.3">
      <c r="A28">
        <v>363</v>
      </c>
      <c r="B28">
        <v>363</v>
      </c>
      <c r="C28">
        <v>0</v>
      </c>
      <c r="D28">
        <v>13</v>
      </c>
      <c r="E28">
        <v>3</v>
      </c>
      <c r="F28">
        <v>19</v>
      </c>
      <c r="G28">
        <v>11</v>
      </c>
      <c r="H28">
        <v>25</v>
      </c>
      <c r="I28">
        <v>0</v>
      </c>
      <c r="J28">
        <v>10</v>
      </c>
      <c r="K28">
        <v>10316</v>
      </c>
      <c r="L28">
        <v>10208</v>
      </c>
      <c r="M28">
        <v>9988</v>
      </c>
      <c r="N28">
        <v>10791</v>
      </c>
      <c r="O28">
        <v>10104</v>
      </c>
      <c r="P28">
        <v>10374</v>
      </c>
      <c r="Q28">
        <v>11181</v>
      </c>
      <c r="R28">
        <v>11441</v>
      </c>
      <c r="S28">
        <v>11930</v>
      </c>
      <c r="T28">
        <v>12610</v>
      </c>
      <c r="U28">
        <v>12513</v>
      </c>
      <c r="V28">
        <v>6737</v>
      </c>
      <c r="X28">
        <f>K28/Calibration!$B$10</f>
        <v>1.6073042285999191</v>
      </c>
      <c r="Y28">
        <f>L28/Calibration!$B$10</f>
        <v>1.5904770808014708</v>
      </c>
      <c r="Z28">
        <f>M28/Calibration!$B$10</f>
        <v>1.5561995575083356</v>
      </c>
      <c r="AA28">
        <f>N28/Calibration!$B$10</f>
        <v>1.681312517528279</v>
      </c>
      <c r="AB28">
        <f>O28/Calibration!$B$10</f>
        <v>1.5742731606992615</v>
      </c>
      <c r="AC28">
        <f>P28/Calibration!$B$10</f>
        <v>1.616341030195382</v>
      </c>
      <c r="AD28">
        <f>Q28/Calibration!$B$10</f>
        <v>1.742077217911564</v>
      </c>
      <c r="AE28">
        <f>R28/Calibration!$B$10</f>
        <v>1.7825870181670873</v>
      </c>
      <c r="AF28">
        <f>S28/Calibration!$B$10</f>
        <v>1.8587766040322833</v>
      </c>
      <c r="AG28">
        <f>T28/Calibration!$B$10</f>
        <v>1.9647253123928827</v>
      </c>
      <c r="AH28">
        <f>U28/Calibration!$B$10</f>
        <v>1.9496120407590913</v>
      </c>
      <c r="AI28">
        <f>V28/Calibration!$B$10</f>
        <v>1.0496712473902341</v>
      </c>
      <c r="AK28">
        <f>Calibration!$K$16+Calibration!$K$17*X28</f>
        <v>0.26803983798115438</v>
      </c>
      <c r="AL28">
        <f>Calibration!$K$16+Calibration!$K$17*Y28</f>
        <v>0.2647356680585316</v>
      </c>
      <c r="AM28">
        <f>Calibration!$K$16+Calibration!$K$17*Z28</f>
        <v>0.25800495154948533</v>
      </c>
      <c r="AN28">
        <f>Calibration!$K$16+Calibration!$K$17*AA28</f>
        <v>0.28257206680750435</v>
      </c>
      <c r="AO28">
        <f>Calibration!$K$16+Calibration!$K$17*AB28</f>
        <v>0.26155387479970976</v>
      </c>
      <c r="AP28">
        <f>Calibration!$K$16+Calibration!$K$17*AC28</f>
        <v>0.26981429960626657</v>
      </c>
      <c r="AQ28">
        <f>Calibration!$K$10+Calibration!$K$11*AD28</f>
        <v>0.30664652445900831</v>
      </c>
      <c r="AR28">
        <f>Calibration!$K$10+Calibration!$K$11*AE28</f>
        <v>0.31644101698879001</v>
      </c>
      <c r="AS28">
        <f>Calibration!$K$10+Calibration!$K$11*AF28</f>
        <v>0.33486219716980259</v>
      </c>
      <c r="AT28">
        <f>Calibration!$K$10+Calibration!$K$11*AG28</f>
        <v>0.36047856224769326</v>
      </c>
      <c r="AU28">
        <f>Calibration!$K$10+Calibration!$K$11*AH28</f>
        <v>0.35682446311158239</v>
      </c>
      <c r="AV28">
        <f>Calibration!$K$4+Calibration!$K$5*AI28</f>
        <v>0.22332864865578525</v>
      </c>
      <c r="AW28" s="31">
        <v>10</v>
      </c>
      <c r="AX28">
        <v>67</v>
      </c>
      <c r="AY28">
        <f t="shared" si="0"/>
        <v>673.85643848894733</v>
      </c>
      <c r="AZ28">
        <f t="shared" si="1"/>
        <v>459.83452992775665</v>
      </c>
      <c r="BB28">
        <f t="shared" si="2"/>
        <v>68.165470072243352</v>
      </c>
      <c r="BC28">
        <f t="shared" si="3"/>
        <v>2.683679924104069</v>
      </c>
    </row>
    <row r="29" spans="1:57" x14ac:dyDescent="0.3">
      <c r="A29">
        <v>362</v>
      </c>
      <c r="B29">
        <v>362</v>
      </c>
      <c r="C29">
        <v>0</v>
      </c>
      <c r="D29">
        <v>13</v>
      </c>
      <c r="E29">
        <v>3</v>
      </c>
      <c r="F29">
        <v>19</v>
      </c>
      <c r="G29">
        <v>11</v>
      </c>
      <c r="H29">
        <v>30</v>
      </c>
      <c r="I29">
        <v>0</v>
      </c>
      <c r="J29">
        <v>11</v>
      </c>
      <c r="K29">
        <v>10982</v>
      </c>
      <c r="L29">
        <v>10644</v>
      </c>
      <c r="M29">
        <v>10260</v>
      </c>
      <c r="N29">
        <v>10932</v>
      </c>
      <c r="O29">
        <v>9536</v>
      </c>
      <c r="P29">
        <v>9706</v>
      </c>
      <c r="Q29">
        <v>10660</v>
      </c>
      <c r="R29">
        <v>10982</v>
      </c>
      <c r="S29">
        <v>11476</v>
      </c>
      <c r="T29">
        <v>12262</v>
      </c>
      <c r="U29">
        <v>11990</v>
      </c>
      <c r="V29">
        <v>6592</v>
      </c>
      <c r="X29">
        <f>K29/Calibration!$B$10</f>
        <v>1.7110716400236827</v>
      </c>
      <c r="Y29">
        <f>L29/Calibration!$B$10</f>
        <v>1.6584088996915023</v>
      </c>
      <c r="Z29">
        <f>M29/Calibration!$B$10</f>
        <v>1.5985790408525755</v>
      </c>
      <c r="AA29">
        <f>N29/Calibration!$B$10</f>
        <v>1.7032812938206974</v>
      </c>
      <c r="AB29">
        <f>O29/Calibration!$B$10</f>
        <v>1.4857748278333489</v>
      </c>
      <c r="AC29">
        <f>P29/Calibration!$B$10</f>
        <v>1.5122620049234989</v>
      </c>
      <c r="AD29">
        <f>Q29/Calibration!$B$10</f>
        <v>1.6609018104764577</v>
      </c>
      <c r="AE29">
        <f>R29/Calibration!$B$10</f>
        <v>1.7110716400236827</v>
      </c>
      <c r="AF29">
        <f>S29/Calibration!$B$10</f>
        <v>1.788040260509177</v>
      </c>
      <c r="AG29">
        <f>T29/Calibration!$B$10</f>
        <v>1.9105045028201053</v>
      </c>
      <c r="AH29">
        <f>U29/Calibration!$B$10</f>
        <v>1.8681250194758656</v>
      </c>
      <c r="AI29">
        <f>V29/Calibration!$B$10</f>
        <v>1.0270792434015767</v>
      </c>
      <c r="AK29">
        <f>Calibration!$K$16+Calibration!$K$17*X29</f>
        <v>0.28841555250399453</v>
      </c>
      <c r="AL29">
        <f>Calibration!$K$16+Calibration!$K$17*Y29</f>
        <v>0.27807472441282338</v>
      </c>
      <c r="AM29">
        <f>Calibration!$K$16+Calibration!$K$17*Z29</f>
        <v>0.26632656468794258</v>
      </c>
      <c r="AN29">
        <f>Calibration!$K$16+Calibration!$K$17*AA29</f>
        <v>0.286885844206484</v>
      </c>
      <c r="AO29">
        <f>Calibration!$K$16+Calibration!$K$17*AB29</f>
        <v>0.24417638853999024</v>
      </c>
      <c r="AP29">
        <f>Calibration!$K$16+Calibration!$K$17*AC29</f>
        <v>0.24937739675152604</v>
      </c>
      <c r="AQ29">
        <f>Calibration!$K$10+Calibration!$K$11*AD29</f>
        <v>0.28701986827433035</v>
      </c>
      <c r="AR29">
        <f>Calibration!$K$10+Calibration!$K$11*AE29</f>
        <v>0.29914997056121384</v>
      </c>
      <c r="AS29">
        <f>Calibration!$K$10+Calibration!$K$11*AF29</f>
        <v>0.31775950636779909</v>
      </c>
      <c r="AT29">
        <f>Calibration!$K$10+Calibration!$K$11*AG29</f>
        <v>0.34736901070783155</v>
      </c>
      <c r="AU29">
        <f>Calibration!$K$10+Calibration!$K$11*AH29</f>
        <v>0.33712246467667534</v>
      </c>
      <c r="AV29">
        <f>Calibration!$K$4+Calibration!$K$5*AI29</f>
        <v>0.21837666353253185</v>
      </c>
      <c r="AW29" s="31">
        <v>11</v>
      </c>
      <c r="AX29">
        <v>100</v>
      </c>
      <c r="AY29" s="46">
        <f t="shared" si="0"/>
        <v>655.16923579422905</v>
      </c>
      <c r="AZ29" s="46">
        <f t="shared" si="1"/>
        <v>435.65261502838052</v>
      </c>
      <c r="BB29">
        <f t="shared" si="2"/>
        <v>92.347384971619476</v>
      </c>
      <c r="BC29" s="46">
        <f t="shared" si="3"/>
        <v>3.6357238177802946</v>
      </c>
    </row>
    <row r="30" spans="1:57" x14ac:dyDescent="0.3">
      <c r="A30">
        <v>361</v>
      </c>
      <c r="B30">
        <v>361</v>
      </c>
      <c r="C30">
        <v>0</v>
      </c>
      <c r="D30">
        <v>13</v>
      </c>
      <c r="E30">
        <v>3</v>
      </c>
      <c r="F30">
        <v>19</v>
      </c>
      <c r="G30">
        <v>11</v>
      </c>
      <c r="H30">
        <v>36</v>
      </c>
      <c r="I30">
        <v>0</v>
      </c>
      <c r="J30">
        <v>12</v>
      </c>
      <c r="K30">
        <v>9901</v>
      </c>
      <c r="L30">
        <v>10138</v>
      </c>
      <c r="M30">
        <v>9077</v>
      </c>
      <c r="N30">
        <v>8995</v>
      </c>
      <c r="O30">
        <v>9716</v>
      </c>
      <c r="P30">
        <v>10508</v>
      </c>
      <c r="Q30">
        <v>10359</v>
      </c>
      <c r="R30">
        <v>10887</v>
      </c>
      <c r="S30">
        <v>11432</v>
      </c>
      <c r="T30">
        <v>12154</v>
      </c>
      <c r="U30">
        <v>11696</v>
      </c>
      <c r="V30">
        <v>5936</v>
      </c>
      <c r="X30">
        <f>K30/Calibration!$B$10</f>
        <v>1.5426443551151414</v>
      </c>
      <c r="Y30">
        <f>L30/Calibration!$B$10</f>
        <v>1.5795705961172914</v>
      </c>
      <c r="Z30">
        <f>M30/Calibration!$B$10</f>
        <v>1.4142594496899443</v>
      </c>
      <c r="AA30">
        <f>N30/Calibration!$B$10</f>
        <v>1.4014832819170484</v>
      </c>
      <c r="AB30">
        <f>O30/Calibration!$B$10</f>
        <v>1.5138200741640959</v>
      </c>
      <c r="AC30">
        <f>P30/Calibration!$B$10</f>
        <v>1.6372191580193824</v>
      </c>
      <c r="AD30">
        <f>Q30/Calibration!$B$10</f>
        <v>1.6140039263344863</v>
      </c>
      <c r="AE30">
        <f>R30/Calibration!$B$10</f>
        <v>1.6962699822380107</v>
      </c>
      <c r="AF30">
        <f>S30/Calibration!$B$10</f>
        <v>1.78118475585055</v>
      </c>
      <c r="AG30">
        <f>T30/Calibration!$B$10</f>
        <v>1.8936773550216572</v>
      </c>
      <c r="AH30">
        <f>U30/Calibration!$B$10</f>
        <v>1.8223177838023121</v>
      </c>
      <c r="AI30">
        <f>V30/Calibration!$B$10</f>
        <v>0.92486990121841017</v>
      </c>
      <c r="AK30">
        <f>Calibration!$K$16+Calibration!$K$17*X30</f>
        <v>0.25534325911181704</v>
      </c>
      <c r="AL30">
        <f>Calibration!$K$16+Calibration!$K$17*Y30</f>
        <v>0.26259407644201693</v>
      </c>
      <c r="AM30">
        <f>Calibration!$K$16+Calibration!$K$17*Z30</f>
        <v>0.23013366636884364</v>
      </c>
      <c r="AN30">
        <f>Calibration!$K$16+Calibration!$K$17*AA30</f>
        <v>0.22762494476092637</v>
      </c>
      <c r="AO30">
        <f>Calibration!$K$16+Calibration!$K$17*AB30</f>
        <v>0.24968333841102813</v>
      </c>
      <c r="AP30">
        <f>Calibration!$K$16+Calibration!$K$17*AC30</f>
        <v>0.27391391784359481</v>
      </c>
      <c r="AQ30">
        <f>Calibration!$K$10+Calibration!$K$11*AD30</f>
        <v>0.27568085961485223</v>
      </c>
      <c r="AR30">
        <f>Calibration!$K$10+Calibration!$K$11*AE30</f>
        <v>0.29557121367533207</v>
      </c>
      <c r="AS30">
        <f>Calibration!$K$10+Calibration!$K$11*AF30</f>
        <v>0.31610197686275915</v>
      </c>
      <c r="AT30">
        <f>Calibration!$K$10+Calibration!$K$11*AG30</f>
        <v>0.34330052919546072</v>
      </c>
      <c r="AU30">
        <f>Calibration!$K$10+Calibration!$K$11*AH30</f>
        <v>0.32604715389299904</v>
      </c>
      <c r="AV30">
        <f>Calibration!$K$4+Calibration!$K$5*AI30</f>
        <v>0.19597319980250275</v>
      </c>
      <c r="AW30" s="31">
        <v>12</v>
      </c>
      <c r="AX30">
        <v>33</v>
      </c>
      <c r="AY30">
        <f t="shared" si="0"/>
        <v>624.8593012852449</v>
      </c>
      <c r="AZ30">
        <f t="shared" si="1"/>
        <v>430.28610401860294</v>
      </c>
      <c r="BB30">
        <f t="shared" si="2"/>
        <v>97.713895981397059</v>
      </c>
      <c r="BC30">
        <f t="shared" si="3"/>
        <v>3.8470037787951599</v>
      </c>
    </row>
    <row r="31" spans="1:57" x14ac:dyDescent="0.3">
      <c r="A31">
        <v>360</v>
      </c>
      <c r="B31">
        <v>360</v>
      </c>
      <c r="C31">
        <v>0</v>
      </c>
      <c r="D31">
        <v>13</v>
      </c>
      <c r="E31">
        <v>3</v>
      </c>
      <c r="F31">
        <v>19</v>
      </c>
      <c r="G31">
        <v>11</v>
      </c>
      <c r="H31">
        <v>41</v>
      </c>
      <c r="I31">
        <v>0</v>
      </c>
      <c r="J31">
        <v>13</v>
      </c>
      <c r="K31">
        <v>9747</v>
      </c>
      <c r="L31">
        <v>9407</v>
      </c>
      <c r="M31">
        <v>9533</v>
      </c>
      <c r="N31">
        <v>11140</v>
      </c>
      <c r="O31">
        <v>11247</v>
      </c>
      <c r="P31">
        <v>9511</v>
      </c>
      <c r="Q31">
        <v>10057</v>
      </c>
      <c r="R31">
        <v>10764</v>
      </c>
      <c r="S31">
        <v>11669</v>
      </c>
      <c r="T31">
        <v>12427</v>
      </c>
      <c r="U31">
        <v>11867</v>
      </c>
      <c r="V31">
        <v>5985</v>
      </c>
      <c r="X31">
        <f>K31/Calibration!$B$10</f>
        <v>1.5186500888099468</v>
      </c>
      <c r="Y31">
        <f>L31/Calibration!$B$10</f>
        <v>1.465675734629647</v>
      </c>
      <c r="Z31">
        <f>M31/Calibration!$B$10</f>
        <v>1.4853074070611698</v>
      </c>
      <c r="AA31">
        <f>N31/Calibration!$B$10</f>
        <v>1.7356891340251162</v>
      </c>
      <c r="AB31">
        <f>O31/Calibration!$B$10</f>
        <v>1.7523604748995045</v>
      </c>
      <c r="AC31">
        <f>P31/Calibration!$B$10</f>
        <v>1.4818796547318562</v>
      </c>
      <c r="AD31">
        <f>Q31/Calibration!$B$10</f>
        <v>1.5669502352684554</v>
      </c>
      <c r="AE31">
        <f>R31/Calibration!$B$10</f>
        <v>1.677105730578667</v>
      </c>
      <c r="AF31">
        <f>S31/Calibration!$B$10</f>
        <v>1.8181109968527003</v>
      </c>
      <c r="AG31">
        <f>T31/Calibration!$B$10</f>
        <v>1.9362126452899568</v>
      </c>
      <c r="AH31">
        <f>U31/Calibration!$B$10</f>
        <v>1.8489607678165219</v>
      </c>
      <c r="AI31">
        <f>V31/Calibration!$B$10</f>
        <v>0.93250444049733572</v>
      </c>
      <c r="AK31">
        <f>Calibration!$K$16+Calibration!$K$17*X31</f>
        <v>0.25063175755548461</v>
      </c>
      <c r="AL31">
        <f>Calibration!$K$16+Calibration!$K$17*Y31</f>
        <v>0.24022974113241308</v>
      </c>
      <c r="AM31">
        <f>Calibration!$K$16+Calibration!$K$17*Z31</f>
        <v>0.24408460604213961</v>
      </c>
      <c r="AN31">
        <f>Calibration!$K$16+Calibration!$K$17*AA31</f>
        <v>0.29324943072412779</v>
      </c>
      <c r="AO31">
        <f>Calibration!$K$16+Calibration!$K$17*AB31</f>
        <v>0.29652300648080032</v>
      </c>
      <c r="AP31">
        <f>Calibration!$K$16+Calibration!$K$17*AC31</f>
        <v>0.24341153439123497</v>
      </c>
      <c r="AQ31">
        <f>Calibration!$K$10+Calibration!$K$11*AD31</f>
        <v>0.26430417983025967</v>
      </c>
      <c r="AR31">
        <f>Calibration!$K$10+Calibration!$K$11*AE31</f>
        <v>0.29093766528624304</v>
      </c>
      <c r="AS31">
        <f>Calibration!$K$10+Calibration!$K$11*AF31</f>
        <v>0.32503003351490634</v>
      </c>
      <c r="AT31">
        <f>Calibration!$K$10+Calibration!$K$11*AG31</f>
        <v>0.35358474635173154</v>
      </c>
      <c r="AU31">
        <f>Calibration!$K$10+Calibration!$K$11*AH31</f>
        <v>0.33248891628758626</v>
      </c>
      <c r="AV31">
        <f>Calibration!$K$4+Calibration!$K$5*AI31</f>
        <v>0.19764662925794699</v>
      </c>
      <c r="AW31" s="31">
        <v>13</v>
      </c>
      <c r="AX31">
        <v>67</v>
      </c>
      <c r="AY31">
        <f t="shared" si="0"/>
        <v>641.3612736154264</v>
      </c>
      <c r="AZ31">
        <f t="shared" si="1"/>
        <v>431.1330416320618</v>
      </c>
      <c r="BB31">
        <f t="shared" si="2"/>
        <v>96.866958367938196</v>
      </c>
      <c r="BC31">
        <f t="shared" si="3"/>
        <v>3.8136597782652837</v>
      </c>
    </row>
    <row r="32" spans="1:57" x14ac:dyDescent="0.3">
      <c r="A32">
        <v>359</v>
      </c>
      <c r="B32">
        <v>359</v>
      </c>
      <c r="C32">
        <v>0</v>
      </c>
      <c r="D32">
        <v>13</v>
      </c>
      <c r="E32">
        <v>3</v>
      </c>
      <c r="F32">
        <v>19</v>
      </c>
      <c r="G32">
        <v>11</v>
      </c>
      <c r="H32">
        <v>47</v>
      </c>
      <c r="I32">
        <v>0</v>
      </c>
      <c r="J32">
        <v>14</v>
      </c>
      <c r="K32">
        <v>10598</v>
      </c>
      <c r="L32">
        <v>10605</v>
      </c>
      <c r="M32">
        <v>10239</v>
      </c>
      <c r="N32">
        <v>10909</v>
      </c>
      <c r="O32">
        <v>9965</v>
      </c>
      <c r="P32">
        <v>9044</v>
      </c>
      <c r="Q32">
        <v>9711</v>
      </c>
      <c r="R32">
        <v>10503</v>
      </c>
      <c r="S32">
        <v>11397</v>
      </c>
      <c r="T32">
        <v>12242</v>
      </c>
      <c r="U32">
        <v>11415</v>
      </c>
      <c r="V32">
        <v>3619</v>
      </c>
      <c r="X32">
        <f>K32/Calibration!$B$10</f>
        <v>1.651241781184756</v>
      </c>
      <c r="Y32">
        <f>L32/Calibration!$B$10</f>
        <v>1.6523324296531738</v>
      </c>
      <c r="Z32">
        <f>M32/Calibration!$B$10</f>
        <v>1.5953070954473216</v>
      </c>
      <c r="AA32">
        <f>N32/Calibration!$B$10</f>
        <v>1.6996977345673243</v>
      </c>
      <c r="AB32">
        <f>O32/Calibration!$B$10</f>
        <v>1.5526159982549625</v>
      </c>
      <c r="AC32">
        <f>P32/Calibration!$B$10</f>
        <v>1.4091178211959741</v>
      </c>
      <c r="AD32">
        <f>Q32/Calibration!$B$10</f>
        <v>1.5130410395437974</v>
      </c>
      <c r="AE32">
        <f>R32/Calibration!$B$10</f>
        <v>1.636440123399084</v>
      </c>
      <c r="AF32">
        <f>S32/Calibration!$B$10</f>
        <v>1.7757315135084604</v>
      </c>
      <c r="AG32">
        <f>T32/Calibration!$B$10</f>
        <v>1.9073883643389113</v>
      </c>
      <c r="AH32">
        <f>U32/Calibration!$B$10</f>
        <v>1.7785360381415352</v>
      </c>
      <c r="AI32">
        <f>V32/Calibration!$B$10</f>
        <v>0.56386525817207322</v>
      </c>
      <c r="AK32">
        <f>Calibration!$K$16+Calibration!$K$17*X32</f>
        <v>0.27666739277911373</v>
      </c>
      <c r="AL32">
        <f>Calibration!$K$16+Calibration!$K$17*Y32</f>
        <v>0.27688155194076519</v>
      </c>
      <c r="AM32">
        <f>Calibration!$K$16+Calibration!$K$17*Z32</f>
        <v>0.26568408720298814</v>
      </c>
      <c r="AN32">
        <f>Calibration!$K$16+Calibration!$K$17*AA32</f>
        <v>0.28618217838962917</v>
      </c>
      <c r="AO32">
        <f>Calibration!$K$16+Calibration!$K$17*AB32</f>
        <v>0.2573012857326305</v>
      </c>
      <c r="AP32">
        <f>Calibration!$K$16+Calibration!$K$17*AC32</f>
        <v>0.22912405889248671</v>
      </c>
      <c r="AQ32">
        <f>Calibration!$K$10+Calibration!$K$11*AD32</f>
        <v>0.25126997054062705</v>
      </c>
      <c r="AR32">
        <f>Calibration!$K$10+Calibration!$K$11*AE32</f>
        <v>0.28110550163134673</v>
      </c>
      <c r="AS32">
        <f>Calibration!$K$10+Calibration!$K$11*AF32</f>
        <v>0.31478348748375007</v>
      </c>
      <c r="AT32">
        <f>Calibration!$K$10+Calibration!$K$11*AG32</f>
        <v>0.34661558820554067</v>
      </c>
      <c r="AU32">
        <f>Calibration!$K$10+Calibration!$K$11*AH32</f>
        <v>0.31546156773581191</v>
      </c>
      <c r="AV32">
        <f>Calibration!$K$4+Calibration!$K$5*AI32</f>
        <v>0.11684389269506763</v>
      </c>
      <c r="AW32" s="31">
        <v>14</v>
      </c>
      <c r="AX32">
        <v>100</v>
      </c>
      <c r="AY32" s="46">
        <f t="shared" si="0"/>
        <v>615.9173733680401</v>
      </c>
      <c r="AZ32" s="46">
        <f t="shared" si="1"/>
        <v>396.77094201018923</v>
      </c>
      <c r="BB32">
        <f t="shared" si="2"/>
        <v>131.22905798981077</v>
      </c>
      <c r="BC32" s="46">
        <f t="shared" si="3"/>
        <v>5.1664983460555423</v>
      </c>
    </row>
    <row r="33" spans="1:55" x14ac:dyDescent="0.3">
      <c r="A33">
        <v>358</v>
      </c>
      <c r="B33">
        <v>358</v>
      </c>
      <c r="C33">
        <v>0</v>
      </c>
      <c r="D33">
        <v>13</v>
      </c>
      <c r="E33">
        <v>3</v>
      </c>
      <c r="F33">
        <v>19</v>
      </c>
      <c r="G33">
        <v>11</v>
      </c>
      <c r="H33">
        <v>52</v>
      </c>
      <c r="I33">
        <v>0</v>
      </c>
      <c r="J33">
        <v>15</v>
      </c>
      <c r="K33">
        <v>10879</v>
      </c>
      <c r="L33">
        <v>10620</v>
      </c>
      <c r="M33">
        <v>9596</v>
      </c>
      <c r="N33">
        <v>11198</v>
      </c>
      <c r="O33">
        <v>11126</v>
      </c>
      <c r="P33">
        <v>9787</v>
      </c>
      <c r="Q33">
        <v>10645</v>
      </c>
      <c r="R33">
        <v>11782</v>
      </c>
      <c r="S33">
        <v>12421</v>
      </c>
      <c r="T33">
        <v>12836</v>
      </c>
      <c r="U33">
        <v>12216</v>
      </c>
      <c r="V33">
        <v>6778</v>
      </c>
      <c r="X33">
        <f>K33/Calibration!$B$10</f>
        <v>1.6950235268455331</v>
      </c>
      <c r="Y33">
        <f>L33/Calibration!$B$10</f>
        <v>1.6546695335140693</v>
      </c>
      <c r="Z33">
        <f>M33/Calibration!$B$10</f>
        <v>1.4951232432769312</v>
      </c>
      <c r="AA33">
        <f>N33/Calibration!$B$10</f>
        <v>1.7447259356205791</v>
      </c>
      <c r="AB33">
        <f>O33/Calibration!$B$10</f>
        <v>1.7335078370882802</v>
      </c>
      <c r="AC33">
        <f>P33/Calibration!$B$10</f>
        <v>1.5248823657723349</v>
      </c>
      <c r="AD33">
        <f>Q33/Calibration!$B$10</f>
        <v>1.658564706615562</v>
      </c>
      <c r="AE33">
        <f>R33/Calibration!$B$10</f>
        <v>1.8357171792714468</v>
      </c>
      <c r="AF33">
        <f>S33/Calibration!$B$10</f>
        <v>1.9352778037455984</v>
      </c>
      <c r="AG33">
        <f>T33/Calibration!$B$10</f>
        <v>1.9999376772303761</v>
      </c>
      <c r="AH33">
        <f>U33/Calibration!$B$10</f>
        <v>1.903337384313359</v>
      </c>
      <c r="AI33">
        <f>V33/Calibration!$B$10</f>
        <v>1.0560593312766819</v>
      </c>
      <c r="AK33">
        <f>Calibration!$K$16+Calibration!$K$17*X33</f>
        <v>0.28526435341112288</v>
      </c>
      <c r="AL33">
        <f>Calibration!$K$16+Calibration!$K$17*Y33</f>
        <v>0.27734046443001836</v>
      </c>
      <c r="AM33">
        <f>Calibration!$K$16+Calibration!$K$17*Z33</f>
        <v>0.24601203849700287</v>
      </c>
      <c r="AN33">
        <f>Calibration!$K$16+Calibration!$K$17*AA33</f>
        <v>0.29502389234924004</v>
      </c>
      <c r="AO33">
        <f>Calibration!$K$16+Calibration!$K$17*AB33</f>
        <v>0.29282111240082481</v>
      </c>
      <c r="AP33">
        <f>Calibration!$K$16+Calibration!$K$17*AC33</f>
        <v>0.25185552419349305</v>
      </c>
      <c r="AQ33">
        <f>Calibration!$K$10+Calibration!$K$11*AD33</f>
        <v>0.28645480139761215</v>
      </c>
      <c r="AR33">
        <f>Calibration!$K$10+Calibration!$K$11*AE33</f>
        <v>0.32928687065284989</v>
      </c>
      <c r="AS33">
        <f>Calibration!$K$10+Calibration!$K$11*AF33</f>
        <v>0.35335871960104426</v>
      </c>
      <c r="AT33">
        <f>Calibration!$K$10+Calibration!$K$11*AG33</f>
        <v>0.36899223652358043</v>
      </c>
      <c r="AU33">
        <f>Calibration!$K$10+Calibration!$K$11*AH33</f>
        <v>0.34563613895256251</v>
      </c>
      <c r="AV33">
        <f>Calibration!$K$4+Calibration!$K$5*AI33</f>
        <v>0.22472886513891208</v>
      </c>
      <c r="AW33" s="31">
        <v>15</v>
      </c>
      <c r="AX33">
        <v>33</v>
      </c>
      <c r="AY33">
        <f t="shared" si="0"/>
        <v>682.8285681685403</v>
      </c>
      <c r="AZ33">
        <f t="shared" si="1"/>
        <v>461.34474253209328</v>
      </c>
      <c r="BB33">
        <f t="shared" si="2"/>
        <v>66.655257467906722</v>
      </c>
      <c r="BC33">
        <f t="shared" si="3"/>
        <v>2.6242227349569576</v>
      </c>
    </row>
    <row r="34" spans="1:55" x14ac:dyDescent="0.3">
      <c r="A34">
        <v>357</v>
      </c>
      <c r="B34">
        <v>357</v>
      </c>
      <c r="C34">
        <v>0</v>
      </c>
      <c r="D34">
        <v>13</v>
      </c>
      <c r="E34">
        <v>3</v>
      </c>
      <c r="F34">
        <v>19</v>
      </c>
      <c r="G34">
        <v>11</v>
      </c>
      <c r="H34">
        <v>50</v>
      </c>
      <c r="I34">
        <v>0</v>
      </c>
      <c r="J34">
        <v>16</v>
      </c>
      <c r="K34">
        <v>11205</v>
      </c>
      <c r="L34">
        <v>10569</v>
      </c>
      <c r="M34">
        <v>9684</v>
      </c>
      <c r="N34">
        <v>10087</v>
      </c>
      <c r="O34">
        <v>10527</v>
      </c>
      <c r="P34">
        <v>11208</v>
      </c>
      <c r="Q34">
        <v>10476</v>
      </c>
      <c r="R34">
        <v>10653</v>
      </c>
      <c r="S34">
        <v>11269</v>
      </c>
      <c r="T34">
        <v>11891</v>
      </c>
      <c r="U34">
        <v>12036</v>
      </c>
      <c r="V34">
        <v>6572</v>
      </c>
      <c r="X34">
        <f>K34/Calibration!$B$10</f>
        <v>1.745816584088997</v>
      </c>
      <c r="Y34">
        <f>L34/Calibration!$B$10</f>
        <v>1.6467233803870245</v>
      </c>
      <c r="Z34">
        <f>M34/Calibration!$B$10</f>
        <v>1.5088342525941854</v>
      </c>
      <c r="AA34">
        <f>N34/Calibration!$B$10</f>
        <v>1.5716244429902466</v>
      </c>
      <c r="AB34">
        <f>O34/Calibration!$B$10</f>
        <v>1.6401794895765169</v>
      </c>
      <c r="AC34">
        <f>P34/Calibration!$B$10</f>
        <v>1.7462840048611761</v>
      </c>
      <c r="AD34">
        <f>Q34/Calibration!$B$10</f>
        <v>1.6322333364494719</v>
      </c>
      <c r="AE34">
        <f>R34/Calibration!$B$10</f>
        <v>1.6598111620080396</v>
      </c>
      <c r="AF34">
        <f>S34/Calibration!$B$10</f>
        <v>1.7557882272288181</v>
      </c>
      <c r="AG34">
        <f>T34/Calibration!$B$10</f>
        <v>1.8527001339939548</v>
      </c>
      <c r="AH34">
        <f>U34/Calibration!$B$10</f>
        <v>1.875292137982612</v>
      </c>
      <c r="AI34">
        <f>V34/Calibration!$B$10</f>
        <v>1.0239631049203828</v>
      </c>
      <c r="AK34">
        <f>Calibration!$K$16+Calibration!$K$17*X34</f>
        <v>0.2952380515108915</v>
      </c>
      <c r="AL34">
        <f>Calibration!$K$16+Calibration!$K$17*Y34</f>
        <v>0.27578016196655764</v>
      </c>
      <c r="AM34">
        <f>Calibration!$K$16+Calibration!$K$17*Z34</f>
        <v>0.2487043251006214</v>
      </c>
      <c r="AN34">
        <f>Calibration!$K$16+Calibration!$K$17*AA34</f>
        <v>0.26103377397855621</v>
      </c>
      <c r="AO34">
        <f>Calibration!$K$16+Calibration!$K$17*AB34</f>
        <v>0.27449520699664881</v>
      </c>
      <c r="AP34">
        <f>Calibration!$K$16+Calibration!$K$17*AC34</f>
        <v>0.29532983400874208</v>
      </c>
      <c r="AQ34">
        <f>Calibration!$K$10+Calibration!$K$11*AD34</f>
        <v>0.28008838125325403</v>
      </c>
      <c r="AR34">
        <f>Calibration!$K$10+Calibration!$K$11*AE34</f>
        <v>0.28675617039852846</v>
      </c>
      <c r="AS34">
        <f>Calibration!$K$10+Calibration!$K$11*AF34</f>
        <v>0.30996158346908831</v>
      </c>
      <c r="AT34">
        <f>Calibration!$K$10+Calibration!$K$11*AG34</f>
        <v>0.33339302329033538</v>
      </c>
      <c r="AU34">
        <f>Calibration!$K$10+Calibration!$K$11*AH34</f>
        <v>0.33885533643194438</v>
      </c>
      <c r="AV34">
        <f>Calibration!$K$4+Calibration!$K$5*AI34</f>
        <v>0.21769363110173831</v>
      </c>
      <c r="AW34" s="31">
        <v>16</v>
      </c>
      <c r="AX34">
        <v>67</v>
      </c>
      <c r="AY34">
        <f t="shared" si="0"/>
        <v>653.9420907502921</v>
      </c>
      <c r="AZ34">
        <f t="shared" si="1"/>
        <v>439.86511269039113</v>
      </c>
      <c r="BB34">
        <f t="shared" si="2"/>
        <v>88.134887309608871</v>
      </c>
      <c r="BC34">
        <f t="shared" si="3"/>
        <v>3.4698774531342078</v>
      </c>
    </row>
    <row r="35" spans="1:55" x14ac:dyDescent="0.3">
      <c r="A35">
        <v>356</v>
      </c>
      <c r="B35">
        <v>356</v>
      </c>
      <c r="C35">
        <v>0</v>
      </c>
      <c r="D35">
        <v>13</v>
      </c>
      <c r="E35">
        <v>3</v>
      </c>
      <c r="F35">
        <v>19</v>
      </c>
      <c r="G35">
        <v>12</v>
      </c>
      <c r="H35">
        <v>3</v>
      </c>
      <c r="I35">
        <v>0</v>
      </c>
      <c r="J35">
        <v>17</v>
      </c>
      <c r="K35">
        <v>10347</v>
      </c>
      <c r="L35">
        <v>9607</v>
      </c>
      <c r="M35">
        <v>8987</v>
      </c>
      <c r="N35">
        <v>9489</v>
      </c>
      <c r="O35">
        <v>9866</v>
      </c>
      <c r="P35">
        <v>10552</v>
      </c>
      <c r="Q35">
        <v>9925</v>
      </c>
      <c r="R35">
        <v>9538</v>
      </c>
      <c r="S35">
        <v>10379</v>
      </c>
      <c r="T35">
        <v>10676</v>
      </c>
      <c r="U35">
        <v>10591</v>
      </c>
      <c r="V35">
        <v>5437</v>
      </c>
      <c r="X35">
        <f>K35/Calibration!$B$10</f>
        <v>1.6121342432457699</v>
      </c>
      <c r="Y35">
        <f>L35/Calibration!$B$10</f>
        <v>1.4968371194415879</v>
      </c>
      <c r="Z35">
        <f>M35/Calibration!$B$10</f>
        <v>1.4002368265245708</v>
      </c>
      <c r="AA35">
        <f>N35/Calibration!$B$10</f>
        <v>1.4784519024025429</v>
      </c>
      <c r="AB35">
        <f>O35/Calibration!$B$10</f>
        <v>1.5371911127730518</v>
      </c>
      <c r="AC35">
        <f>P35/Calibration!$B$10</f>
        <v>1.6440746626780094</v>
      </c>
      <c r="AD35">
        <f>Q35/Calibration!$B$10</f>
        <v>1.5463837212925742</v>
      </c>
      <c r="AE35">
        <f>R35/Calibration!$B$10</f>
        <v>1.4860864416814683</v>
      </c>
      <c r="AF35">
        <f>S35/Calibration!$B$10</f>
        <v>1.6171200648156805</v>
      </c>
      <c r="AG35">
        <f>T35/Calibration!$B$10</f>
        <v>1.6633947212614129</v>
      </c>
      <c r="AH35">
        <f>U35/Calibration!$B$10</f>
        <v>1.6501511327163381</v>
      </c>
      <c r="AI35">
        <f>V35/Calibration!$B$10</f>
        <v>0.84712224611261722</v>
      </c>
      <c r="AK35">
        <f>Calibration!$K$16+Calibration!$K$17*X35</f>
        <v>0.26898825712561092</v>
      </c>
      <c r="AL35">
        <f>Calibration!$K$16+Calibration!$K$17*Y35</f>
        <v>0.24634857432245516</v>
      </c>
      <c r="AM35">
        <f>Calibration!$K$16+Calibration!$K$17*Z35</f>
        <v>0.22738019143332472</v>
      </c>
      <c r="AN35">
        <f>Calibration!$K$16+Calibration!$K$17*AA35</f>
        <v>0.24273846274033034</v>
      </c>
      <c r="AO35">
        <f>Calibration!$K$16+Calibration!$K$17*AB35</f>
        <v>0.25427246330355968</v>
      </c>
      <c r="AP35">
        <f>Calibration!$K$16+Calibration!$K$17*AC35</f>
        <v>0.27526006114540402</v>
      </c>
      <c r="AQ35">
        <f>Calibration!$K$10+Calibration!$K$11*AD35</f>
        <v>0.25933159131513966</v>
      </c>
      <c r="AR35">
        <f>Calibration!$K$10+Calibration!$K$11*AE35</f>
        <v>0.24475286589581069</v>
      </c>
      <c r="AS35">
        <f>Calibration!$K$10+Calibration!$K$11*AF35</f>
        <v>0.27643428211714316</v>
      </c>
      <c r="AT35">
        <f>Calibration!$K$10+Calibration!$K$11*AG35</f>
        <v>0.28762260627616304</v>
      </c>
      <c r="AU35">
        <f>Calibration!$K$10+Calibration!$K$11*AH35</f>
        <v>0.28442056064142673</v>
      </c>
      <c r="AV35">
        <f>Calibration!$K$4+Calibration!$K$5*AI35</f>
        <v>0.17893154065420316</v>
      </c>
      <c r="AW35" s="31">
        <v>17</v>
      </c>
      <c r="AX35">
        <v>100</v>
      </c>
      <c r="AY35" s="46">
        <f t="shared" si="0"/>
        <v>582.39746568155317</v>
      </c>
      <c r="AZ35" s="46">
        <f t="shared" si="1"/>
        <v>386.77794793941405</v>
      </c>
      <c r="BB35">
        <f t="shared" si="2"/>
        <v>141.22205206058595</v>
      </c>
      <c r="BC35" s="46">
        <f t="shared" si="3"/>
        <v>5.5599233094718885</v>
      </c>
    </row>
    <row r="36" spans="1:55" x14ac:dyDescent="0.3">
      <c r="A36">
        <v>355</v>
      </c>
      <c r="B36">
        <v>355</v>
      </c>
      <c r="C36">
        <v>0</v>
      </c>
      <c r="D36">
        <v>13</v>
      </c>
      <c r="E36">
        <v>3</v>
      </c>
      <c r="F36">
        <v>19</v>
      </c>
      <c r="G36">
        <v>12</v>
      </c>
      <c r="H36">
        <v>1</v>
      </c>
      <c r="I36">
        <v>0</v>
      </c>
      <c r="J36">
        <v>18</v>
      </c>
      <c r="K36">
        <v>11061</v>
      </c>
      <c r="L36">
        <v>9686</v>
      </c>
      <c r="M36">
        <v>9500</v>
      </c>
      <c r="N36">
        <v>11065</v>
      </c>
      <c r="O36">
        <v>10462</v>
      </c>
      <c r="P36">
        <v>10990</v>
      </c>
      <c r="Q36">
        <v>10078</v>
      </c>
      <c r="R36">
        <v>10037</v>
      </c>
      <c r="S36">
        <v>10737</v>
      </c>
      <c r="T36">
        <v>11129</v>
      </c>
      <c r="U36">
        <v>11463</v>
      </c>
      <c r="V36">
        <v>6137</v>
      </c>
      <c r="X36">
        <f>K36/Calibration!$B$10</f>
        <v>1.7233803870243993</v>
      </c>
      <c r="Y36">
        <f>L36/Calibration!$B$10</f>
        <v>1.5091458664423048</v>
      </c>
      <c r="Z36">
        <f>M36/Calibration!$B$10</f>
        <v>1.4801657785671996</v>
      </c>
      <c r="AA36">
        <f>N36/Calibration!$B$10</f>
        <v>1.7240036147206383</v>
      </c>
      <c r="AB36">
        <f>O36/Calibration!$B$10</f>
        <v>1.6300520395126359</v>
      </c>
      <c r="AC36">
        <f>P36/Calibration!$B$10</f>
        <v>1.7123180954161603</v>
      </c>
      <c r="AD36">
        <f>Q36/Calibration!$B$10</f>
        <v>1.5702221806737091</v>
      </c>
      <c r="AE36">
        <f>R36/Calibration!$B$10</f>
        <v>1.5638340967872613</v>
      </c>
      <c r="AF36">
        <f>S36/Calibration!$B$10</f>
        <v>1.6728989436290549</v>
      </c>
      <c r="AG36">
        <f>T36/Calibration!$B$10</f>
        <v>1.7339752578604595</v>
      </c>
      <c r="AH36">
        <f>U36/Calibration!$B$10</f>
        <v>1.7860147704964009</v>
      </c>
      <c r="AI36">
        <f>V36/Calibration!$B$10</f>
        <v>0.95618709295441096</v>
      </c>
      <c r="AK36">
        <f>Calibration!$K$16+Calibration!$K$17*X36</f>
        <v>0.29083249161406116</v>
      </c>
      <c r="AL36">
        <f>Calibration!$K$16+Calibration!$K$17*Y36</f>
        <v>0.24876551343252179</v>
      </c>
      <c r="AM36">
        <f>Calibration!$K$16+Calibration!$K$17*Z36</f>
        <v>0.24307499856578263</v>
      </c>
      <c r="AN36">
        <f>Calibration!$K$16+Calibration!$K$17*AA36</f>
        <v>0.29095486827786204</v>
      </c>
      <c r="AO36">
        <f>Calibration!$K$16+Calibration!$K$17*AB36</f>
        <v>0.2725065862098851</v>
      </c>
      <c r="AP36">
        <f>Calibration!$K$16+Calibration!$K$17*AC36</f>
        <v>0.28866030583159624</v>
      </c>
      <c r="AQ36">
        <f>Calibration!$K$10+Calibration!$K$11*AD36</f>
        <v>0.26509527345766504</v>
      </c>
      <c r="AR36">
        <f>Calibration!$K$10+Calibration!$K$11*AE36</f>
        <v>0.26355075732796873</v>
      </c>
      <c r="AS36">
        <f>Calibration!$K$10+Calibration!$K$11*AF36</f>
        <v>0.28992054490815028</v>
      </c>
      <c r="AT36">
        <f>Calibration!$K$10+Calibration!$K$11*AG36</f>
        <v>0.30468762595305199</v>
      </c>
      <c r="AU36">
        <f>Calibration!$K$10+Calibration!$K$11*AH36</f>
        <v>0.31726978174131004</v>
      </c>
      <c r="AV36">
        <f>Calibration!$K$4+Calibration!$K$5*AI36</f>
        <v>0.20283767573197814</v>
      </c>
      <c r="AW36" s="31">
        <v>18</v>
      </c>
      <c r="AX36">
        <v>33</v>
      </c>
      <c r="AY36">
        <f t="shared" si="0"/>
        <v>626.54803544896049</v>
      </c>
      <c r="AZ36">
        <f t="shared" si="1"/>
        <v>413.65505161133262</v>
      </c>
      <c r="BB36">
        <f t="shared" si="2"/>
        <v>114.34494838866738</v>
      </c>
      <c r="BC36">
        <f t="shared" si="3"/>
        <v>4.5017696216010776</v>
      </c>
    </row>
    <row r="37" spans="1:55" x14ac:dyDescent="0.3">
      <c r="A37">
        <v>354</v>
      </c>
      <c r="B37">
        <v>354</v>
      </c>
      <c r="C37">
        <v>0</v>
      </c>
      <c r="D37">
        <v>13</v>
      </c>
      <c r="E37">
        <v>3</v>
      </c>
      <c r="F37">
        <v>19</v>
      </c>
      <c r="G37">
        <v>12</v>
      </c>
      <c r="H37">
        <v>14</v>
      </c>
      <c r="I37">
        <v>0</v>
      </c>
      <c r="J37">
        <v>19</v>
      </c>
      <c r="K37">
        <v>9884</v>
      </c>
      <c r="L37">
        <v>9907</v>
      </c>
      <c r="M37">
        <v>9777</v>
      </c>
      <c r="N37">
        <v>9732</v>
      </c>
      <c r="O37">
        <v>9620</v>
      </c>
      <c r="P37">
        <v>9667</v>
      </c>
      <c r="Q37">
        <v>10070</v>
      </c>
      <c r="R37">
        <v>10163</v>
      </c>
      <c r="S37">
        <v>11059</v>
      </c>
      <c r="T37">
        <v>12492</v>
      </c>
      <c r="U37">
        <v>12190</v>
      </c>
      <c r="V37">
        <v>6109</v>
      </c>
      <c r="X37">
        <f>K37/Calibration!$B$10</f>
        <v>1.5399956374061263</v>
      </c>
      <c r="Y37">
        <f>L37/Calibration!$B$10</f>
        <v>1.5435791966594996</v>
      </c>
      <c r="Z37">
        <f>M37/Calibration!$B$10</f>
        <v>1.523324296531738</v>
      </c>
      <c r="AA37">
        <f>N37/Calibration!$B$10</f>
        <v>1.5163129849490511</v>
      </c>
      <c r="AB37">
        <f>O37/Calibration!$B$10</f>
        <v>1.4988626094543642</v>
      </c>
      <c r="AC37">
        <f>P37/Calibration!$B$10</f>
        <v>1.5061855348851703</v>
      </c>
      <c r="AD37">
        <f>Q37/Calibration!$B$10</f>
        <v>1.5689757252812315</v>
      </c>
      <c r="AE37">
        <f>R37/Calibration!$B$10</f>
        <v>1.5834657692187841</v>
      </c>
      <c r="AF37">
        <f>S37/Calibration!$B$10</f>
        <v>1.7230687731762799</v>
      </c>
      <c r="AG37">
        <f>T37/Calibration!$B$10</f>
        <v>1.9463400953538377</v>
      </c>
      <c r="AH37">
        <f>U37/Calibration!$B$10</f>
        <v>1.8992864042878066</v>
      </c>
      <c r="AI37">
        <f>V37/Calibration!$B$10</f>
        <v>0.95182449908073918</v>
      </c>
      <c r="AK37">
        <f>Calibration!$K$16+Calibration!$K$17*X37</f>
        <v>0.25482315829066343</v>
      </c>
      <c r="AL37">
        <f>Calibration!$K$16+Calibration!$K$17*Y37</f>
        <v>0.25552682410751831</v>
      </c>
      <c r="AM37">
        <f>Calibration!$K$16+Calibration!$K$17*Z37</f>
        <v>0.25154958253399096</v>
      </c>
      <c r="AN37">
        <f>Calibration!$K$16+Calibration!$K$17*AA37</f>
        <v>0.25017284506623144</v>
      </c>
      <c r="AO37">
        <f>Calibration!$K$16+Calibration!$K$17*AB37</f>
        <v>0.24674629847980789</v>
      </c>
      <c r="AP37">
        <f>Calibration!$K$16+Calibration!$K$17*AC37</f>
        <v>0.24818422427946779</v>
      </c>
      <c r="AQ37">
        <f>Calibration!$K$10+Calibration!$K$11*AD37</f>
        <v>0.26479390445674872</v>
      </c>
      <c r="AR37">
        <f>Calibration!$K$10+Calibration!$K$11*AE37</f>
        <v>0.2682973190924014</v>
      </c>
      <c r="AS37">
        <f>Calibration!$K$10+Calibration!$K$11*AF37</f>
        <v>0.30205064719503383</v>
      </c>
      <c r="AT37">
        <f>Calibration!$K$10+Calibration!$K$11*AG37</f>
        <v>0.35603336948417696</v>
      </c>
      <c r="AU37">
        <f>Calibration!$K$10+Calibration!$K$11*AH37</f>
        <v>0.34465668969958435</v>
      </c>
      <c r="AV37">
        <f>Calibration!$K$4+Calibration!$K$5*AI37</f>
        <v>0.20188143032886713</v>
      </c>
      <c r="AW37" s="31">
        <v>19</v>
      </c>
      <c r="AX37">
        <v>100</v>
      </c>
      <c r="AY37" s="46">
        <f t="shared" si="0"/>
        <v>623.46094277383202</v>
      </c>
      <c r="AZ37" s="46">
        <f t="shared" si="1"/>
        <v>421.85414675523685</v>
      </c>
      <c r="BB37">
        <f t="shared" si="2"/>
        <v>106.14585324476315</v>
      </c>
      <c r="BC37" s="46">
        <f t="shared" si="3"/>
        <v>4.178970600187526</v>
      </c>
    </row>
    <row r="38" spans="1:55" x14ac:dyDescent="0.3">
      <c r="A38">
        <v>353</v>
      </c>
      <c r="B38">
        <v>353</v>
      </c>
      <c r="C38">
        <v>0</v>
      </c>
      <c r="D38">
        <v>13</v>
      </c>
      <c r="E38">
        <v>3</v>
      </c>
      <c r="F38">
        <v>19</v>
      </c>
      <c r="G38">
        <v>12</v>
      </c>
      <c r="H38">
        <v>11</v>
      </c>
      <c r="I38">
        <v>0</v>
      </c>
      <c r="J38">
        <v>20</v>
      </c>
      <c r="K38">
        <v>10453</v>
      </c>
      <c r="L38">
        <v>10321</v>
      </c>
      <c r="M38">
        <v>10308</v>
      </c>
      <c r="N38">
        <v>11069</v>
      </c>
      <c r="O38">
        <v>9687</v>
      </c>
      <c r="P38">
        <v>9308</v>
      </c>
      <c r="Q38">
        <v>9725</v>
      </c>
      <c r="R38">
        <v>10290</v>
      </c>
      <c r="S38">
        <v>10972</v>
      </c>
      <c r="T38">
        <v>11439</v>
      </c>
      <c r="U38">
        <v>11236</v>
      </c>
      <c r="V38">
        <v>5653</v>
      </c>
      <c r="X38">
        <f>K38/Calibration!$B$10</f>
        <v>1.6286497771960986</v>
      </c>
      <c r="Y38">
        <f>L38/Calibration!$B$10</f>
        <v>1.6080832632202176</v>
      </c>
      <c r="Z38">
        <f>M38/Calibration!$B$10</f>
        <v>1.6060577732074415</v>
      </c>
      <c r="AA38">
        <f>N38/Calibration!$B$10</f>
        <v>1.7246268424168771</v>
      </c>
      <c r="AB38">
        <f>O38/Calibration!$B$10</f>
        <v>1.5093016733663644</v>
      </c>
      <c r="AC38">
        <f>P38/Calibration!$B$10</f>
        <v>1.4502508491477362</v>
      </c>
      <c r="AD38">
        <f>Q38/Calibration!$B$10</f>
        <v>1.5152223364806332</v>
      </c>
      <c r="AE38">
        <f>R38/Calibration!$B$10</f>
        <v>1.6032532485743667</v>
      </c>
      <c r="AF38">
        <f>S38/Calibration!$B$10</f>
        <v>1.7095135707830857</v>
      </c>
      <c r="AG38">
        <f>T38/Calibration!$B$10</f>
        <v>1.7822754043189679</v>
      </c>
      <c r="AH38">
        <f>U38/Calibration!$B$10</f>
        <v>1.7506465987348478</v>
      </c>
      <c r="AI38">
        <f>V38/Calibration!$B$10</f>
        <v>0.88077654170951358</v>
      </c>
      <c r="AK38">
        <f>Calibration!$K$16+Calibration!$K$17*X38</f>
        <v>0.2722312387163332</v>
      </c>
      <c r="AL38">
        <f>Calibration!$K$16+Calibration!$K$17*Y38</f>
        <v>0.2681928088109054</v>
      </c>
      <c r="AM38">
        <f>Calibration!$K$16+Calibration!$K$17*Z38</f>
        <v>0.26779508465355273</v>
      </c>
      <c r="AN38">
        <f>Calibration!$K$16+Calibration!$K$17*AA38</f>
        <v>0.29107724494166287</v>
      </c>
      <c r="AO38">
        <f>Calibration!$K$16+Calibration!$K$17*AB38</f>
        <v>0.24879610759847198</v>
      </c>
      <c r="AP38">
        <f>Calibration!$K$16+Calibration!$K$17*AC38</f>
        <v>0.23720091870334226</v>
      </c>
      <c r="AQ38">
        <f>Calibration!$K$10+Calibration!$K$11*AD38</f>
        <v>0.25179736629223065</v>
      </c>
      <c r="AR38">
        <f>Calibration!$K$10+Calibration!$K$11*AE38</f>
        <v>0.27308155198194861</v>
      </c>
      <c r="AS38">
        <f>Calibration!$K$10+Calibration!$K$11*AF38</f>
        <v>0.29877325931006843</v>
      </c>
      <c r="AT38">
        <f>Calibration!$K$10+Calibration!$K$11*AG38</f>
        <v>0.31636567473856092</v>
      </c>
      <c r="AU38">
        <f>Calibration!$K$10+Calibration!$K$11*AH38</f>
        <v>0.30871843634030832</v>
      </c>
      <c r="AV38">
        <f>Calibration!$K$4+Calibration!$K$5*AI38</f>
        <v>0.18630829090677373</v>
      </c>
      <c r="AW38" s="31">
        <v>20</v>
      </c>
      <c r="AX38">
        <v>67</v>
      </c>
      <c r="AY38">
        <f t="shared" si="0"/>
        <v>616.84447272719842</v>
      </c>
      <c r="AZ38">
        <f t="shared" si="1"/>
        <v>399.3287104144938</v>
      </c>
      <c r="BB38">
        <f t="shared" si="2"/>
        <v>128.6712895855062</v>
      </c>
      <c r="BC38">
        <f t="shared" si="3"/>
        <v>5.0657988025789846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G49" workbookViewId="0">
      <selection activeCell="X102" sqref="X102"/>
    </sheetView>
  </sheetViews>
  <sheetFormatPr defaultRowHeight="14.4" x14ac:dyDescent="0.3"/>
  <cols>
    <col min="2" max="2" width="8.88671875" style="31"/>
  </cols>
  <sheetData>
    <row r="1" spans="1:19" x14ac:dyDescent="0.3">
      <c r="A1" t="s">
        <v>41</v>
      </c>
      <c r="B1" s="31" t="s">
        <v>43</v>
      </c>
      <c r="C1" t="s">
        <v>42</v>
      </c>
      <c r="D1" s="31">
        <v>230</v>
      </c>
      <c r="E1" s="31">
        <v>210</v>
      </c>
      <c r="F1" s="31">
        <v>190</v>
      </c>
      <c r="G1" s="31">
        <v>170</v>
      </c>
      <c r="H1" s="31">
        <v>150</v>
      </c>
      <c r="I1" s="31">
        <v>130</v>
      </c>
      <c r="J1" s="31">
        <v>110</v>
      </c>
      <c r="K1" s="31">
        <v>90</v>
      </c>
      <c r="L1" s="31">
        <v>70</v>
      </c>
      <c r="M1" s="31">
        <v>50</v>
      </c>
      <c r="N1" s="31">
        <v>30</v>
      </c>
      <c r="O1" s="31">
        <v>10</v>
      </c>
      <c r="S1" s="47">
        <v>1</v>
      </c>
    </row>
    <row r="2" spans="1:19" x14ac:dyDescent="0.3">
      <c r="A2">
        <v>1</v>
      </c>
      <c r="B2" s="47">
        <v>1</v>
      </c>
      <c r="C2">
        <v>73</v>
      </c>
      <c r="D2">
        <v>0.27097687791237457</v>
      </c>
      <c r="E2">
        <v>0.27550481447300573</v>
      </c>
      <c r="F2">
        <v>0.27079331291667336</v>
      </c>
      <c r="G2">
        <v>0.26632656468794258</v>
      </c>
      <c r="H2">
        <v>0.28177661849279889</v>
      </c>
      <c r="I2">
        <v>0.29220922908182062</v>
      </c>
      <c r="J2">
        <v>0.31286226010290824</v>
      </c>
      <c r="K2">
        <v>0.32405058426192818</v>
      </c>
      <c r="L2">
        <v>0.35384844422753337</v>
      </c>
      <c r="M2">
        <v>0.36627991551533323</v>
      </c>
      <c r="N2">
        <v>0.35904705949334054</v>
      </c>
      <c r="O2">
        <v>0.27517081015301725</v>
      </c>
    </row>
    <row r="3" spans="1:19" x14ac:dyDescent="0.3">
      <c r="C3">
        <v>78</v>
      </c>
      <c r="D3">
        <v>0.24231014441702736</v>
      </c>
      <c r="E3">
        <v>0.23658903538433801</v>
      </c>
      <c r="F3">
        <v>0.26461329139473078</v>
      </c>
      <c r="G3">
        <v>0.28777307501904009</v>
      </c>
      <c r="H3">
        <v>0.29300467739652614</v>
      </c>
      <c r="I3">
        <v>0.3061295745891664</v>
      </c>
      <c r="J3">
        <v>0.32819440802452809</v>
      </c>
      <c r="K3">
        <v>0.35098543871882787</v>
      </c>
      <c r="L3">
        <v>0.37193058428251496</v>
      </c>
      <c r="M3">
        <v>0.37712919954832219</v>
      </c>
      <c r="N3">
        <v>0.37294770466060773</v>
      </c>
      <c r="O3">
        <v>0.24238525347492584</v>
      </c>
    </row>
    <row r="9" spans="1:19" x14ac:dyDescent="0.3">
      <c r="A9">
        <v>2</v>
      </c>
      <c r="C9">
        <v>73</v>
      </c>
      <c r="D9">
        <v>0.25411949247380861</v>
      </c>
      <c r="E9">
        <v>0.24778650012211506</v>
      </c>
      <c r="F9">
        <v>0.25225324835084578</v>
      </c>
      <c r="G9">
        <v>0.26623478219009195</v>
      </c>
      <c r="H9">
        <v>0.27443401866474837</v>
      </c>
      <c r="I9">
        <v>0.26703023050479746</v>
      </c>
      <c r="J9">
        <v>0.27424935686049956</v>
      </c>
      <c r="K9">
        <v>0.28690685489898671</v>
      </c>
      <c r="L9">
        <v>0.29259519479128299</v>
      </c>
      <c r="M9">
        <v>0.30118421131739931</v>
      </c>
      <c r="N9">
        <v>0.29873558818495388</v>
      </c>
      <c r="O9">
        <v>0.18945024008842415</v>
      </c>
    </row>
    <row r="10" spans="1:19" x14ac:dyDescent="0.3">
      <c r="C10">
        <v>78</v>
      </c>
      <c r="D10">
        <v>0.27213945621848257</v>
      </c>
      <c r="E10">
        <v>0.31136117696665239</v>
      </c>
      <c r="F10">
        <v>0.30050024805432768</v>
      </c>
      <c r="G10">
        <v>0.29110783910761306</v>
      </c>
      <c r="H10">
        <v>0.29955182890987114</v>
      </c>
      <c r="I10">
        <v>0.30723096456337395</v>
      </c>
      <c r="J10">
        <v>0.3259341405176554</v>
      </c>
      <c r="K10">
        <v>0.33452315704377172</v>
      </c>
      <c r="L10">
        <v>0.34898886908775706</v>
      </c>
      <c r="M10">
        <v>0.35222858584760786</v>
      </c>
      <c r="N10">
        <v>0.34944092258913156</v>
      </c>
      <c r="O10">
        <v>0.24504907995502079</v>
      </c>
    </row>
    <row r="14" spans="1:19" x14ac:dyDescent="0.3">
      <c r="A14">
        <v>3</v>
      </c>
      <c r="C14">
        <v>73</v>
      </c>
      <c r="D14">
        <v>0.2659594346965401</v>
      </c>
      <c r="E14">
        <v>0.27290431036723783</v>
      </c>
      <c r="F14">
        <v>0.29780796145070915</v>
      </c>
      <c r="G14">
        <v>0.29624765898724842</v>
      </c>
      <c r="H14">
        <v>0.29389190820908223</v>
      </c>
      <c r="I14">
        <v>0.2966147889786509</v>
      </c>
      <c r="J14">
        <v>0.30246502957129384</v>
      </c>
      <c r="K14">
        <v>0.3101122679695465</v>
      </c>
      <c r="L14">
        <v>0.30909514759145373</v>
      </c>
      <c r="M14">
        <v>0.3529066660996697</v>
      </c>
      <c r="N14">
        <v>0.34058820818721347</v>
      </c>
      <c r="O14">
        <v>0.18402013226361527</v>
      </c>
    </row>
    <row r="15" spans="1:19" x14ac:dyDescent="0.3">
      <c r="C15">
        <v>78</v>
      </c>
      <c r="D15">
        <v>0.28661049671293209</v>
      </c>
      <c r="E15">
        <v>0.28459128176021825</v>
      </c>
      <c r="F15">
        <v>0.27795234774902255</v>
      </c>
      <c r="G15">
        <v>0.24919383175582471</v>
      </c>
      <c r="H15">
        <v>0.28951694247820209</v>
      </c>
      <c r="I15">
        <v>0.2943814148642856</v>
      </c>
      <c r="J15">
        <v>0.31719443949108095</v>
      </c>
      <c r="K15">
        <v>0.3298142664044536</v>
      </c>
      <c r="L15">
        <v>0.3517388612211188</v>
      </c>
      <c r="M15">
        <v>0.3573141877380715</v>
      </c>
      <c r="N15">
        <v>0.35328337735081516</v>
      </c>
      <c r="O15">
        <v>0.23217391863456199</v>
      </c>
    </row>
    <row r="18" spans="1:15" x14ac:dyDescent="0.3">
      <c r="A18">
        <v>4</v>
      </c>
      <c r="C18" s="31">
        <v>73</v>
      </c>
      <c r="D18">
        <v>0.26950835794676448</v>
      </c>
      <c r="E18">
        <v>0.28070582268454153</v>
      </c>
      <c r="F18">
        <v>0.27088509541452394</v>
      </c>
      <c r="G18">
        <v>0.29903172808871759</v>
      </c>
      <c r="H18">
        <v>0.29789974394855978</v>
      </c>
      <c r="I18">
        <v>0.29520745734494125</v>
      </c>
      <c r="J18">
        <v>0.30472529707816653</v>
      </c>
      <c r="K18">
        <v>0.29165341666341937</v>
      </c>
      <c r="L18">
        <v>0.2891671224058594</v>
      </c>
      <c r="M18">
        <v>0.29805750793289204</v>
      </c>
      <c r="N18">
        <v>0.30118421131739931</v>
      </c>
      <c r="O18">
        <v>0.1857277133405992</v>
      </c>
    </row>
    <row r="19" spans="1:15" x14ac:dyDescent="0.3">
      <c r="C19" s="31">
        <v>78</v>
      </c>
      <c r="D19">
        <v>0.29734904896145598</v>
      </c>
      <c r="E19">
        <v>0.28664109087888234</v>
      </c>
      <c r="F19">
        <v>0.3032537229898466</v>
      </c>
      <c r="G19">
        <v>0.28263325513940479</v>
      </c>
      <c r="H19">
        <v>0.278013536080923</v>
      </c>
      <c r="I19">
        <v>0.30943374451178912</v>
      </c>
      <c r="J19">
        <v>0.32167730337971184</v>
      </c>
      <c r="K19">
        <v>0.32898550165193358</v>
      </c>
      <c r="L19">
        <v>0.33829026955522623</v>
      </c>
      <c r="M19">
        <v>0.35411214210333514</v>
      </c>
      <c r="N19">
        <v>0.3484991444612679</v>
      </c>
      <c r="O19">
        <v>0.18927948198072578</v>
      </c>
    </row>
    <row r="22" spans="1:15" x14ac:dyDescent="0.3">
      <c r="A22">
        <v>7</v>
      </c>
      <c r="C22">
        <v>73</v>
      </c>
      <c r="D22">
        <v>0.26329774225887176</v>
      </c>
      <c r="E22">
        <v>0.27581075613250783</v>
      </c>
      <c r="F22">
        <v>0.27865601356587744</v>
      </c>
      <c r="G22">
        <v>0.31206484278350721</v>
      </c>
      <c r="H22">
        <v>0.29022060829505697</v>
      </c>
      <c r="I22">
        <v>0.28734475669573717</v>
      </c>
      <c r="J22">
        <v>0.31689307049016463</v>
      </c>
      <c r="K22">
        <v>0.30815336946359012</v>
      </c>
      <c r="L22">
        <v>0.3024273584461793</v>
      </c>
      <c r="M22">
        <v>0.31323897135405371</v>
      </c>
      <c r="N22">
        <v>0.32913618615239176</v>
      </c>
      <c r="O22">
        <v>0.16824208311228381</v>
      </c>
    </row>
    <row r="23" spans="1:15" x14ac:dyDescent="0.3">
      <c r="C23">
        <v>78</v>
      </c>
      <c r="D23">
        <v>0.27584135029845802</v>
      </c>
      <c r="E23">
        <v>0.27180292039303028</v>
      </c>
      <c r="F23">
        <v>0.28352048595196089</v>
      </c>
      <c r="G23">
        <v>0.31484891188497638</v>
      </c>
      <c r="H23">
        <v>0.28905802998894897</v>
      </c>
      <c r="I23">
        <v>0.27094628374642438</v>
      </c>
      <c r="J23">
        <v>0.31207116647550281</v>
      </c>
      <c r="K23">
        <v>0.31361568260519918</v>
      </c>
      <c r="L23">
        <v>0.32736564327200818</v>
      </c>
      <c r="M23">
        <v>0.3561463828595206</v>
      </c>
      <c r="N23">
        <v>0.35497857798096971</v>
      </c>
      <c r="O23">
        <v>0.23295940592997461</v>
      </c>
    </row>
    <row r="27" spans="1:15" x14ac:dyDescent="0.3">
      <c r="A27">
        <v>11</v>
      </c>
      <c r="C27" s="31">
        <v>73</v>
      </c>
      <c r="D27">
        <v>0.26981429960626657</v>
      </c>
      <c r="E27">
        <v>0.26072783231905405</v>
      </c>
      <c r="F27">
        <v>0.273944512009545</v>
      </c>
      <c r="G27">
        <v>0.29637003565104925</v>
      </c>
      <c r="H27">
        <v>0.3038044179769504</v>
      </c>
      <c r="I27">
        <v>0.29015941996315653</v>
      </c>
      <c r="J27">
        <v>0.3172321106161955</v>
      </c>
      <c r="K27">
        <v>0.29037259840952484</v>
      </c>
      <c r="L27">
        <v>0.3012595535676284</v>
      </c>
      <c r="M27">
        <v>0.30321845207358472</v>
      </c>
      <c r="N27">
        <v>0.28735890840036121</v>
      </c>
      <c r="O27">
        <v>0.20031045573804193</v>
      </c>
    </row>
    <row r="28" spans="1:15" x14ac:dyDescent="0.3">
      <c r="C28" s="31">
        <v>78</v>
      </c>
      <c r="D28">
        <v>0.28841555250399453</v>
      </c>
      <c r="E28">
        <v>0.27807472441282338</v>
      </c>
      <c r="F28">
        <v>0.26632656468794258</v>
      </c>
      <c r="G28">
        <v>0.286885844206484</v>
      </c>
      <c r="H28">
        <v>0.24417638853999024</v>
      </c>
      <c r="I28">
        <v>0.24937739675152604</v>
      </c>
      <c r="J28">
        <v>0.28701986827433035</v>
      </c>
      <c r="K28">
        <v>0.29914997056121384</v>
      </c>
      <c r="L28">
        <v>0.31775950636779909</v>
      </c>
      <c r="M28">
        <v>0.34736901070783155</v>
      </c>
      <c r="N28">
        <v>0.33712246467667534</v>
      </c>
      <c r="O28">
        <v>0.21837666353253185</v>
      </c>
    </row>
    <row r="31" spans="1:15" x14ac:dyDescent="0.3">
      <c r="A31">
        <v>14</v>
      </c>
      <c r="C31" s="31">
        <v>73</v>
      </c>
      <c r="D31">
        <v>0.40375555813628794</v>
      </c>
      <c r="E31">
        <v>0.7093912759788904</v>
      </c>
      <c r="F31">
        <v>0.69345171551883067</v>
      </c>
      <c r="G31">
        <v>0.31264613193656121</v>
      </c>
      <c r="H31">
        <v>0.29484032735353877</v>
      </c>
      <c r="I31">
        <v>0.2550067232863647</v>
      </c>
      <c r="J31">
        <v>0.30743761808641379</v>
      </c>
      <c r="K31">
        <v>0.29056095403509757</v>
      </c>
      <c r="L31">
        <v>0.29937599731190112</v>
      </c>
      <c r="M31">
        <v>0.31734512399153914</v>
      </c>
      <c r="N31">
        <v>0.30724926246084105</v>
      </c>
      <c r="O31">
        <v>0.19443637683321721</v>
      </c>
    </row>
    <row r="32" spans="1:15" x14ac:dyDescent="0.3">
      <c r="C32" s="31">
        <v>78</v>
      </c>
      <c r="D32">
        <v>0.27666739277911373</v>
      </c>
      <c r="E32">
        <v>0.27688155194076519</v>
      </c>
      <c r="F32">
        <v>0.26568408720298814</v>
      </c>
      <c r="G32">
        <v>0.28618217838962917</v>
      </c>
      <c r="H32">
        <v>0.2573012857326305</v>
      </c>
      <c r="I32">
        <v>0.22912405889248671</v>
      </c>
      <c r="J32">
        <v>0.25126997054062705</v>
      </c>
      <c r="K32">
        <v>0.28110550163134673</v>
      </c>
      <c r="L32">
        <v>0.31478348748375007</v>
      </c>
      <c r="M32">
        <v>0.34661558820554067</v>
      </c>
      <c r="N32">
        <v>0.31546156773581191</v>
      </c>
      <c r="O32">
        <v>0.11684389269506763</v>
      </c>
    </row>
    <row r="35" spans="1:15" x14ac:dyDescent="0.3">
      <c r="A35">
        <v>17</v>
      </c>
      <c r="C35" s="31">
        <v>73</v>
      </c>
      <c r="D35">
        <v>0.26494982722018312</v>
      </c>
      <c r="E35">
        <v>0.27593313279630866</v>
      </c>
      <c r="F35">
        <v>0.29193388158826877</v>
      </c>
      <c r="G35">
        <v>0.30674145790817059</v>
      </c>
      <c r="H35">
        <v>0.32313993085748344</v>
      </c>
      <c r="I35">
        <v>0.28645752588318107</v>
      </c>
      <c r="J35">
        <v>0.31568759448649913</v>
      </c>
      <c r="K35">
        <v>0.31259856222710647</v>
      </c>
      <c r="L35">
        <v>0.29933832618678657</v>
      </c>
      <c r="M35">
        <v>0.29673901855388296</v>
      </c>
      <c r="N35">
        <v>0.31900265349657914</v>
      </c>
      <c r="O35">
        <v>0.23053464080065739</v>
      </c>
    </row>
    <row r="36" spans="1:15" x14ac:dyDescent="0.3">
      <c r="C36" s="31">
        <v>78</v>
      </c>
      <c r="D36">
        <v>0.26898825712561092</v>
      </c>
      <c r="E36">
        <v>0.24634857432245516</v>
      </c>
      <c r="F36">
        <v>0.22738019143332472</v>
      </c>
      <c r="G36">
        <v>0.24273846274033034</v>
      </c>
      <c r="H36">
        <v>0.25427246330355968</v>
      </c>
      <c r="I36">
        <v>0.27526006114540402</v>
      </c>
      <c r="J36">
        <v>0.25933159131513966</v>
      </c>
      <c r="K36">
        <v>0.24475286589581069</v>
      </c>
      <c r="L36">
        <v>0.27643428211714316</v>
      </c>
      <c r="M36">
        <v>0.28762260627616304</v>
      </c>
      <c r="N36">
        <v>0.28442056064142673</v>
      </c>
      <c r="O36">
        <v>0.17893154065420316</v>
      </c>
    </row>
    <row r="41" spans="1:15" x14ac:dyDescent="0.3">
      <c r="A41">
        <v>19</v>
      </c>
      <c r="C41" s="31">
        <v>73</v>
      </c>
      <c r="D41">
        <v>0.24022974113241308</v>
      </c>
      <c r="E41">
        <v>0.26302239476531986</v>
      </c>
      <c r="F41">
        <v>0.26516398638183458</v>
      </c>
      <c r="G41">
        <v>0.29275992406892443</v>
      </c>
      <c r="H41">
        <v>0.27804413024687319</v>
      </c>
      <c r="I41">
        <v>0.27721808776621748</v>
      </c>
      <c r="J41">
        <v>0.27138635135179412</v>
      </c>
      <c r="K41">
        <v>0.22648237021525636</v>
      </c>
      <c r="L41">
        <v>0.2397049351304617</v>
      </c>
      <c r="M41">
        <v>0.30351982107450109</v>
      </c>
      <c r="N41">
        <v>0.35411214210333514</v>
      </c>
      <c r="O41">
        <v>0.25618250857695596</v>
      </c>
    </row>
    <row r="42" spans="1:15" x14ac:dyDescent="0.3">
      <c r="C42" s="31">
        <v>78</v>
      </c>
      <c r="D42">
        <v>0.25482315829066343</v>
      </c>
      <c r="E42">
        <v>0.25552682410751831</v>
      </c>
      <c r="F42">
        <v>0.25154958253399096</v>
      </c>
      <c r="G42">
        <v>0.25017284506623144</v>
      </c>
      <c r="H42">
        <v>0.24674629847980789</v>
      </c>
      <c r="I42">
        <v>0.24818422427946779</v>
      </c>
      <c r="J42">
        <v>0.26479390445674872</v>
      </c>
      <c r="K42">
        <v>0.2682973190924014</v>
      </c>
      <c r="L42">
        <v>0.30205064719503383</v>
      </c>
      <c r="M42">
        <v>0.35603336948417696</v>
      </c>
      <c r="N42">
        <v>0.34465668969958435</v>
      </c>
      <c r="O42">
        <v>0.20188143032886713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11-21-12jpss25-72</vt:lpstr>
      <vt:lpstr>Calibration</vt:lpstr>
      <vt:lpstr>11-20-12jpss24</vt:lpstr>
      <vt:lpstr>3.14.13-Angela</vt:lpstr>
      <vt:lpstr>3.14.13-Jacob</vt:lpstr>
      <vt:lpstr>3.19.2013_Angela</vt:lpstr>
      <vt:lpstr>Graph-Tubes Angela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O'Shaughnessy</dc:creator>
  <cp:lastModifiedBy>Reviewer</cp:lastModifiedBy>
  <dcterms:created xsi:type="dcterms:W3CDTF">2012-11-23T15:51:19Z</dcterms:created>
  <dcterms:modified xsi:type="dcterms:W3CDTF">2013-03-20T16:40:36Z</dcterms:modified>
</cp:coreProperties>
</file>