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22" i="1" s="1"/>
  <c r="E23" i="1" s="1"/>
  <c r="T26" i="1"/>
  <c r="Q26" i="1"/>
  <c r="Q22" i="1"/>
  <c r="N22" i="1"/>
  <c r="K22" i="1"/>
  <c r="E22" i="1"/>
  <c r="T20" i="1"/>
  <c r="T22" i="1" s="1"/>
  <c r="Q20" i="1"/>
  <c r="K20" i="1"/>
  <c r="H20" i="1"/>
  <c r="H22" i="1" s="1"/>
  <c r="T17" i="1"/>
  <c r="Q17" i="1"/>
  <c r="N11" i="1"/>
  <c r="H5" i="1"/>
  <c r="Q14" i="1"/>
  <c r="Q16" i="1" s="1"/>
  <c r="T8" i="1"/>
  <c r="T10" i="1" s="1"/>
  <c r="Q8" i="1"/>
  <c r="Q10" i="1" s="1"/>
  <c r="K8" i="1"/>
  <c r="K11" i="1" s="1"/>
  <c r="H8" i="1"/>
  <c r="H10" i="1" s="1"/>
  <c r="T14" i="1"/>
  <c r="T16" i="1" s="1"/>
  <c r="N10" i="1"/>
  <c r="E10" i="1"/>
  <c r="B10" i="1"/>
  <c r="E11" i="1" s="1"/>
  <c r="H4" i="1"/>
  <c r="B4" i="1"/>
  <c r="E5" i="1"/>
  <c r="E4" i="1"/>
  <c r="N23" i="1" l="1"/>
  <c r="Q23" i="1"/>
  <c r="T23" i="1"/>
  <c r="K23" i="1"/>
  <c r="Q29" i="1"/>
  <c r="T29" i="1"/>
  <c r="Q28" i="1"/>
  <c r="H23" i="1"/>
  <c r="T28" i="1"/>
  <c r="K10" i="1"/>
  <c r="H11" i="1"/>
  <c r="Q11" i="1"/>
  <c r="T11" i="1"/>
</calcChain>
</file>

<file path=xl/sharedStrings.xml><?xml version="1.0" encoding="utf-8"?>
<sst xmlns="http://schemas.openxmlformats.org/spreadsheetml/2006/main" count="102" uniqueCount="26">
  <si>
    <t>Hop Plant</t>
  </si>
  <si>
    <t>Grow D</t>
  </si>
  <si>
    <t>Yield</t>
  </si>
  <si>
    <t>Yield/d</t>
  </si>
  <si>
    <t>Wort</t>
  </si>
  <si>
    <t>Hops</t>
  </si>
  <si>
    <t>Produced</t>
  </si>
  <si>
    <t>H/w</t>
  </si>
  <si>
    <t>Wort/d</t>
  </si>
  <si>
    <t>Beer</t>
  </si>
  <si>
    <t>Value</t>
  </si>
  <si>
    <t>Ferment</t>
  </si>
  <si>
    <t>Val/d</t>
  </si>
  <si>
    <t>Grape Plant</t>
  </si>
  <si>
    <t>Must</t>
  </si>
  <si>
    <t>Grapes</t>
  </si>
  <si>
    <t>Must/d</t>
  </si>
  <si>
    <t>Wine (Awful)</t>
  </si>
  <si>
    <t>Wine (Normal)</t>
  </si>
  <si>
    <t>Wine (Good)</t>
  </si>
  <si>
    <t>Wine (Excellent)</t>
  </si>
  <si>
    <t>Wine (Legendary)</t>
  </si>
  <si>
    <t>Wine (Masterwork)</t>
  </si>
  <si>
    <t>Wine (Poor)</t>
  </si>
  <si>
    <t>Init V/d</t>
  </si>
  <si>
    <t>Init V/D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</si>
</sst>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F31" sqref="F31"/>
    </sheetView>
  </sheetViews>
  <sheetFormatPr defaultRowHeight="15" x14ac:dyDescent="0.25"/>
  <sheetData>
    <row r="1" spans="1:20" x14ac:dyDescent="0.25">
      <c r="A1" s="1" t="s">
        <v>0</v>
      </c>
      <c r="B1" s="1"/>
      <c r="D1" s="1" t="s">
        <v>4</v>
      </c>
      <c r="E1" s="1"/>
      <c r="G1" s="1" t="s">
        <v>9</v>
      </c>
      <c r="H1" s="1"/>
    </row>
    <row r="2" spans="1:20" x14ac:dyDescent="0.25">
      <c r="A2" s="2" t="s">
        <v>1</v>
      </c>
      <c r="B2">
        <v>5</v>
      </c>
      <c r="D2" s="2" t="s">
        <v>5</v>
      </c>
      <c r="E2">
        <v>25</v>
      </c>
      <c r="G2" s="2" t="s">
        <v>10</v>
      </c>
      <c r="H2">
        <v>12</v>
      </c>
    </row>
    <row r="3" spans="1:20" x14ac:dyDescent="0.25">
      <c r="A3" s="2" t="s">
        <v>2</v>
      </c>
      <c r="B3">
        <v>8</v>
      </c>
      <c r="D3" s="2" t="s">
        <v>6</v>
      </c>
      <c r="E3">
        <v>5</v>
      </c>
      <c r="G3" s="2" t="s">
        <v>11</v>
      </c>
      <c r="H3">
        <v>6</v>
      </c>
    </row>
    <row r="4" spans="1:20" x14ac:dyDescent="0.25">
      <c r="A4" s="2" t="s">
        <v>3</v>
      </c>
      <c r="B4">
        <f>B3/B2</f>
        <v>1.6</v>
      </c>
      <c r="D4" s="2" t="s">
        <v>7</v>
      </c>
      <c r="E4">
        <f>E2/E3</f>
        <v>5</v>
      </c>
      <c r="G4" s="2" t="s">
        <v>12</v>
      </c>
      <c r="H4">
        <f>H2/H3</f>
        <v>2</v>
      </c>
    </row>
    <row r="5" spans="1:20" x14ac:dyDescent="0.25">
      <c r="D5" s="2" t="s">
        <v>8</v>
      </c>
      <c r="E5">
        <f>B4/E2</f>
        <v>6.4000000000000001E-2</v>
      </c>
      <c r="G5" s="2" t="s">
        <v>25</v>
      </c>
      <c r="H5">
        <f>H2/(1/$E5+H3)</f>
        <v>0.55491329479768781</v>
      </c>
    </row>
    <row r="7" spans="1:20" x14ac:dyDescent="0.25">
      <c r="A7" s="1" t="s">
        <v>13</v>
      </c>
      <c r="B7" s="1"/>
      <c r="D7" s="1" t="s">
        <v>14</v>
      </c>
      <c r="E7" s="1"/>
      <c r="G7" s="1" t="s">
        <v>17</v>
      </c>
      <c r="H7" s="1"/>
      <c r="J7" s="1" t="s">
        <v>23</v>
      </c>
      <c r="K7" s="1"/>
      <c r="M7" s="1" t="s">
        <v>18</v>
      </c>
      <c r="N7" s="1"/>
      <c r="P7" s="1" t="s">
        <v>19</v>
      </c>
      <c r="Q7" s="1"/>
      <c r="S7" s="1" t="s">
        <v>20</v>
      </c>
      <c r="T7" s="1"/>
    </row>
    <row r="8" spans="1:20" x14ac:dyDescent="0.25">
      <c r="A8" s="2" t="s">
        <v>1</v>
      </c>
      <c r="B8">
        <v>14</v>
      </c>
      <c r="D8" s="2" t="s">
        <v>15</v>
      </c>
      <c r="E8">
        <v>25</v>
      </c>
      <c r="G8" s="2" t="s">
        <v>10</v>
      </c>
      <c r="H8">
        <f>$N$8*0.5</f>
        <v>9</v>
      </c>
      <c r="J8" s="2" t="s">
        <v>10</v>
      </c>
      <c r="K8">
        <f>$N$8*0.75</f>
        <v>13.5</v>
      </c>
      <c r="M8" s="2" t="s">
        <v>10</v>
      </c>
      <c r="N8">
        <v>18</v>
      </c>
      <c r="P8" s="2" t="s">
        <v>10</v>
      </c>
      <c r="Q8">
        <f>$N$8*1.25</f>
        <v>22.5</v>
      </c>
      <c r="S8" s="2" t="s">
        <v>10</v>
      </c>
      <c r="T8">
        <f>$N$8*1.5</f>
        <v>27</v>
      </c>
    </row>
    <row r="9" spans="1:20" x14ac:dyDescent="0.25">
      <c r="A9" s="2" t="s">
        <v>2</v>
      </c>
      <c r="B9">
        <v>12</v>
      </c>
      <c r="D9" s="2" t="s">
        <v>6</v>
      </c>
      <c r="E9">
        <v>5</v>
      </c>
      <c r="G9" s="2" t="s">
        <v>11</v>
      </c>
      <c r="H9">
        <v>1</v>
      </c>
      <c r="J9" s="2" t="s">
        <v>11</v>
      </c>
      <c r="K9">
        <v>3</v>
      </c>
      <c r="M9" s="2" t="s">
        <v>11</v>
      </c>
      <c r="N9">
        <v>8</v>
      </c>
      <c r="P9" s="2" t="s">
        <v>11</v>
      </c>
      <c r="Q9">
        <v>15</v>
      </c>
      <c r="S9" s="2" t="s">
        <v>11</v>
      </c>
      <c r="T9">
        <v>22</v>
      </c>
    </row>
    <row r="10" spans="1:20" x14ac:dyDescent="0.25">
      <c r="A10" s="2" t="s">
        <v>3</v>
      </c>
      <c r="B10">
        <f>B9/B8</f>
        <v>0.8571428571428571</v>
      </c>
      <c r="D10" s="2" t="s">
        <v>7</v>
      </c>
      <c r="E10">
        <f>E8/E9</f>
        <v>5</v>
      </c>
      <c r="G10" s="2" t="s">
        <v>12</v>
      </c>
      <c r="H10">
        <f>H8/H9</f>
        <v>9</v>
      </c>
      <c r="J10" s="2" t="s">
        <v>12</v>
      </c>
      <c r="K10">
        <f>K8/K9</f>
        <v>4.5</v>
      </c>
      <c r="M10" s="2" t="s">
        <v>12</v>
      </c>
      <c r="N10">
        <f>N8/N9</f>
        <v>2.25</v>
      </c>
      <c r="P10" s="2" t="s">
        <v>12</v>
      </c>
      <c r="Q10">
        <f>Q8/Q9</f>
        <v>1.5</v>
      </c>
      <c r="S10" s="2" t="s">
        <v>12</v>
      </c>
      <c r="T10">
        <f>T8/T9</f>
        <v>1.2272727272727273</v>
      </c>
    </row>
    <row r="11" spans="1:20" x14ac:dyDescent="0.25">
      <c r="D11" s="2" t="s">
        <v>16</v>
      </c>
      <c r="E11">
        <f>B10/E8</f>
        <v>3.428571428571428E-2</v>
      </c>
      <c r="G11" s="2" t="s">
        <v>24</v>
      </c>
      <c r="H11">
        <f>H8/(1/$E11+H9)</f>
        <v>0.29834254143646405</v>
      </c>
      <c r="J11" s="2" t="s">
        <v>24</v>
      </c>
      <c r="K11">
        <f>K8/(1/$E11+K9)</f>
        <v>0.41968911917098439</v>
      </c>
      <c r="M11" s="2" t="s">
        <v>24</v>
      </c>
      <c r="N11">
        <f>N8/(1/$E11+N9)</f>
        <v>0.48430493273542596</v>
      </c>
      <c r="P11" s="2" t="s">
        <v>24</v>
      </c>
      <c r="Q11">
        <f>Q8/(1/$E11+Q9)</f>
        <v>0.50943396226415094</v>
      </c>
      <c r="S11" s="2" t="s">
        <v>24</v>
      </c>
      <c r="T11">
        <f>T8/(1/$E11+T9)</f>
        <v>0.52768729641693801</v>
      </c>
    </row>
    <row r="13" spans="1:20" x14ac:dyDescent="0.25">
      <c r="P13" s="1" t="s">
        <v>22</v>
      </c>
      <c r="Q13" s="1"/>
      <c r="S13" s="1" t="s">
        <v>21</v>
      </c>
      <c r="T13" s="1"/>
    </row>
    <row r="14" spans="1:20" x14ac:dyDescent="0.25">
      <c r="P14" s="2" t="s">
        <v>10</v>
      </c>
      <c r="Q14">
        <f>$N$8*2.5</f>
        <v>45</v>
      </c>
      <c r="S14" s="2" t="s">
        <v>10</v>
      </c>
      <c r="T14">
        <f>$N$8*5</f>
        <v>90</v>
      </c>
    </row>
    <row r="15" spans="1:20" x14ac:dyDescent="0.25">
      <c r="P15" s="2" t="s">
        <v>11</v>
      </c>
      <c r="Q15">
        <v>30</v>
      </c>
      <c r="S15" s="2" t="s">
        <v>11</v>
      </c>
      <c r="T15">
        <v>60</v>
      </c>
    </row>
    <row r="16" spans="1:20" x14ac:dyDescent="0.25">
      <c r="P16" s="2" t="s">
        <v>12</v>
      </c>
      <c r="Q16">
        <f>Q14/Q15</f>
        <v>1.5</v>
      </c>
      <c r="S16" s="2" t="s">
        <v>12</v>
      </c>
      <c r="T16">
        <f>T14/T15</f>
        <v>1.5</v>
      </c>
    </row>
    <row r="17" spans="1:20" x14ac:dyDescent="0.25">
      <c r="P17" s="2" t="s">
        <v>24</v>
      </c>
      <c r="Q17">
        <f>Q14/(1/$E11+Q15)</f>
        <v>0.76056338028169013</v>
      </c>
      <c r="S17" s="2" t="s">
        <v>24</v>
      </c>
      <c r="T17">
        <f>T14/(1/$E11+T15)</f>
        <v>1.0093457943925233</v>
      </c>
    </row>
    <row r="19" spans="1:20" x14ac:dyDescent="0.25">
      <c r="A19" s="1" t="s">
        <v>13</v>
      </c>
      <c r="B19" s="1"/>
      <c r="D19" s="1" t="s">
        <v>14</v>
      </c>
      <c r="E19" s="1"/>
      <c r="G19" s="1" t="s">
        <v>17</v>
      </c>
      <c r="H19" s="1"/>
      <c r="J19" s="1" t="s">
        <v>23</v>
      </c>
      <c r="K19" s="1"/>
      <c r="M19" s="1" t="s">
        <v>18</v>
      </c>
      <c r="N19" s="1"/>
      <c r="P19" s="1" t="s">
        <v>19</v>
      </c>
      <c r="Q19" s="1"/>
      <c r="S19" s="1" t="s">
        <v>20</v>
      </c>
      <c r="T19" s="1"/>
    </row>
    <row r="20" spans="1:20" x14ac:dyDescent="0.25">
      <c r="A20" s="2" t="s">
        <v>1</v>
      </c>
      <c r="B20">
        <f>17.2*0.7</f>
        <v>12.04</v>
      </c>
      <c r="D20" s="2" t="s">
        <v>15</v>
      </c>
      <c r="E20">
        <v>25</v>
      </c>
      <c r="G20" s="2" t="s">
        <v>10</v>
      </c>
      <c r="H20">
        <f>$N$8*0.5</f>
        <v>9</v>
      </c>
      <c r="J20" s="2" t="s">
        <v>10</v>
      </c>
      <c r="K20">
        <f>$N$8*0.75</f>
        <v>13.5</v>
      </c>
      <c r="M20" s="2" t="s">
        <v>10</v>
      </c>
      <c r="N20">
        <v>18</v>
      </c>
      <c r="P20" s="2" t="s">
        <v>10</v>
      </c>
      <c r="Q20">
        <f>$N$8*1.25</f>
        <v>22.5</v>
      </c>
      <c r="S20" s="2" t="s">
        <v>10</v>
      </c>
      <c r="T20">
        <f>$N$8*1.5</f>
        <v>27</v>
      </c>
    </row>
    <row r="21" spans="1:20" x14ac:dyDescent="0.25">
      <c r="A21" s="2" t="s">
        <v>2</v>
      </c>
      <c r="B21">
        <v>12</v>
      </c>
      <c r="D21" s="2" t="s">
        <v>6</v>
      </c>
      <c r="E21">
        <v>5</v>
      </c>
      <c r="G21" s="2" t="s">
        <v>11</v>
      </c>
      <c r="H21">
        <v>1</v>
      </c>
      <c r="J21" s="2" t="s">
        <v>11</v>
      </c>
      <c r="K21">
        <v>3</v>
      </c>
      <c r="M21" s="2" t="s">
        <v>11</v>
      </c>
      <c r="N21">
        <v>6</v>
      </c>
      <c r="P21" s="2" t="s">
        <v>11</v>
      </c>
      <c r="Q21">
        <v>10.5</v>
      </c>
      <c r="S21" s="2" t="s">
        <v>11</v>
      </c>
      <c r="T21">
        <v>15</v>
      </c>
    </row>
    <row r="22" spans="1:20" x14ac:dyDescent="0.25">
      <c r="A22" s="2" t="s">
        <v>3</v>
      </c>
      <c r="B22">
        <f>B21/B20</f>
        <v>0.99667774086378746</v>
      </c>
      <c r="D22" s="2" t="s">
        <v>7</v>
      </c>
      <c r="E22">
        <f>E20/E21</f>
        <v>5</v>
      </c>
      <c r="G22" s="2" t="s">
        <v>12</v>
      </c>
      <c r="H22">
        <f>H20/H21</f>
        <v>9</v>
      </c>
      <c r="J22" s="2" t="s">
        <v>12</v>
      </c>
      <c r="K22">
        <f>K20/K21</f>
        <v>4.5</v>
      </c>
      <c r="M22" s="2" t="s">
        <v>12</v>
      </c>
      <c r="N22">
        <f>N20/N21</f>
        <v>3</v>
      </c>
      <c r="P22" s="2" t="s">
        <v>12</v>
      </c>
      <c r="Q22">
        <f>Q20/Q21</f>
        <v>2.1428571428571428</v>
      </c>
      <c r="S22" s="2" t="s">
        <v>12</v>
      </c>
      <c r="T22">
        <f>T20/T21</f>
        <v>1.8</v>
      </c>
    </row>
    <row r="23" spans="1:20" x14ac:dyDescent="0.25">
      <c r="D23" s="2" t="s">
        <v>16</v>
      </c>
      <c r="E23">
        <f>B22/E20</f>
        <v>3.9867109634551499E-2</v>
      </c>
      <c r="G23" s="2" t="s">
        <v>24</v>
      </c>
      <c r="H23">
        <f>H20/(1/$E23+H21)</f>
        <v>0.34504792332268375</v>
      </c>
      <c r="J23" s="2" t="s">
        <v>24</v>
      </c>
      <c r="K23">
        <f>K20/(1/$E23+K21)</f>
        <v>0.48071216617210683</v>
      </c>
      <c r="M23" s="2" t="s">
        <v>24</v>
      </c>
      <c r="N23">
        <f>N20/(1/$E23+N21)</f>
        <v>0.579088471849866</v>
      </c>
      <c r="P23" s="2" t="s">
        <v>24</v>
      </c>
      <c r="Q23">
        <f>Q20/(1/$E23+Q21)</f>
        <v>0.63231850117096022</v>
      </c>
      <c r="S23" s="2" t="s">
        <v>24</v>
      </c>
      <c r="T23">
        <f>T20/(1/$E23+T21)</f>
        <v>0.67359667359667363</v>
      </c>
    </row>
    <row r="25" spans="1:20" x14ac:dyDescent="0.25">
      <c r="P25" s="1" t="s">
        <v>22</v>
      </c>
      <c r="Q25" s="1"/>
      <c r="S25" s="1" t="s">
        <v>21</v>
      </c>
      <c r="T25" s="1"/>
    </row>
    <row r="26" spans="1:20" x14ac:dyDescent="0.25">
      <c r="P26" s="2" t="s">
        <v>10</v>
      </c>
      <c r="Q26">
        <f>$N$8*2.5</f>
        <v>45</v>
      </c>
      <c r="S26" s="2" t="s">
        <v>10</v>
      </c>
      <c r="T26">
        <f>$N$8*5</f>
        <v>90</v>
      </c>
    </row>
    <row r="27" spans="1:20" x14ac:dyDescent="0.25">
      <c r="P27" s="2" t="s">
        <v>11</v>
      </c>
      <c r="Q27">
        <v>40</v>
      </c>
      <c r="S27" s="2" t="s">
        <v>11</v>
      </c>
      <c r="T27">
        <v>100</v>
      </c>
    </row>
    <row r="28" spans="1:20" x14ac:dyDescent="0.25">
      <c r="P28" s="2" t="s">
        <v>12</v>
      </c>
      <c r="Q28">
        <f>Q26/Q27</f>
        <v>1.125</v>
      </c>
      <c r="S28" s="2" t="s">
        <v>12</v>
      </c>
      <c r="T28">
        <f>T26/T27</f>
        <v>0.9</v>
      </c>
    </row>
    <row r="29" spans="1:20" x14ac:dyDescent="0.25">
      <c r="P29" s="2" t="s">
        <v>24</v>
      </c>
      <c r="Q29">
        <f>Q26/(1/$E23+Q27)</f>
        <v>0.69142125480153649</v>
      </c>
      <c r="S29" s="2" t="s">
        <v>24</v>
      </c>
      <c r="T29">
        <f>T26/(1/$E23+T27)</f>
        <v>0.71952031978680886</v>
      </c>
    </row>
  </sheetData>
  <mergeCells count="21">
    <mergeCell ref="S25:T25"/>
    <mergeCell ref="A19:B19"/>
    <mergeCell ref="D19:E19"/>
    <mergeCell ref="G19:H19"/>
    <mergeCell ref="J19:K19"/>
    <mergeCell ref="M19:N19"/>
    <mergeCell ref="P19:Q19"/>
    <mergeCell ref="S19:T19"/>
    <mergeCell ref="P25:Q25"/>
    <mergeCell ref="S7:T7"/>
    <mergeCell ref="P13:Q13"/>
    <mergeCell ref="S13:T13"/>
    <mergeCell ref="J7:K7"/>
    <mergeCell ref="M7:N7"/>
    <mergeCell ref="P7:Q7"/>
    <mergeCell ref="A1:B1"/>
    <mergeCell ref="D1:E1"/>
    <mergeCell ref="G1:H1"/>
    <mergeCell ref="A7:B7"/>
    <mergeCell ref="D7:E7"/>
    <mergeCell ref="G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Stovell</dc:creator>
  <cp:lastModifiedBy>Daniel Stovell</cp:lastModifiedBy>
  <dcterms:created xsi:type="dcterms:W3CDTF">2019-08-12T14:57:39Z</dcterms:created>
  <dcterms:modified xsi:type="dcterms:W3CDTF">2019-08-12T15:52:17Z</dcterms:modified>
</cp:coreProperties>
</file>