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30"/>
  </bookViews>
  <sheets>
    <sheet name="Задача 1" sheetId="1" r:id="rId1"/>
    <sheet name="Задача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2" l="1"/>
  <c r="G24" i="2"/>
  <c r="G21" i="2"/>
  <c r="G22" i="2"/>
  <c r="G20" i="2"/>
  <c r="G3" i="2" l="1"/>
  <c r="H3" i="2" s="1"/>
  <c r="G4" i="2"/>
  <c r="H4" i="2" s="1"/>
  <c r="I4" i="2" s="1"/>
  <c r="J4" i="2" s="1"/>
  <c r="K4" i="2" s="1"/>
  <c r="L4" i="2" s="1"/>
  <c r="M4" i="2" s="1"/>
  <c r="N4" i="2" s="1"/>
  <c r="O4" i="2" s="1"/>
  <c r="P4" i="2" s="1"/>
  <c r="G5" i="2"/>
  <c r="H5" i="2" s="1"/>
  <c r="I5" i="2" s="1"/>
  <c r="J5" i="2" s="1"/>
  <c r="K5" i="2" s="1"/>
  <c r="L5" i="2" s="1"/>
  <c r="M5" i="2" s="1"/>
  <c r="N5" i="2" s="1"/>
  <c r="O5" i="2" s="1"/>
  <c r="P5" i="2" s="1"/>
  <c r="G6" i="2"/>
  <c r="H6" i="2" s="1"/>
  <c r="I6" i="2" s="1"/>
  <c r="J6" i="2" s="1"/>
  <c r="K6" i="2" s="1"/>
  <c r="L6" i="2" s="1"/>
  <c r="M6" i="2" s="1"/>
  <c r="N6" i="2" s="1"/>
  <c r="O6" i="2" s="1"/>
  <c r="P6" i="2" s="1"/>
  <c r="G7" i="2"/>
  <c r="H7" i="2" s="1"/>
  <c r="I7" i="2" s="1"/>
  <c r="J7" i="2" s="1"/>
  <c r="K7" i="2" s="1"/>
  <c r="L7" i="2" s="1"/>
  <c r="M7" i="2" s="1"/>
  <c r="N7" i="2" s="1"/>
  <c r="O7" i="2" s="1"/>
  <c r="P7" i="2" s="1"/>
  <c r="G8" i="2"/>
  <c r="H8" i="2" s="1"/>
  <c r="I8" i="2" s="1"/>
  <c r="J8" i="2" s="1"/>
  <c r="K8" i="2" s="1"/>
  <c r="L8" i="2" s="1"/>
  <c r="M8" i="2" s="1"/>
  <c r="N8" i="2" s="1"/>
  <c r="O8" i="2" s="1"/>
  <c r="P8" i="2" s="1"/>
  <c r="G9" i="2"/>
  <c r="H9" i="2" s="1"/>
  <c r="I9" i="2" s="1"/>
  <c r="J9" i="2" s="1"/>
  <c r="K9" i="2" s="1"/>
  <c r="L9" i="2" s="1"/>
  <c r="M9" i="2" s="1"/>
  <c r="N9" i="2" s="1"/>
  <c r="O9" i="2" s="1"/>
  <c r="P9" i="2" s="1"/>
  <c r="G10" i="2"/>
  <c r="H10" i="2" s="1"/>
  <c r="I10" i="2" s="1"/>
  <c r="J10" i="2" s="1"/>
  <c r="K10" i="2" s="1"/>
  <c r="L10" i="2" s="1"/>
  <c r="M10" i="2" s="1"/>
  <c r="N10" i="2" s="1"/>
  <c r="O10" i="2" s="1"/>
  <c r="P10" i="2" s="1"/>
  <c r="G11" i="2"/>
  <c r="H11" i="2" s="1"/>
  <c r="G12" i="2"/>
  <c r="H12" i="2" s="1"/>
  <c r="I12" i="2" s="1"/>
  <c r="J12" i="2" s="1"/>
  <c r="K12" i="2" s="1"/>
  <c r="L12" i="2" s="1"/>
  <c r="M12" i="2" s="1"/>
  <c r="N12" i="2" s="1"/>
  <c r="O12" i="2" s="1"/>
  <c r="P12" i="2" s="1"/>
  <c r="G13" i="2"/>
  <c r="H13" i="2" s="1"/>
  <c r="I13" i="2" s="1"/>
  <c r="J13" i="2" s="1"/>
  <c r="K13" i="2" s="1"/>
  <c r="L13" i="2" s="1"/>
  <c r="M13" i="2" s="1"/>
  <c r="N13" i="2" s="1"/>
  <c r="O13" i="2" s="1"/>
  <c r="P13" i="2" s="1"/>
  <c r="G14" i="2"/>
  <c r="H14" i="2" s="1"/>
  <c r="I14" i="2" s="1"/>
  <c r="J14" i="2" s="1"/>
  <c r="K14" i="2" s="1"/>
  <c r="L14" i="2" s="1"/>
  <c r="M14" i="2" s="1"/>
  <c r="N14" i="2" s="1"/>
  <c r="O14" i="2" s="1"/>
  <c r="P14" i="2" s="1"/>
  <c r="G15" i="2"/>
  <c r="H15" i="2" s="1"/>
  <c r="I15" i="2" s="1"/>
  <c r="G16" i="2"/>
  <c r="H16" i="2" s="1"/>
  <c r="I16" i="2" s="1"/>
  <c r="J16" i="2" s="1"/>
  <c r="K16" i="2" s="1"/>
  <c r="L16" i="2" s="1"/>
  <c r="M16" i="2" s="1"/>
  <c r="N16" i="2" s="1"/>
  <c r="O16" i="2" s="1"/>
  <c r="P16" i="2" s="1"/>
  <c r="G2" i="2"/>
  <c r="D2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  <c r="O2" i="1"/>
  <c r="N2" i="1"/>
  <c r="L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Q7" i="2" l="1"/>
  <c r="Q6" i="2"/>
  <c r="Q13" i="2"/>
  <c r="Q12" i="2"/>
  <c r="Q5" i="2"/>
  <c r="Q14" i="2"/>
  <c r="I11" i="2"/>
  <c r="J11" i="2" s="1"/>
  <c r="K11" i="2" s="1"/>
  <c r="L11" i="2" s="1"/>
  <c r="M11" i="2" s="1"/>
  <c r="N11" i="2" s="1"/>
  <c r="O11" i="2" s="1"/>
  <c r="P11" i="2" s="1"/>
  <c r="J15" i="2"/>
  <c r="K15" i="2" s="1"/>
  <c r="L15" i="2" s="1"/>
  <c r="M15" i="2" s="1"/>
  <c r="N15" i="2" s="1"/>
  <c r="O15" i="2" s="1"/>
  <c r="P15" i="2" s="1"/>
  <c r="I3" i="2"/>
  <c r="J3" i="2" s="1"/>
  <c r="K3" i="2" s="1"/>
  <c r="L3" i="2" s="1"/>
  <c r="M3" i="2" s="1"/>
  <c r="N3" i="2" s="1"/>
  <c r="O3" i="2" s="1"/>
  <c r="P3" i="2" s="1"/>
  <c r="G17" i="2"/>
  <c r="Q10" i="2"/>
  <c r="H2" i="2"/>
  <c r="Q9" i="2"/>
  <c r="Q8" i="2"/>
  <c r="Q16" i="2"/>
  <c r="Q4" i="2"/>
  <c r="H17" i="2" l="1"/>
  <c r="I2" i="2"/>
  <c r="Q3" i="2"/>
  <c r="Q15" i="2"/>
  <c r="Q11" i="2"/>
  <c r="I17" i="2" l="1"/>
  <c r="J2" i="2"/>
  <c r="J17" i="2" l="1"/>
  <c r="K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C2" i="1"/>
  <c r="L2" i="2" l="1"/>
  <c r="K17" i="2"/>
  <c r="M2" i="2" l="1"/>
  <c r="L17" i="2"/>
  <c r="N2" i="2" l="1"/>
  <c r="M17" i="2"/>
  <c r="O2" i="2" l="1"/>
  <c r="N17" i="2"/>
  <c r="P2" i="2" l="1"/>
  <c r="O17" i="2"/>
  <c r="P17" i="2" l="1"/>
  <c r="Q17" i="2"/>
  <c r="Q2" i="2"/>
  <c r="H23" i="2" l="1"/>
  <c r="G23" i="2"/>
  <c r="G19" i="2"/>
  <c r="H25" i="2" l="1"/>
  <c r="G25" i="2"/>
</calcChain>
</file>

<file path=xl/sharedStrings.xml><?xml version="1.0" encoding="utf-8"?>
<sst xmlns="http://schemas.openxmlformats.org/spreadsheetml/2006/main" count="56" uniqueCount="32">
  <si>
    <t>i</t>
  </si>
  <si>
    <t>x</t>
  </si>
  <si>
    <t>(i-1)/n</t>
  </si>
  <si>
    <t>i/n</t>
  </si>
  <si>
    <t>F0 (а)</t>
  </si>
  <si>
    <t>Dn (а)</t>
  </si>
  <si>
    <t>F0 (б)</t>
  </si>
  <si>
    <t>Dn+ (а)</t>
  </si>
  <si>
    <t>Dn- (а)</t>
  </si>
  <si>
    <t>Dn+ (б)</t>
  </si>
  <si>
    <t>Dn- (б)</t>
  </si>
  <si>
    <t>k</t>
  </si>
  <si>
    <t>Dn (б)</t>
  </si>
  <si>
    <t>y</t>
  </si>
  <si>
    <t>R</t>
  </si>
  <si>
    <t>Статистика</t>
  </si>
  <si>
    <t>(а)</t>
  </si>
  <si>
    <t>(б)</t>
  </si>
  <si>
    <t>x,y</t>
  </si>
  <si>
    <t>T=</t>
  </si>
  <si>
    <t>a=</t>
  </si>
  <si>
    <t>alpha=</t>
  </si>
  <si>
    <t>Rx</t>
  </si>
  <si>
    <t>T+U=</t>
  </si>
  <si>
    <t>nm+n(n+1)/2=</t>
  </si>
  <si>
    <t>M=</t>
  </si>
  <si>
    <t>D=</t>
  </si>
  <si>
    <t>Срав. Знач.=</t>
  </si>
  <si>
    <t>Вывод:</t>
  </si>
  <si>
    <t>Стох. д.</t>
  </si>
  <si>
    <t>`</t>
  </si>
  <si>
    <t>В обоих случаях принимаются гипотезы H0 при a=2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</si>
</sst>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O2" sqref="O2"/>
    </sheetView>
  </sheetViews>
  <sheetFormatPr defaultRowHeight="15" x14ac:dyDescent="0.25"/>
  <cols>
    <col min="1" max="1" width="3" bestFit="1" customWidth="1"/>
    <col min="2" max="2" width="4.5703125" bestFit="1" customWidth="1"/>
    <col min="3" max="6" width="8.5703125" bestFit="1" customWidth="1"/>
    <col min="13" max="13" width="5.5703125" bestFit="1" customWidth="1"/>
    <col min="14" max="14" width="6.85546875" bestFit="1" customWidth="1"/>
    <col min="15" max="15" width="9.7109375" bestFit="1" customWidth="1"/>
  </cols>
  <sheetData>
    <row r="1" spans="1:15" x14ac:dyDescent="0.25">
      <c r="A1" t="s">
        <v>0</v>
      </c>
      <c r="B1" t="s">
        <v>1</v>
      </c>
      <c r="C1" t="s">
        <v>4</v>
      </c>
      <c r="D1" t="s">
        <v>6</v>
      </c>
      <c r="E1" t="s">
        <v>2</v>
      </c>
      <c r="F1" t="s">
        <v>3</v>
      </c>
      <c r="G1" t="s">
        <v>7</v>
      </c>
      <c r="H1" t="s">
        <v>8</v>
      </c>
      <c r="I1" t="s">
        <v>9</v>
      </c>
      <c r="J1" t="s">
        <v>10</v>
      </c>
      <c r="K1" t="s">
        <v>5</v>
      </c>
      <c r="L1" t="s">
        <v>12</v>
      </c>
      <c r="M1" t="s">
        <v>11</v>
      </c>
      <c r="N1" t="s">
        <v>16</v>
      </c>
      <c r="O1" t="s">
        <v>17</v>
      </c>
    </row>
    <row r="2" spans="1:15" x14ac:dyDescent="0.25">
      <c r="A2" s="3">
        <v>1</v>
      </c>
      <c r="B2" s="2">
        <v>1</v>
      </c>
      <c r="C2" s="4">
        <f>1-1/B2^3</f>
        <v>0</v>
      </c>
      <c r="D2" s="4">
        <f>1-EXP(-B2)</f>
        <v>0.63212055882855767</v>
      </c>
      <c r="E2" s="4">
        <f>(A2-1)/24</f>
        <v>0</v>
      </c>
      <c r="F2" s="4">
        <f>A2/24</f>
        <v>4.1666666666666664E-2</v>
      </c>
      <c r="G2" s="4">
        <f>ABS(C2-E2)</f>
        <v>0</v>
      </c>
      <c r="H2" s="4">
        <f>ABS(F2-C2)</f>
        <v>4.1666666666666664E-2</v>
      </c>
      <c r="I2" s="4">
        <f>ABS(D2-E2)</f>
        <v>0.63212055882855767</v>
      </c>
      <c r="J2" s="4">
        <f>ABS(F2-D2)</f>
        <v>0.59045389216189104</v>
      </c>
      <c r="K2" s="4">
        <f>MAX(MAX(G2:G25),MAX(H2:H25))</f>
        <v>0.2534469144800775</v>
      </c>
      <c r="L2" s="4">
        <f>MAX(MAX(I2:I25),MAX(J2:J25))</f>
        <v>0.63212055882855767</v>
      </c>
      <c r="M2" s="5">
        <v>1.3580000000000001</v>
      </c>
      <c r="N2" s="8" t="str">
        <f>IF(SQRT(24)*K2&gt;M2, "Не равны", "Равны")</f>
        <v>Равны</v>
      </c>
      <c r="O2" s="8" t="str">
        <f>IF(SQRT(24)*L2&gt;M2, "Не равны", "Равны")</f>
        <v>Не равны</v>
      </c>
    </row>
    <row r="3" spans="1:15" x14ac:dyDescent="0.25">
      <c r="A3" s="3">
        <v>2</v>
      </c>
      <c r="B3" s="2">
        <v>1</v>
      </c>
      <c r="C3" s="4">
        <f t="shared" ref="C3:C25" si="0">1-1/B3^3</f>
        <v>0</v>
      </c>
      <c r="D3" s="4">
        <f t="shared" ref="D3:D25" si="1">1-EXP(-B3)</f>
        <v>0.63212055882855767</v>
      </c>
      <c r="E3" s="4">
        <f t="shared" ref="E3:E25" si="2">(A3-1)/24</f>
        <v>4.1666666666666664E-2</v>
      </c>
      <c r="F3" s="4">
        <f t="shared" ref="F3:F25" si="3">A3/24</f>
        <v>8.3333333333333329E-2</v>
      </c>
      <c r="G3" s="4">
        <f t="shared" ref="G3:G25" si="4">ABS(C3-E3)</f>
        <v>4.1666666666666664E-2</v>
      </c>
      <c r="H3" s="4">
        <f t="shared" ref="H3:H25" si="5">ABS(F3-C3)</f>
        <v>8.3333333333333329E-2</v>
      </c>
      <c r="I3" s="4">
        <f t="shared" ref="I3:I25" si="6">ABS(D3-E3)</f>
        <v>0.59045389216189104</v>
      </c>
      <c r="J3" s="4">
        <f t="shared" ref="J3:J25" si="7">ABS(F3-D3)</f>
        <v>0.5487872254952243</v>
      </c>
      <c r="K3" s="4"/>
      <c r="L3" s="4"/>
      <c r="M3" s="4"/>
    </row>
    <row r="4" spans="1:15" x14ac:dyDescent="0.25">
      <c r="A4" s="3">
        <v>3</v>
      </c>
      <c r="B4" s="2">
        <v>1.05</v>
      </c>
      <c r="C4" s="4">
        <f t="shared" si="0"/>
        <v>0.13616240146852399</v>
      </c>
      <c r="D4" s="4">
        <f t="shared" si="1"/>
        <v>0.65006225088884473</v>
      </c>
      <c r="E4" s="4">
        <f t="shared" si="2"/>
        <v>8.3333333333333329E-2</v>
      </c>
      <c r="F4" s="4">
        <f t="shared" si="3"/>
        <v>0.125</v>
      </c>
      <c r="G4" s="4">
        <f t="shared" si="4"/>
        <v>5.2829068135190657E-2</v>
      </c>
      <c r="H4" s="4">
        <f t="shared" si="5"/>
        <v>1.1162401468523986E-2</v>
      </c>
      <c r="I4" s="4">
        <f t="shared" si="6"/>
        <v>0.56672891755551136</v>
      </c>
      <c r="J4" s="4">
        <f t="shared" si="7"/>
        <v>0.52506225088884473</v>
      </c>
      <c r="K4" s="4"/>
      <c r="L4" s="4"/>
      <c r="M4" s="4"/>
    </row>
    <row r="5" spans="1:15" x14ac:dyDescent="0.25">
      <c r="A5" s="3">
        <v>4</v>
      </c>
      <c r="B5" s="2">
        <v>1.06</v>
      </c>
      <c r="C5" s="4">
        <f t="shared" si="0"/>
        <v>0.1603807169676984</v>
      </c>
      <c r="D5" s="4">
        <f t="shared" si="1"/>
        <v>0.65354418966994254</v>
      </c>
      <c r="E5" s="4">
        <f t="shared" si="2"/>
        <v>0.125</v>
      </c>
      <c r="F5" s="4">
        <f t="shared" si="3"/>
        <v>0.16666666666666666</v>
      </c>
      <c r="G5" s="4">
        <f t="shared" si="4"/>
        <v>3.53807169676984E-2</v>
      </c>
      <c r="H5" s="4">
        <f t="shared" si="5"/>
        <v>6.2859496989682573E-3</v>
      </c>
      <c r="I5" s="4">
        <f t="shared" si="6"/>
        <v>0.52854418966994254</v>
      </c>
      <c r="J5" s="4">
        <f t="shared" si="7"/>
        <v>0.48687752300327591</v>
      </c>
      <c r="K5" s="4"/>
      <c r="L5" s="4"/>
      <c r="M5" s="4"/>
    </row>
    <row r="6" spans="1:15" x14ac:dyDescent="0.25">
      <c r="A6" s="3">
        <v>5</v>
      </c>
      <c r="B6" s="2">
        <v>1.06</v>
      </c>
      <c r="C6" s="4">
        <f t="shared" si="0"/>
        <v>0.1603807169676984</v>
      </c>
      <c r="D6" s="4">
        <f t="shared" si="1"/>
        <v>0.65354418966994254</v>
      </c>
      <c r="E6" s="4">
        <f t="shared" si="2"/>
        <v>0.16666666666666666</v>
      </c>
      <c r="F6" s="4">
        <f t="shared" si="3"/>
        <v>0.20833333333333334</v>
      </c>
      <c r="G6" s="4">
        <f t="shared" si="4"/>
        <v>6.2859496989682573E-3</v>
      </c>
      <c r="H6" s="4">
        <f t="shared" si="5"/>
        <v>4.7952616365634942E-2</v>
      </c>
      <c r="I6" s="4">
        <f t="shared" si="6"/>
        <v>0.48687752300327591</v>
      </c>
      <c r="J6" s="4">
        <f t="shared" si="7"/>
        <v>0.44521085633660917</v>
      </c>
      <c r="K6" s="4"/>
      <c r="L6" s="4"/>
      <c r="M6" s="4"/>
    </row>
    <row r="7" spans="1:15" x14ac:dyDescent="0.25">
      <c r="A7" s="3">
        <v>6</v>
      </c>
      <c r="B7" s="2">
        <v>1.08</v>
      </c>
      <c r="C7" s="4">
        <f t="shared" si="0"/>
        <v>0.20616775897983042</v>
      </c>
      <c r="D7" s="4">
        <f t="shared" si="1"/>
        <v>0.66040447435506089</v>
      </c>
      <c r="E7" s="4">
        <f t="shared" si="2"/>
        <v>0.20833333333333334</v>
      </c>
      <c r="F7" s="4">
        <f t="shared" si="3"/>
        <v>0.25</v>
      </c>
      <c r="G7" s="4">
        <f t="shared" si="4"/>
        <v>2.1655743535029248E-3</v>
      </c>
      <c r="H7" s="4">
        <f t="shared" si="5"/>
        <v>4.3832241020169582E-2</v>
      </c>
      <c r="I7" s="4">
        <f t="shared" si="6"/>
        <v>0.45207114102172752</v>
      </c>
      <c r="J7" s="4">
        <f t="shared" si="7"/>
        <v>0.41040447435506089</v>
      </c>
      <c r="K7" s="4"/>
      <c r="L7" s="4"/>
      <c r="M7" s="4"/>
    </row>
    <row r="8" spans="1:15" x14ac:dyDescent="0.25">
      <c r="A8" s="3">
        <v>7</v>
      </c>
      <c r="B8" s="2">
        <v>1.0900000000000001</v>
      </c>
      <c r="C8" s="4">
        <f t="shared" si="0"/>
        <v>0.22781651993893581</v>
      </c>
      <c r="D8" s="4">
        <f t="shared" si="1"/>
        <v>0.66378350629326666</v>
      </c>
      <c r="E8" s="4">
        <f t="shared" si="2"/>
        <v>0.25</v>
      </c>
      <c r="F8" s="4">
        <f t="shared" si="3"/>
        <v>0.29166666666666669</v>
      </c>
      <c r="G8" s="4">
        <f t="shared" si="4"/>
        <v>2.2183480061064187E-2</v>
      </c>
      <c r="H8" s="4">
        <f t="shared" si="5"/>
        <v>6.3850146727730872E-2</v>
      </c>
      <c r="I8" s="4">
        <f t="shared" si="6"/>
        <v>0.41378350629326666</v>
      </c>
      <c r="J8" s="4">
        <f t="shared" si="7"/>
        <v>0.37211683962659997</v>
      </c>
      <c r="K8" s="4"/>
      <c r="L8" s="4"/>
      <c r="M8" s="4"/>
    </row>
    <row r="9" spans="1:15" x14ac:dyDescent="0.25">
      <c r="A9" s="3">
        <v>8</v>
      </c>
      <c r="B9" s="2">
        <v>1.0900000000000001</v>
      </c>
      <c r="C9" s="4">
        <f t="shared" si="0"/>
        <v>0.22781651993893581</v>
      </c>
      <c r="D9" s="4">
        <f t="shared" si="1"/>
        <v>0.66378350629326666</v>
      </c>
      <c r="E9" s="4">
        <f t="shared" si="2"/>
        <v>0.29166666666666669</v>
      </c>
      <c r="F9" s="4">
        <f t="shared" si="3"/>
        <v>0.33333333333333331</v>
      </c>
      <c r="G9" s="4">
        <f t="shared" si="4"/>
        <v>6.3850146727730872E-2</v>
      </c>
      <c r="H9" s="4">
        <f t="shared" si="5"/>
        <v>0.1055168133943975</v>
      </c>
      <c r="I9" s="4">
        <f t="shared" si="6"/>
        <v>0.37211683962659997</v>
      </c>
      <c r="J9" s="4">
        <f t="shared" si="7"/>
        <v>0.33045017295993334</v>
      </c>
      <c r="K9" s="4"/>
      <c r="L9" s="4"/>
      <c r="M9" s="4"/>
    </row>
    <row r="10" spans="1:15" x14ac:dyDescent="0.25">
      <c r="A10" s="3">
        <v>9</v>
      </c>
      <c r="B10" s="2">
        <v>1.0900000000000001</v>
      </c>
      <c r="C10" s="4">
        <f t="shared" si="0"/>
        <v>0.22781651993893581</v>
      </c>
      <c r="D10" s="4">
        <f t="shared" si="1"/>
        <v>0.66378350629326666</v>
      </c>
      <c r="E10" s="4">
        <f t="shared" si="2"/>
        <v>0.33333333333333331</v>
      </c>
      <c r="F10" s="4">
        <f t="shared" si="3"/>
        <v>0.375</v>
      </c>
      <c r="G10" s="4">
        <f t="shared" si="4"/>
        <v>0.1055168133943975</v>
      </c>
      <c r="H10" s="4">
        <f t="shared" si="5"/>
        <v>0.14718348006106419</v>
      </c>
      <c r="I10" s="4">
        <f t="shared" si="6"/>
        <v>0.33045017295993334</v>
      </c>
      <c r="J10" s="4">
        <f t="shared" si="7"/>
        <v>0.28878350629326666</v>
      </c>
      <c r="K10" s="4"/>
      <c r="L10" s="4"/>
      <c r="M10" s="4"/>
    </row>
    <row r="11" spans="1:15" x14ac:dyDescent="0.25">
      <c r="A11" s="3">
        <v>10</v>
      </c>
      <c r="B11" s="2">
        <v>1.1000000000000001</v>
      </c>
      <c r="C11" s="4">
        <f t="shared" si="0"/>
        <v>0.24868519909842246</v>
      </c>
      <c r="D11" s="4">
        <f t="shared" si="1"/>
        <v>0.6671289163019205</v>
      </c>
      <c r="E11" s="4">
        <f t="shared" si="2"/>
        <v>0.375</v>
      </c>
      <c r="F11" s="4">
        <f t="shared" si="3"/>
        <v>0.41666666666666669</v>
      </c>
      <c r="G11" s="4">
        <f t="shared" si="4"/>
        <v>0.12631480090157754</v>
      </c>
      <c r="H11" s="4">
        <f t="shared" si="5"/>
        <v>0.16798146756824422</v>
      </c>
      <c r="I11" s="4">
        <f t="shared" si="6"/>
        <v>0.2921289163019205</v>
      </c>
      <c r="J11" s="4">
        <f t="shared" si="7"/>
        <v>0.25046224963525382</v>
      </c>
      <c r="K11" s="4"/>
      <c r="L11" s="4"/>
      <c r="M11" s="4"/>
    </row>
    <row r="12" spans="1:15" x14ac:dyDescent="0.25">
      <c r="A12" s="3">
        <v>11</v>
      </c>
      <c r="B12" s="2">
        <v>1.1000000000000001</v>
      </c>
      <c r="C12" s="4">
        <f t="shared" si="0"/>
        <v>0.24868519909842246</v>
      </c>
      <c r="D12" s="4">
        <f t="shared" si="1"/>
        <v>0.6671289163019205</v>
      </c>
      <c r="E12" s="4">
        <f t="shared" si="2"/>
        <v>0.41666666666666669</v>
      </c>
      <c r="F12" s="4">
        <f t="shared" si="3"/>
        <v>0.45833333333333331</v>
      </c>
      <c r="G12" s="4">
        <f t="shared" si="4"/>
        <v>0.16798146756824422</v>
      </c>
      <c r="H12" s="4">
        <f t="shared" si="5"/>
        <v>0.20964813423491085</v>
      </c>
      <c r="I12" s="4">
        <f t="shared" si="6"/>
        <v>0.25046224963525382</v>
      </c>
      <c r="J12" s="4">
        <f t="shared" si="7"/>
        <v>0.20879558296858719</v>
      </c>
      <c r="K12" s="4"/>
      <c r="L12" s="4"/>
      <c r="M12" s="4"/>
    </row>
    <row r="13" spans="1:15" x14ac:dyDescent="0.25">
      <c r="A13" s="3">
        <v>12</v>
      </c>
      <c r="B13" s="2">
        <v>1.1100000000000001</v>
      </c>
      <c r="C13" s="4">
        <f t="shared" si="0"/>
        <v>0.26880861869904982</v>
      </c>
      <c r="D13" s="4">
        <f t="shared" si="1"/>
        <v>0.67044103892481099</v>
      </c>
      <c r="E13" s="4">
        <f t="shared" si="2"/>
        <v>0.45833333333333331</v>
      </c>
      <c r="F13" s="4">
        <f t="shared" si="3"/>
        <v>0.5</v>
      </c>
      <c r="G13" s="4">
        <f t="shared" si="4"/>
        <v>0.1895247146342835</v>
      </c>
      <c r="H13" s="4">
        <f t="shared" si="5"/>
        <v>0.23119138130095018</v>
      </c>
      <c r="I13" s="4">
        <f t="shared" si="6"/>
        <v>0.21210770559147768</v>
      </c>
      <c r="J13" s="4">
        <f t="shared" si="7"/>
        <v>0.17044103892481099</v>
      </c>
      <c r="K13" s="4"/>
      <c r="L13" s="4"/>
      <c r="M13" s="4"/>
    </row>
    <row r="14" spans="1:15" x14ac:dyDescent="0.25">
      <c r="A14" s="3">
        <v>13</v>
      </c>
      <c r="B14" s="2">
        <v>1.1200000000000001</v>
      </c>
      <c r="C14" s="4">
        <f t="shared" si="0"/>
        <v>0.28821975218658913</v>
      </c>
      <c r="D14" s="4">
        <f t="shared" si="1"/>
        <v>0.67372020537696053</v>
      </c>
      <c r="E14" s="4">
        <f t="shared" si="2"/>
        <v>0.5</v>
      </c>
      <c r="F14" s="4">
        <f t="shared" si="3"/>
        <v>0.54166666666666663</v>
      </c>
      <c r="G14" s="4">
        <f t="shared" si="4"/>
        <v>0.21178024781341087</v>
      </c>
      <c r="H14" s="4">
        <f t="shared" si="5"/>
        <v>0.2534469144800775</v>
      </c>
      <c r="I14" s="4">
        <f t="shared" si="6"/>
        <v>0.17372020537696053</v>
      </c>
      <c r="J14" s="4">
        <f t="shared" si="7"/>
        <v>0.13205353871029391</v>
      </c>
      <c r="K14" s="4"/>
      <c r="L14" s="4"/>
      <c r="M14" s="4"/>
    </row>
    <row r="15" spans="1:15" x14ac:dyDescent="0.25">
      <c r="A15" s="3">
        <v>14</v>
      </c>
      <c r="B15" s="2">
        <v>1.18</v>
      </c>
      <c r="C15" s="4">
        <f t="shared" si="0"/>
        <v>0.3913691273207095</v>
      </c>
      <c r="D15" s="4">
        <f t="shared" si="1"/>
        <v>0.69272126139886869</v>
      </c>
      <c r="E15" s="4">
        <f t="shared" si="2"/>
        <v>0.54166666666666663</v>
      </c>
      <c r="F15" s="4">
        <f t="shared" si="3"/>
        <v>0.58333333333333337</v>
      </c>
      <c r="G15" s="4">
        <f t="shared" si="4"/>
        <v>0.15029753934595713</v>
      </c>
      <c r="H15" s="4">
        <f t="shared" si="5"/>
        <v>0.19196420601262387</v>
      </c>
      <c r="I15" s="4">
        <f t="shared" si="6"/>
        <v>0.15105459473220206</v>
      </c>
      <c r="J15" s="4">
        <f t="shared" si="7"/>
        <v>0.10938792806553532</v>
      </c>
      <c r="K15" s="4"/>
      <c r="L15" s="4"/>
      <c r="M15" s="4"/>
    </row>
    <row r="16" spans="1:15" x14ac:dyDescent="0.25">
      <c r="A16" s="3">
        <v>15</v>
      </c>
      <c r="B16" s="2">
        <v>1.31</v>
      </c>
      <c r="C16" s="4">
        <f t="shared" si="0"/>
        <v>0.55517814892724549</v>
      </c>
      <c r="D16" s="4">
        <f t="shared" si="1"/>
        <v>0.73017994361531313</v>
      </c>
      <c r="E16" s="4">
        <f t="shared" si="2"/>
        <v>0.58333333333333337</v>
      </c>
      <c r="F16" s="4">
        <f t="shared" si="3"/>
        <v>0.625</v>
      </c>
      <c r="G16" s="4">
        <f t="shared" si="4"/>
        <v>2.8155184406087885E-2</v>
      </c>
      <c r="H16" s="4">
        <f t="shared" si="5"/>
        <v>6.9821851072754515E-2</v>
      </c>
      <c r="I16" s="4">
        <f t="shared" si="6"/>
        <v>0.14684661028197976</v>
      </c>
      <c r="J16" s="4">
        <f t="shared" si="7"/>
        <v>0.10517994361531313</v>
      </c>
      <c r="K16" s="4"/>
      <c r="L16" s="4"/>
      <c r="M16" s="4"/>
    </row>
    <row r="17" spans="1:13" x14ac:dyDescent="0.25">
      <c r="A17" s="3">
        <v>16</v>
      </c>
      <c r="B17" s="2">
        <v>1.32</v>
      </c>
      <c r="C17" s="4">
        <f t="shared" si="0"/>
        <v>0.56521134207084622</v>
      </c>
      <c r="D17" s="4">
        <f t="shared" si="1"/>
        <v>0.73286469803414966</v>
      </c>
      <c r="E17" s="4">
        <f t="shared" si="2"/>
        <v>0.625</v>
      </c>
      <c r="F17" s="4">
        <f t="shared" si="3"/>
        <v>0.66666666666666663</v>
      </c>
      <c r="G17" s="4">
        <f t="shared" si="4"/>
        <v>5.9788657929153777E-2</v>
      </c>
      <c r="H17" s="4">
        <f t="shared" si="5"/>
        <v>0.10145532459582041</v>
      </c>
      <c r="I17" s="4">
        <f t="shared" si="6"/>
        <v>0.10786469803414966</v>
      </c>
      <c r="J17" s="4">
        <f t="shared" si="7"/>
        <v>6.6198031367483035E-2</v>
      </c>
      <c r="K17" s="4"/>
      <c r="L17" s="4"/>
      <c r="M17" s="4"/>
    </row>
    <row r="18" spans="1:13" x14ac:dyDescent="0.25">
      <c r="A18" s="3">
        <v>17</v>
      </c>
      <c r="B18" s="2">
        <v>1.45</v>
      </c>
      <c r="C18" s="4">
        <f t="shared" si="0"/>
        <v>0.67198327114682854</v>
      </c>
      <c r="D18" s="4">
        <f t="shared" si="1"/>
        <v>0.76542971190620235</v>
      </c>
      <c r="E18" s="4">
        <f t="shared" si="2"/>
        <v>0.66666666666666663</v>
      </c>
      <c r="F18" s="4">
        <f t="shared" si="3"/>
        <v>0.70833333333333337</v>
      </c>
      <c r="G18" s="4">
        <f t="shared" si="4"/>
        <v>5.3166044801619128E-3</v>
      </c>
      <c r="H18" s="4">
        <f t="shared" si="5"/>
        <v>3.6350062186504828E-2</v>
      </c>
      <c r="I18" s="4">
        <f t="shared" si="6"/>
        <v>9.8763045239535718E-2</v>
      </c>
      <c r="J18" s="4">
        <f t="shared" si="7"/>
        <v>5.7096378572868978E-2</v>
      </c>
      <c r="K18" s="4"/>
      <c r="L18" s="4"/>
      <c r="M18" s="4"/>
    </row>
    <row r="19" spans="1:13" x14ac:dyDescent="0.25">
      <c r="A19" s="3">
        <v>18</v>
      </c>
      <c r="B19" s="2">
        <v>1.45</v>
      </c>
      <c r="C19" s="4">
        <f t="shared" si="0"/>
        <v>0.67198327114682854</v>
      </c>
      <c r="D19" s="4">
        <f t="shared" si="1"/>
        <v>0.76542971190620235</v>
      </c>
      <c r="E19" s="4">
        <f t="shared" si="2"/>
        <v>0.70833333333333337</v>
      </c>
      <c r="F19" s="4">
        <f t="shared" si="3"/>
        <v>0.75</v>
      </c>
      <c r="G19" s="4">
        <f t="shared" si="4"/>
        <v>3.6350062186504828E-2</v>
      </c>
      <c r="H19" s="4">
        <f t="shared" si="5"/>
        <v>7.8016728853171458E-2</v>
      </c>
      <c r="I19" s="4">
        <f t="shared" si="6"/>
        <v>5.7096378572868978E-2</v>
      </c>
      <c r="J19" s="4">
        <f t="shared" si="7"/>
        <v>1.5429711906202348E-2</v>
      </c>
      <c r="K19" s="4"/>
      <c r="L19" s="4"/>
      <c r="M19" s="4"/>
    </row>
    <row r="20" spans="1:13" x14ac:dyDescent="0.25">
      <c r="A20" s="3">
        <v>19</v>
      </c>
      <c r="B20" s="2">
        <v>1.66</v>
      </c>
      <c r="C20" s="4">
        <f t="shared" si="0"/>
        <v>0.78138712492589024</v>
      </c>
      <c r="D20" s="4">
        <f t="shared" si="1"/>
        <v>0.80986101989847947</v>
      </c>
      <c r="E20" s="4">
        <f t="shared" si="2"/>
        <v>0.75</v>
      </c>
      <c r="F20" s="4">
        <f t="shared" si="3"/>
        <v>0.79166666666666663</v>
      </c>
      <c r="G20" s="4">
        <f t="shared" si="4"/>
        <v>3.1387124925890242E-2</v>
      </c>
      <c r="H20" s="4">
        <f t="shared" si="5"/>
        <v>1.0279541740776388E-2</v>
      </c>
      <c r="I20" s="4">
        <f t="shared" si="6"/>
        <v>5.9861019898479473E-2</v>
      </c>
      <c r="J20" s="4">
        <f t="shared" si="7"/>
        <v>1.8194353231812843E-2</v>
      </c>
      <c r="K20" s="4"/>
      <c r="L20" s="4"/>
      <c r="M20" s="4"/>
    </row>
    <row r="21" spans="1:13" x14ac:dyDescent="0.25">
      <c r="A21" s="3">
        <v>20</v>
      </c>
      <c r="B21" s="2">
        <v>1.8</v>
      </c>
      <c r="C21" s="4">
        <f t="shared" si="0"/>
        <v>0.82853223593964342</v>
      </c>
      <c r="D21" s="4">
        <f t="shared" si="1"/>
        <v>0.83470111177841344</v>
      </c>
      <c r="E21" s="4">
        <f t="shared" si="2"/>
        <v>0.79166666666666663</v>
      </c>
      <c r="F21" s="4">
        <f t="shared" si="3"/>
        <v>0.83333333333333337</v>
      </c>
      <c r="G21" s="4">
        <f t="shared" si="4"/>
        <v>3.6865569272976795E-2</v>
      </c>
      <c r="H21" s="4">
        <f t="shared" si="5"/>
        <v>4.8010973936899459E-3</v>
      </c>
      <c r="I21" s="4">
        <f t="shared" si="6"/>
        <v>4.3034445111746811E-2</v>
      </c>
      <c r="J21" s="4">
        <f t="shared" si="7"/>
        <v>1.3677784450800701E-3</v>
      </c>
      <c r="K21" s="4"/>
      <c r="L21" s="4"/>
      <c r="M21" s="4"/>
    </row>
    <row r="22" spans="1:13" x14ac:dyDescent="0.25">
      <c r="A22" s="3">
        <v>21</v>
      </c>
      <c r="B22" s="2">
        <v>1.89</v>
      </c>
      <c r="C22" s="4">
        <f t="shared" si="0"/>
        <v>0.85187969846853973</v>
      </c>
      <c r="D22" s="4">
        <f t="shared" si="1"/>
        <v>0.84892819116362916</v>
      </c>
      <c r="E22" s="4">
        <f t="shared" si="2"/>
        <v>0.83333333333333337</v>
      </c>
      <c r="F22" s="4">
        <f t="shared" si="3"/>
        <v>0.875</v>
      </c>
      <c r="G22" s="4">
        <f t="shared" si="4"/>
        <v>1.8546365135206355E-2</v>
      </c>
      <c r="H22" s="4">
        <f t="shared" si="5"/>
        <v>2.3120301531460274E-2</v>
      </c>
      <c r="I22" s="4">
        <f t="shared" si="6"/>
        <v>1.5594857830295794E-2</v>
      </c>
      <c r="J22" s="4">
        <f t="shared" si="7"/>
        <v>2.6071808836370836E-2</v>
      </c>
      <c r="K22" s="4"/>
      <c r="L22" s="4"/>
      <c r="M22" s="4"/>
    </row>
    <row r="23" spans="1:13" x14ac:dyDescent="0.25">
      <c r="A23" s="3">
        <v>22</v>
      </c>
      <c r="B23" s="2">
        <v>2</v>
      </c>
      <c r="C23" s="4">
        <f t="shared" si="0"/>
        <v>0.875</v>
      </c>
      <c r="D23" s="4">
        <f t="shared" si="1"/>
        <v>0.8646647167633873</v>
      </c>
      <c r="E23" s="4">
        <f t="shared" si="2"/>
        <v>0.875</v>
      </c>
      <c r="F23" s="4">
        <f t="shared" si="3"/>
        <v>0.91666666666666663</v>
      </c>
      <c r="G23" s="4">
        <f t="shared" si="4"/>
        <v>0</v>
      </c>
      <c r="H23" s="4">
        <f t="shared" si="5"/>
        <v>4.166666666666663E-2</v>
      </c>
      <c r="I23" s="4">
        <f t="shared" si="6"/>
        <v>1.0335283236612702E-2</v>
      </c>
      <c r="J23" s="4">
        <f t="shared" si="7"/>
        <v>5.2001949903279332E-2</v>
      </c>
      <c r="K23" s="4"/>
      <c r="L23" s="4"/>
      <c r="M23" s="4"/>
    </row>
    <row r="24" spans="1:13" x14ac:dyDescent="0.25">
      <c r="A24" s="3">
        <v>23</v>
      </c>
      <c r="B24" s="2">
        <v>2.02</v>
      </c>
      <c r="C24" s="4">
        <f t="shared" si="0"/>
        <v>0.87867623150904439</v>
      </c>
      <c r="D24" s="4">
        <f t="shared" si="1"/>
        <v>0.86734453491987828</v>
      </c>
      <c r="E24" s="4">
        <f t="shared" si="2"/>
        <v>0.91666666666666663</v>
      </c>
      <c r="F24" s="4">
        <f t="shared" si="3"/>
        <v>0.95833333333333337</v>
      </c>
      <c r="G24" s="4">
        <f t="shared" si="4"/>
        <v>3.7990435157622238E-2</v>
      </c>
      <c r="H24" s="4">
        <f t="shared" si="5"/>
        <v>7.9657101824288978E-2</v>
      </c>
      <c r="I24" s="4">
        <f t="shared" si="6"/>
        <v>4.9322131746788345E-2</v>
      </c>
      <c r="J24" s="4">
        <f t="shared" si="7"/>
        <v>9.0988798413455085E-2</v>
      </c>
      <c r="K24" s="4"/>
      <c r="L24" s="4"/>
      <c r="M24" s="4"/>
    </row>
    <row r="25" spans="1:13" x14ac:dyDescent="0.25">
      <c r="A25" s="3">
        <v>24</v>
      </c>
      <c r="B25" s="2">
        <v>4.18</v>
      </c>
      <c r="C25" s="4">
        <f t="shared" si="0"/>
        <v>0.98630786556164207</v>
      </c>
      <c r="D25" s="4">
        <f t="shared" si="1"/>
        <v>0.98470149243327443</v>
      </c>
      <c r="E25" s="4">
        <f t="shared" si="2"/>
        <v>0.95833333333333337</v>
      </c>
      <c r="F25" s="4">
        <f t="shared" si="3"/>
        <v>1</v>
      </c>
      <c r="G25" s="4">
        <f t="shared" si="4"/>
        <v>2.7974532228308702E-2</v>
      </c>
      <c r="H25" s="4">
        <f t="shared" si="5"/>
        <v>1.3692134438357928E-2</v>
      </c>
      <c r="I25" s="4">
        <f t="shared" si="6"/>
        <v>2.6368159099941058E-2</v>
      </c>
      <c r="J25" s="4">
        <f t="shared" si="7"/>
        <v>1.5298507566725572E-2</v>
      </c>
      <c r="K25" s="4"/>
      <c r="L25" s="4"/>
      <c r="M25" s="4"/>
    </row>
  </sheetData>
  <sortState ref="A2:B25">
    <sortCondition ref="B2"/>
  </sortState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workbookViewId="0">
      <selection activeCell="I30" sqref="I30"/>
    </sheetView>
  </sheetViews>
  <sheetFormatPr defaultRowHeight="15" x14ac:dyDescent="0.25"/>
  <cols>
    <col min="1" max="1" width="2" bestFit="1" customWidth="1"/>
    <col min="2" max="2" width="5" bestFit="1" customWidth="1"/>
    <col min="3" max="3" width="6.85546875" bestFit="1" customWidth="1"/>
    <col min="4" max="4" width="5" bestFit="1" customWidth="1"/>
    <col min="6" max="6" width="13.5703125" bestFit="1" customWidth="1"/>
    <col min="20" max="22" width="5" bestFit="1" customWidth="1"/>
    <col min="23" max="24" width="6" bestFit="1" customWidth="1"/>
    <col min="26" max="26" width="10.85546875" bestFit="1" customWidth="1"/>
    <col min="27" max="27" width="10" customWidth="1"/>
  </cols>
  <sheetData>
    <row r="1" spans="1:28" x14ac:dyDescent="0.25">
      <c r="B1" t="s">
        <v>18</v>
      </c>
      <c r="C1" t="s">
        <v>14</v>
      </c>
      <c r="D1" t="s">
        <v>22</v>
      </c>
      <c r="G1">
        <v>7.89</v>
      </c>
      <c r="H1">
        <v>3.25</v>
      </c>
      <c r="I1">
        <v>3.53</v>
      </c>
      <c r="J1">
        <v>4.42</v>
      </c>
      <c r="K1">
        <v>5.17</v>
      </c>
      <c r="L1">
        <v>4.92</v>
      </c>
      <c r="M1">
        <v>3.73</v>
      </c>
      <c r="N1">
        <v>3.35</v>
      </c>
      <c r="O1">
        <v>3.16</v>
      </c>
      <c r="P1">
        <v>4.8899999999999997</v>
      </c>
      <c r="S1" s="6" t="s">
        <v>20</v>
      </c>
      <c r="T1">
        <v>1</v>
      </c>
      <c r="U1">
        <v>2</v>
      </c>
      <c r="V1">
        <v>3</v>
      </c>
      <c r="W1">
        <v>4</v>
      </c>
      <c r="X1">
        <v>5</v>
      </c>
    </row>
    <row r="2" spans="1:28" x14ac:dyDescent="0.25">
      <c r="A2" t="s">
        <v>1</v>
      </c>
      <c r="B2">
        <v>0.11</v>
      </c>
      <c r="C2">
        <v>1</v>
      </c>
      <c r="D2">
        <f>IF(A2="x",C2,0)</f>
        <v>1</v>
      </c>
      <c r="F2">
        <v>0.11</v>
      </c>
      <c r="G2">
        <f>IF(F2=G$1,0.5,IF($F2&lt;G$1,1,0))</f>
        <v>1</v>
      </c>
      <c r="H2">
        <f t="shared" ref="H2:P2" si="0">IF(G2=H$1,0.5,IF($F2&lt;H$1,1,0))</f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>SUM(G2:P2)</f>
        <v>10</v>
      </c>
      <c r="T2">
        <v>1.1100000000000001</v>
      </c>
      <c r="U2">
        <v>2.11</v>
      </c>
      <c r="V2">
        <v>3.11</v>
      </c>
      <c r="W2">
        <v>4.1100000000000003</v>
      </c>
      <c r="X2">
        <v>5.1100000000000003</v>
      </c>
    </row>
    <row r="3" spans="1:28" x14ac:dyDescent="0.25">
      <c r="A3" t="s">
        <v>1</v>
      </c>
      <c r="B3">
        <v>0.11</v>
      </c>
      <c r="C3">
        <v>2</v>
      </c>
      <c r="D3">
        <f t="shared" ref="D3:D26" si="1">IF(A3="x",C3,0)</f>
        <v>2</v>
      </c>
      <c r="F3">
        <v>0.11</v>
      </c>
      <c r="G3">
        <f t="shared" ref="G3:P3" si="2">IF(F3=G$1,0.5,IF($F3&lt;G$1,1,0))</f>
        <v>1</v>
      </c>
      <c r="H3">
        <f t="shared" si="2"/>
        <v>1</v>
      </c>
      <c r="I3">
        <f t="shared" si="2"/>
        <v>1</v>
      </c>
      <c r="J3">
        <f t="shared" si="2"/>
        <v>1</v>
      </c>
      <c r="K3">
        <f t="shared" si="2"/>
        <v>1</v>
      </c>
      <c r="L3">
        <f t="shared" si="2"/>
        <v>1</v>
      </c>
      <c r="M3">
        <f t="shared" si="2"/>
        <v>1</v>
      </c>
      <c r="N3">
        <f t="shared" si="2"/>
        <v>1</v>
      </c>
      <c r="O3">
        <f t="shared" si="2"/>
        <v>1</v>
      </c>
      <c r="P3">
        <f t="shared" si="2"/>
        <v>1</v>
      </c>
      <c r="Q3">
        <f t="shared" ref="Q3:Q16" si="3">SUM(G3:P3)</f>
        <v>10</v>
      </c>
      <c r="T3">
        <v>1.1100000000000001</v>
      </c>
      <c r="U3">
        <v>2.11</v>
      </c>
      <c r="V3">
        <v>3.11</v>
      </c>
      <c r="W3">
        <v>4.1100000000000003</v>
      </c>
      <c r="X3">
        <v>5.1100000000000003</v>
      </c>
      <c r="AB3" s="1"/>
    </row>
    <row r="4" spans="1:28" x14ac:dyDescent="0.25">
      <c r="A4" t="s">
        <v>1</v>
      </c>
      <c r="B4">
        <v>0.26</v>
      </c>
      <c r="C4">
        <v>3</v>
      </c>
      <c r="D4">
        <f t="shared" si="1"/>
        <v>3</v>
      </c>
      <c r="F4">
        <v>0.26</v>
      </c>
      <c r="G4">
        <f t="shared" ref="G4:P4" si="4">IF(F4=G$1,0.5,IF($F4&lt;G$1,1,0))</f>
        <v>1</v>
      </c>
      <c r="H4">
        <f t="shared" si="4"/>
        <v>1</v>
      </c>
      <c r="I4">
        <f t="shared" si="4"/>
        <v>1</v>
      </c>
      <c r="J4">
        <f t="shared" si="4"/>
        <v>1</v>
      </c>
      <c r="K4">
        <f t="shared" si="4"/>
        <v>1</v>
      </c>
      <c r="L4">
        <f t="shared" si="4"/>
        <v>1</v>
      </c>
      <c r="M4">
        <f t="shared" si="4"/>
        <v>1</v>
      </c>
      <c r="N4">
        <f t="shared" si="4"/>
        <v>1</v>
      </c>
      <c r="O4">
        <f t="shared" si="4"/>
        <v>1</v>
      </c>
      <c r="P4">
        <f t="shared" si="4"/>
        <v>1</v>
      </c>
      <c r="Q4">
        <f t="shared" si="3"/>
        <v>10</v>
      </c>
      <c r="T4">
        <v>1.26</v>
      </c>
      <c r="U4">
        <v>2.2599999999999998</v>
      </c>
      <c r="V4">
        <v>3.26</v>
      </c>
      <c r="W4">
        <v>4.26</v>
      </c>
      <c r="X4">
        <v>5.26</v>
      </c>
    </row>
    <row r="5" spans="1:28" x14ac:dyDescent="0.25">
      <c r="A5" t="s">
        <v>1</v>
      </c>
      <c r="B5">
        <v>1.05</v>
      </c>
      <c r="C5">
        <v>4</v>
      </c>
      <c r="D5">
        <f t="shared" si="1"/>
        <v>4</v>
      </c>
      <c r="F5">
        <v>1.05</v>
      </c>
      <c r="G5">
        <f t="shared" ref="G5:P5" si="5">IF(F5=G$1,0.5,IF($F5&lt;G$1,1,0))</f>
        <v>1</v>
      </c>
      <c r="H5">
        <f t="shared" si="5"/>
        <v>1</v>
      </c>
      <c r="I5">
        <f t="shared" si="5"/>
        <v>1</v>
      </c>
      <c r="J5">
        <f t="shared" si="5"/>
        <v>1</v>
      </c>
      <c r="K5">
        <f t="shared" si="5"/>
        <v>1</v>
      </c>
      <c r="L5">
        <f t="shared" si="5"/>
        <v>1</v>
      </c>
      <c r="M5">
        <f t="shared" si="5"/>
        <v>1</v>
      </c>
      <c r="N5">
        <f t="shared" si="5"/>
        <v>1</v>
      </c>
      <c r="O5">
        <f t="shared" si="5"/>
        <v>1</v>
      </c>
      <c r="P5">
        <f t="shared" si="5"/>
        <v>1</v>
      </c>
      <c r="Q5">
        <f t="shared" si="3"/>
        <v>10</v>
      </c>
      <c r="T5">
        <v>2.0499999999999998</v>
      </c>
      <c r="U5">
        <v>3.05</v>
      </c>
      <c r="V5">
        <v>4.05</v>
      </c>
      <c r="W5">
        <v>5.05</v>
      </c>
      <c r="X5">
        <v>6.05</v>
      </c>
      <c r="AB5" s="1"/>
    </row>
    <row r="6" spans="1:28" x14ac:dyDescent="0.25">
      <c r="A6" t="s">
        <v>1</v>
      </c>
      <c r="B6">
        <v>1.63</v>
      </c>
      <c r="C6">
        <v>5</v>
      </c>
      <c r="D6">
        <f t="shared" si="1"/>
        <v>5</v>
      </c>
      <c r="F6">
        <v>1.63</v>
      </c>
      <c r="G6">
        <f t="shared" ref="G6:P6" si="6">IF(F6=G$1,0.5,IF($F6&lt;G$1,1,0))</f>
        <v>1</v>
      </c>
      <c r="H6">
        <f t="shared" si="6"/>
        <v>1</v>
      </c>
      <c r="I6">
        <f t="shared" si="6"/>
        <v>1</v>
      </c>
      <c r="J6">
        <f t="shared" si="6"/>
        <v>1</v>
      </c>
      <c r="K6">
        <f t="shared" si="6"/>
        <v>1</v>
      </c>
      <c r="L6">
        <f t="shared" si="6"/>
        <v>1</v>
      </c>
      <c r="M6">
        <f t="shared" si="6"/>
        <v>1</v>
      </c>
      <c r="N6">
        <f t="shared" si="6"/>
        <v>1</v>
      </c>
      <c r="O6">
        <f t="shared" si="6"/>
        <v>1</v>
      </c>
      <c r="P6">
        <f t="shared" si="6"/>
        <v>1</v>
      </c>
      <c r="Q6">
        <f t="shared" si="3"/>
        <v>10</v>
      </c>
      <c r="T6">
        <v>2.63</v>
      </c>
      <c r="U6">
        <v>3.63</v>
      </c>
      <c r="V6">
        <v>4.63</v>
      </c>
      <c r="W6">
        <v>5.63</v>
      </c>
      <c r="X6">
        <v>6.63</v>
      </c>
    </row>
    <row r="7" spans="1:28" x14ac:dyDescent="0.25">
      <c r="A7" t="s">
        <v>1</v>
      </c>
      <c r="B7">
        <v>1.95</v>
      </c>
      <c r="C7">
        <v>6</v>
      </c>
      <c r="D7">
        <f t="shared" si="1"/>
        <v>6</v>
      </c>
      <c r="F7">
        <v>1.95</v>
      </c>
      <c r="G7">
        <f t="shared" ref="G7:P7" si="7">IF(F7=G$1,0.5,IF($F7&lt;G$1,1,0))</f>
        <v>1</v>
      </c>
      <c r="H7">
        <f t="shared" si="7"/>
        <v>1</v>
      </c>
      <c r="I7">
        <f t="shared" si="7"/>
        <v>1</v>
      </c>
      <c r="J7">
        <f t="shared" si="7"/>
        <v>1</v>
      </c>
      <c r="K7">
        <f t="shared" si="7"/>
        <v>1</v>
      </c>
      <c r="L7">
        <f t="shared" si="7"/>
        <v>1</v>
      </c>
      <c r="M7">
        <f t="shared" si="7"/>
        <v>1</v>
      </c>
      <c r="N7">
        <f t="shared" si="7"/>
        <v>1</v>
      </c>
      <c r="O7">
        <f t="shared" si="7"/>
        <v>1</v>
      </c>
      <c r="P7">
        <f t="shared" si="7"/>
        <v>1</v>
      </c>
      <c r="Q7">
        <f t="shared" si="3"/>
        <v>10</v>
      </c>
      <c r="T7">
        <v>2.95</v>
      </c>
      <c r="U7">
        <v>3.95</v>
      </c>
      <c r="V7">
        <v>4.95</v>
      </c>
      <c r="W7">
        <v>5.95</v>
      </c>
      <c r="X7">
        <v>6.95</v>
      </c>
    </row>
    <row r="8" spans="1:28" x14ac:dyDescent="0.25">
      <c r="A8" t="s">
        <v>1</v>
      </c>
      <c r="B8">
        <v>2.3199999999999998</v>
      </c>
      <c r="C8">
        <v>7</v>
      </c>
      <c r="D8">
        <f t="shared" si="1"/>
        <v>7</v>
      </c>
      <c r="F8">
        <v>2.3199999999999998</v>
      </c>
      <c r="G8">
        <f t="shared" ref="G8:P8" si="8">IF(F8=G$1,0.5,IF($F8&lt;G$1,1,0))</f>
        <v>1</v>
      </c>
      <c r="H8">
        <f t="shared" si="8"/>
        <v>1</v>
      </c>
      <c r="I8">
        <f t="shared" si="8"/>
        <v>1</v>
      </c>
      <c r="J8">
        <f t="shared" si="8"/>
        <v>1</v>
      </c>
      <c r="K8">
        <f t="shared" si="8"/>
        <v>1</v>
      </c>
      <c r="L8">
        <f t="shared" si="8"/>
        <v>1</v>
      </c>
      <c r="M8">
        <f t="shared" si="8"/>
        <v>1</v>
      </c>
      <c r="N8">
        <f t="shared" si="8"/>
        <v>1</v>
      </c>
      <c r="O8">
        <f t="shared" si="8"/>
        <v>1</v>
      </c>
      <c r="P8">
        <f t="shared" si="8"/>
        <v>1</v>
      </c>
      <c r="Q8">
        <f t="shared" si="3"/>
        <v>10</v>
      </c>
      <c r="T8">
        <v>3.32</v>
      </c>
      <c r="U8">
        <v>4.32</v>
      </c>
      <c r="V8">
        <v>5.32</v>
      </c>
      <c r="W8">
        <v>6.32</v>
      </c>
      <c r="X8">
        <v>7.32</v>
      </c>
    </row>
    <row r="9" spans="1:28" x14ac:dyDescent="0.25">
      <c r="A9" t="s">
        <v>1</v>
      </c>
      <c r="B9">
        <v>2.34</v>
      </c>
      <c r="C9">
        <v>8</v>
      </c>
      <c r="D9">
        <f t="shared" si="1"/>
        <v>8</v>
      </c>
      <c r="F9">
        <v>2.34</v>
      </c>
      <c r="G9">
        <f t="shared" ref="G9:P9" si="9">IF(F9=G$1,0.5,IF($F9&lt;G$1,1,0))</f>
        <v>1</v>
      </c>
      <c r="H9">
        <f t="shared" si="9"/>
        <v>1</v>
      </c>
      <c r="I9">
        <f t="shared" si="9"/>
        <v>1</v>
      </c>
      <c r="J9">
        <f t="shared" si="9"/>
        <v>1</v>
      </c>
      <c r="K9">
        <f t="shared" si="9"/>
        <v>1</v>
      </c>
      <c r="L9">
        <f t="shared" si="9"/>
        <v>1</v>
      </c>
      <c r="M9">
        <f t="shared" si="9"/>
        <v>1</v>
      </c>
      <c r="N9">
        <f t="shared" si="9"/>
        <v>1</v>
      </c>
      <c r="O9">
        <f t="shared" si="9"/>
        <v>1</v>
      </c>
      <c r="P9">
        <f t="shared" si="9"/>
        <v>1</v>
      </c>
      <c r="Q9">
        <f t="shared" si="3"/>
        <v>10</v>
      </c>
      <c r="T9">
        <v>3.34</v>
      </c>
      <c r="U9">
        <v>4.34</v>
      </c>
      <c r="V9">
        <v>5.34</v>
      </c>
      <c r="W9">
        <v>6.34</v>
      </c>
      <c r="X9">
        <v>7.34</v>
      </c>
    </row>
    <row r="10" spans="1:28" x14ac:dyDescent="0.25">
      <c r="A10" t="s">
        <v>1</v>
      </c>
      <c r="B10">
        <v>2.4700000000000002</v>
      </c>
      <c r="C10">
        <v>9</v>
      </c>
      <c r="D10">
        <f t="shared" si="1"/>
        <v>9</v>
      </c>
      <c r="F10">
        <v>2.4700000000000002</v>
      </c>
      <c r="G10">
        <f t="shared" ref="G10:P10" si="10">IF(F10=G$1,0.5,IF($F10&lt;G$1,1,0))</f>
        <v>1</v>
      </c>
      <c r="H10">
        <f t="shared" si="10"/>
        <v>1</v>
      </c>
      <c r="I10">
        <f t="shared" si="10"/>
        <v>1</v>
      </c>
      <c r="J10">
        <f t="shared" si="10"/>
        <v>1</v>
      </c>
      <c r="K10">
        <f t="shared" si="10"/>
        <v>1</v>
      </c>
      <c r="L10">
        <f t="shared" si="10"/>
        <v>1</v>
      </c>
      <c r="M10">
        <f t="shared" si="10"/>
        <v>1</v>
      </c>
      <c r="N10">
        <f t="shared" si="10"/>
        <v>1</v>
      </c>
      <c r="O10">
        <f t="shared" si="10"/>
        <v>1</v>
      </c>
      <c r="P10">
        <f t="shared" si="10"/>
        <v>1</v>
      </c>
      <c r="Q10">
        <f t="shared" si="3"/>
        <v>10</v>
      </c>
      <c r="T10">
        <v>3.47</v>
      </c>
      <c r="U10">
        <v>4.4700000000000006</v>
      </c>
      <c r="V10">
        <v>5.4700000000000006</v>
      </c>
      <c r="W10">
        <v>6.4700000000000006</v>
      </c>
      <c r="X10">
        <v>7.4700000000000006</v>
      </c>
    </row>
    <row r="11" spans="1:28" x14ac:dyDescent="0.25">
      <c r="A11" t="s">
        <v>1</v>
      </c>
      <c r="B11">
        <v>2.54</v>
      </c>
      <c r="C11">
        <v>10</v>
      </c>
      <c r="D11">
        <f t="shared" si="1"/>
        <v>10</v>
      </c>
      <c r="F11">
        <v>2.54</v>
      </c>
      <c r="G11">
        <f t="shared" ref="G11:P11" si="11">IF(F11=G$1,0.5,IF($F11&lt;G$1,1,0))</f>
        <v>1</v>
      </c>
      <c r="H11">
        <f t="shared" si="11"/>
        <v>1</v>
      </c>
      <c r="I11">
        <f t="shared" si="11"/>
        <v>1</v>
      </c>
      <c r="J11">
        <f t="shared" si="11"/>
        <v>1</v>
      </c>
      <c r="K11">
        <f t="shared" si="11"/>
        <v>1</v>
      </c>
      <c r="L11">
        <f t="shared" si="11"/>
        <v>1</v>
      </c>
      <c r="M11">
        <f t="shared" si="11"/>
        <v>1</v>
      </c>
      <c r="N11">
        <f t="shared" si="11"/>
        <v>1</v>
      </c>
      <c r="O11">
        <f t="shared" si="11"/>
        <v>1</v>
      </c>
      <c r="P11">
        <f t="shared" si="11"/>
        <v>1</v>
      </c>
      <c r="Q11">
        <f t="shared" si="3"/>
        <v>10</v>
      </c>
      <c r="T11">
        <v>3.54</v>
      </c>
      <c r="U11">
        <v>4.54</v>
      </c>
      <c r="V11">
        <v>5.54</v>
      </c>
      <c r="W11">
        <v>6.54</v>
      </c>
      <c r="X11">
        <v>7.54</v>
      </c>
    </row>
    <row r="12" spans="1:28" x14ac:dyDescent="0.25">
      <c r="A12" t="s">
        <v>13</v>
      </c>
      <c r="B12">
        <v>3.16</v>
      </c>
      <c r="C12">
        <v>11</v>
      </c>
      <c r="D12">
        <f t="shared" si="1"/>
        <v>0</v>
      </c>
      <c r="F12">
        <v>3.31</v>
      </c>
      <c r="G12">
        <f t="shared" ref="G12:P12" si="12">IF(F12=G$1,0.5,IF($F12&lt;G$1,1,0))</f>
        <v>1</v>
      </c>
      <c r="H12">
        <f t="shared" si="12"/>
        <v>0</v>
      </c>
      <c r="I12">
        <f t="shared" si="12"/>
        <v>1</v>
      </c>
      <c r="J12">
        <f t="shared" si="12"/>
        <v>1</v>
      </c>
      <c r="K12">
        <f t="shared" si="12"/>
        <v>1</v>
      </c>
      <c r="L12">
        <f t="shared" si="12"/>
        <v>1</v>
      </c>
      <c r="M12">
        <f t="shared" si="12"/>
        <v>1</v>
      </c>
      <c r="N12">
        <f t="shared" si="12"/>
        <v>1</v>
      </c>
      <c r="O12">
        <f t="shared" si="12"/>
        <v>0</v>
      </c>
      <c r="P12">
        <f t="shared" si="12"/>
        <v>1</v>
      </c>
      <c r="Q12">
        <f t="shared" si="3"/>
        <v>8</v>
      </c>
      <c r="T12">
        <v>4.3100000000000005</v>
      </c>
      <c r="U12">
        <v>5.3100000000000005</v>
      </c>
      <c r="V12">
        <v>6.3100000000000005</v>
      </c>
      <c r="W12">
        <v>7.3100000000000005</v>
      </c>
      <c r="X12">
        <v>8.31</v>
      </c>
    </row>
    <row r="13" spans="1:28" x14ac:dyDescent="0.25">
      <c r="A13" t="s">
        <v>13</v>
      </c>
      <c r="B13">
        <v>3.25</v>
      </c>
      <c r="C13">
        <v>12</v>
      </c>
      <c r="D13">
        <f t="shared" si="1"/>
        <v>0</v>
      </c>
      <c r="F13">
        <v>3.38</v>
      </c>
      <c r="G13">
        <f t="shared" ref="G13:P13" si="13">IF(F13=G$1,0.5,IF($F13&lt;G$1,1,0))</f>
        <v>1</v>
      </c>
      <c r="H13">
        <f t="shared" si="13"/>
        <v>0</v>
      </c>
      <c r="I13">
        <f t="shared" si="13"/>
        <v>1</v>
      </c>
      <c r="J13">
        <f t="shared" si="13"/>
        <v>1</v>
      </c>
      <c r="K13">
        <f t="shared" si="13"/>
        <v>1</v>
      </c>
      <c r="L13">
        <f t="shared" si="13"/>
        <v>1</v>
      </c>
      <c r="M13">
        <f t="shared" si="13"/>
        <v>1</v>
      </c>
      <c r="N13">
        <f t="shared" si="13"/>
        <v>0</v>
      </c>
      <c r="O13">
        <f t="shared" si="13"/>
        <v>0</v>
      </c>
      <c r="P13">
        <f t="shared" si="13"/>
        <v>1</v>
      </c>
      <c r="Q13">
        <f t="shared" si="3"/>
        <v>7</v>
      </c>
      <c r="T13">
        <v>4.38</v>
      </c>
      <c r="U13">
        <v>5.38</v>
      </c>
      <c r="V13">
        <v>6.38</v>
      </c>
      <c r="W13">
        <v>7.38</v>
      </c>
      <c r="X13">
        <v>8.379999999999999</v>
      </c>
    </row>
    <row r="14" spans="1:28" x14ac:dyDescent="0.25">
      <c r="A14" t="s">
        <v>1</v>
      </c>
      <c r="B14">
        <v>3.31</v>
      </c>
      <c r="C14">
        <v>13</v>
      </c>
      <c r="D14">
        <f t="shared" si="1"/>
        <v>13</v>
      </c>
      <c r="F14">
        <v>3.86</v>
      </c>
      <c r="G14">
        <f t="shared" ref="G14:P14" si="14">IF(F14=G$1,0.5,IF($F14&lt;G$1,1,0))</f>
        <v>1</v>
      </c>
      <c r="H14">
        <f t="shared" si="14"/>
        <v>0</v>
      </c>
      <c r="I14">
        <f t="shared" si="14"/>
        <v>0</v>
      </c>
      <c r="J14">
        <f t="shared" si="14"/>
        <v>1</v>
      </c>
      <c r="K14">
        <f t="shared" si="14"/>
        <v>1</v>
      </c>
      <c r="L14">
        <f t="shared" si="14"/>
        <v>1</v>
      </c>
      <c r="M14">
        <f t="shared" si="14"/>
        <v>0</v>
      </c>
      <c r="N14">
        <f t="shared" si="14"/>
        <v>0</v>
      </c>
      <c r="O14">
        <f t="shared" si="14"/>
        <v>0</v>
      </c>
      <c r="P14">
        <f t="shared" si="14"/>
        <v>1</v>
      </c>
      <c r="Q14">
        <f t="shared" si="3"/>
        <v>5</v>
      </c>
      <c r="T14">
        <v>4.8599999999999994</v>
      </c>
      <c r="U14">
        <v>5.8599999999999994</v>
      </c>
      <c r="V14">
        <v>6.8599999999999994</v>
      </c>
      <c r="W14">
        <v>7.8599999999999994</v>
      </c>
      <c r="X14">
        <v>8.86</v>
      </c>
    </row>
    <row r="15" spans="1:28" x14ac:dyDescent="0.25">
      <c r="A15" t="s">
        <v>13</v>
      </c>
      <c r="B15">
        <v>3.35</v>
      </c>
      <c r="C15">
        <v>14</v>
      </c>
      <c r="D15">
        <f t="shared" si="1"/>
        <v>0</v>
      </c>
      <c r="F15">
        <v>5.87</v>
      </c>
      <c r="G15">
        <f t="shared" ref="G15:P15" si="15">IF(F15=G$1,0.5,IF($F15&lt;G$1,1,0))</f>
        <v>1</v>
      </c>
      <c r="H15">
        <f t="shared" si="15"/>
        <v>0</v>
      </c>
      <c r="I15">
        <f t="shared" si="15"/>
        <v>0</v>
      </c>
      <c r="J15">
        <f t="shared" si="15"/>
        <v>0</v>
      </c>
      <c r="K15">
        <f t="shared" si="15"/>
        <v>0</v>
      </c>
      <c r="L15">
        <f t="shared" si="15"/>
        <v>0</v>
      </c>
      <c r="M15">
        <f t="shared" si="15"/>
        <v>0</v>
      </c>
      <c r="N15">
        <f t="shared" si="15"/>
        <v>0</v>
      </c>
      <c r="O15">
        <f t="shared" si="15"/>
        <v>0</v>
      </c>
      <c r="P15">
        <f t="shared" si="15"/>
        <v>0</v>
      </c>
      <c r="Q15">
        <f t="shared" si="3"/>
        <v>1</v>
      </c>
      <c r="T15">
        <v>6.87</v>
      </c>
      <c r="U15">
        <v>7.87</v>
      </c>
      <c r="V15">
        <v>8.870000000000001</v>
      </c>
      <c r="W15">
        <v>9.870000000000001</v>
      </c>
      <c r="X15">
        <v>10.870000000000001</v>
      </c>
    </row>
    <row r="16" spans="1:28" x14ac:dyDescent="0.25">
      <c r="A16" t="s">
        <v>1</v>
      </c>
      <c r="B16">
        <v>3.38</v>
      </c>
      <c r="C16">
        <v>15</v>
      </c>
      <c r="D16">
        <f t="shared" si="1"/>
        <v>15</v>
      </c>
      <c r="F16">
        <v>6.62</v>
      </c>
      <c r="G16">
        <f t="shared" ref="G16:P16" si="16">IF(F16=G$1,0.5,IF($F16&lt;G$1,1,0))</f>
        <v>1</v>
      </c>
      <c r="H16">
        <f t="shared" si="16"/>
        <v>0</v>
      </c>
      <c r="I16">
        <f t="shared" si="16"/>
        <v>0</v>
      </c>
      <c r="J16">
        <f t="shared" si="16"/>
        <v>0</v>
      </c>
      <c r="K16">
        <f t="shared" si="16"/>
        <v>0</v>
      </c>
      <c r="L16">
        <f t="shared" si="16"/>
        <v>0</v>
      </c>
      <c r="M16">
        <f t="shared" si="16"/>
        <v>0</v>
      </c>
      <c r="N16">
        <f t="shared" si="16"/>
        <v>0</v>
      </c>
      <c r="O16">
        <f t="shared" si="16"/>
        <v>0</v>
      </c>
      <c r="P16">
        <f t="shared" si="16"/>
        <v>0</v>
      </c>
      <c r="Q16">
        <f t="shared" si="3"/>
        <v>1</v>
      </c>
      <c r="T16">
        <v>7.62</v>
      </c>
      <c r="U16">
        <v>8.620000000000001</v>
      </c>
      <c r="V16">
        <v>9.620000000000001</v>
      </c>
      <c r="W16">
        <v>10.620000000000001</v>
      </c>
      <c r="X16">
        <v>11.620000000000001</v>
      </c>
    </row>
    <row r="17" spans="1:21" x14ac:dyDescent="0.25">
      <c r="A17" t="s">
        <v>13</v>
      </c>
      <c r="B17">
        <v>3.53</v>
      </c>
      <c r="C17">
        <v>16</v>
      </c>
      <c r="D17">
        <f t="shared" si="1"/>
        <v>0</v>
      </c>
      <c r="G17">
        <f>SUM(G2:G16)</f>
        <v>15</v>
      </c>
      <c r="H17">
        <f t="shared" ref="H17:P17" si="17">SUM(H2:H16)</f>
        <v>10</v>
      </c>
      <c r="I17">
        <f t="shared" si="17"/>
        <v>12</v>
      </c>
      <c r="J17">
        <f t="shared" si="17"/>
        <v>13</v>
      </c>
      <c r="K17">
        <f t="shared" si="17"/>
        <v>13</v>
      </c>
      <c r="L17">
        <f t="shared" si="17"/>
        <v>13</v>
      </c>
      <c r="M17">
        <f t="shared" si="17"/>
        <v>12</v>
      </c>
      <c r="N17">
        <f t="shared" si="17"/>
        <v>11</v>
      </c>
      <c r="O17">
        <f t="shared" si="17"/>
        <v>10</v>
      </c>
      <c r="P17">
        <f t="shared" si="17"/>
        <v>13</v>
      </c>
      <c r="Q17">
        <f>SUM(G2:P16)</f>
        <v>122</v>
      </c>
    </row>
    <row r="18" spans="1:21" x14ac:dyDescent="0.25">
      <c r="A18" t="s">
        <v>13</v>
      </c>
      <c r="B18">
        <v>3.73</v>
      </c>
      <c r="C18">
        <v>17</v>
      </c>
      <c r="D18">
        <f t="shared" si="1"/>
        <v>0</v>
      </c>
    </row>
    <row r="19" spans="1:21" x14ac:dyDescent="0.25">
      <c r="A19" t="s">
        <v>1</v>
      </c>
      <c r="B19">
        <v>3.86</v>
      </c>
      <c r="C19">
        <v>18</v>
      </c>
      <c r="D19">
        <f t="shared" si="1"/>
        <v>18</v>
      </c>
      <c r="F19" s="6" t="s">
        <v>23</v>
      </c>
      <c r="G19">
        <f>D27+Q17</f>
        <v>270</v>
      </c>
    </row>
    <row r="20" spans="1:21" x14ac:dyDescent="0.25">
      <c r="A20" t="s">
        <v>13</v>
      </c>
      <c r="B20">
        <v>4.42</v>
      </c>
      <c r="C20">
        <v>19</v>
      </c>
      <c r="D20">
        <f t="shared" si="1"/>
        <v>0</v>
      </c>
      <c r="F20" t="s">
        <v>24</v>
      </c>
      <c r="G20">
        <f>15*10+15*16/2</f>
        <v>270</v>
      </c>
    </row>
    <row r="21" spans="1:21" x14ac:dyDescent="0.25">
      <c r="A21" t="s">
        <v>13</v>
      </c>
      <c r="B21">
        <v>4.8899999999999997</v>
      </c>
      <c r="C21">
        <v>20</v>
      </c>
      <c r="D21">
        <f t="shared" si="1"/>
        <v>0</v>
      </c>
      <c r="F21" s="6" t="s">
        <v>25</v>
      </c>
      <c r="G21">
        <f>15*10/2</f>
        <v>75</v>
      </c>
    </row>
    <row r="22" spans="1:21" x14ac:dyDescent="0.25">
      <c r="A22" t="s">
        <v>13</v>
      </c>
      <c r="B22">
        <v>4.92</v>
      </c>
      <c r="C22">
        <v>21</v>
      </c>
      <c r="D22">
        <f t="shared" si="1"/>
        <v>0</v>
      </c>
      <c r="F22" s="6" t="s">
        <v>26</v>
      </c>
      <c r="G22">
        <f>15*10*(15+10+1)/12</f>
        <v>325</v>
      </c>
      <c r="H22" t="s">
        <v>29</v>
      </c>
    </row>
    <row r="23" spans="1:21" x14ac:dyDescent="0.25">
      <c r="A23" t="s">
        <v>13</v>
      </c>
      <c r="B23">
        <v>5.17</v>
      </c>
      <c r="C23">
        <v>22</v>
      </c>
      <c r="D23">
        <f t="shared" si="1"/>
        <v>0</v>
      </c>
      <c r="F23" s="6" t="s">
        <v>15</v>
      </c>
      <c r="G23">
        <f>ABS(Q17-G21)</f>
        <v>47</v>
      </c>
      <c r="H23">
        <f>Q17-G21</f>
        <v>47</v>
      </c>
    </row>
    <row r="24" spans="1:21" x14ac:dyDescent="0.25">
      <c r="A24" t="s">
        <v>1</v>
      </c>
      <c r="B24">
        <v>5.87</v>
      </c>
      <c r="C24">
        <v>23</v>
      </c>
      <c r="D24">
        <f t="shared" si="1"/>
        <v>23</v>
      </c>
      <c r="F24" s="6" t="s">
        <v>27</v>
      </c>
      <c r="G24">
        <f>_xlfn.NORM.S.INV(1-D28/2)*SQRT(G22)</f>
        <v>35.333753221609363</v>
      </c>
      <c r="H24" s="6">
        <f>_xlfn.NORM.S.INV(1-D28)*SQRT(G22)</f>
        <v>29.653020463032234</v>
      </c>
    </row>
    <row r="25" spans="1:21" x14ac:dyDescent="0.25">
      <c r="A25" t="s">
        <v>1</v>
      </c>
      <c r="B25">
        <v>6.62</v>
      </c>
      <c r="C25">
        <v>24</v>
      </c>
      <c r="D25">
        <f t="shared" si="1"/>
        <v>24</v>
      </c>
      <c r="F25" s="6" t="s">
        <v>28</v>
      </c>
      <c r="G25" s="8" t="str">
        <f>IF($G$23&gt;G24, "Не равны", "Равны")</f>
        <v>Не равны</v>
      </c>
      <c r="H25" s="8" t="str">
        <f>IF($G$23&gt;H24, "Не равны", "Равны")</f>
        <v>Не равны</v>
      </c>
      <c r="U25" t="s">
        <v>30</v>
      </c>
    </row>
    <row r="26" spans="1:21" x14ac:dyDescent="0.25">
      <c r="A26" t="s">
        <v>13</v>
      </c>
      <c r="B26">
        <v>7.89</v>
      </c>
      <c r="C26">
        <v>25</v>
      </c>
      <c r="D26">
        <f t="shared" si="1"/>
        <v>0</v>
      </c>
      <c r="F26" s="7" t="s">
        <v>31</v>
      </c>
    </row>
    <row r="27" spans="1:21" x14ac:dyDescent="0.25">
      <c r="C27" s="6" t="s">
        <v>19</v>
      </c>
      <c r="D27">
        <f>SUM(D2:D26)</f>
        <v>148</v>
      </c>
    </row>
    <row r="28" spans="1:21" x14ac:dyDescent="0.25">
      <c r="C28" s="6" t="s">
        <v>21</v>
      </c>
      <c r="D28">
        <v>0.05</v>
      </c>
    </row>
  </sheetData>
  <sortState ref="A2:B26">
    <sortCondition ref="B2:B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Задача 1</vt:lpstr>
      <vt:lpstr>Задача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2021-06-08T17:10:00Z</dcterms:modified>
</cp:coreProperties>
</file>