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bonilla/Documents/Documents - Andres’s MacBook Air/LaSalle/Computer Tools/"/>
    </mc:Choice>
  </mc:AlternateContent>
  <xr:revisionPtr revIDLastSave="0" documentId="13_ncr:1_{D6EA0B37-B399-CE49-A852-2E817442E6D2}" xr6:coauthVersionLast="47" xr6:coauthVersionMax="47" xr10:uidLastSave="{00000000-0000-0000-0000-000000000000}"/>
  <bookViews>
    <workbookView xWindow="380" yWindow="500" windowWidth="28040" windowHeight="16260" activeTab="2" xr2:uid="{88988583-A64C-4E46-BF85-7EF9D8E493E9}"/>
  </bookViews>
  <sheets>
    <sheet name="Table" sheetId="1" r:id="rId1"/>
    <sheet name="Questions" sheetId="2" r:id="rId2"/>
    <sheet name="Chart" sheetId="3" r:id="rId3"/>
  </sheets>
  <definedNames>
    <definedName name="_xlnm._FilterDatabase" localSheetId="0" hidden="1">Table!$B$3:$K$17</definedName>
    <definedName name="_xlchart.v2.0" hidden="1">Table!$C$4:$C$17</definedName>
    <definedName name="_xlchart.v2.1" hidden="1">Table!$L$4:$L$17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4" i="1"/>
  <c r="B5" i="3"/>
  <c r="B4" i="3"/>
  <c r="D22" i="2"/>
  <c r="F22" i="2" a="1"/>
  <c r="F22" i="2" s="1"/>
  <c r="E22" i="2"/>
  <c r="E20" i="2"/>
  <c r="D20" i="2"/>
  <c r="D17" i="2"/>
  <c r="E15" i="2"/>
  <c r="D15" i="2"/>
  <c r="D12" i="2"/>
  <c r="D10" i="2" l="1"/>
  <c r="D8" i="2"/>
  <c r="D6" i="2"/>
  <c r="D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<sst xmlns="http://schemas.openxmlformats.org/spreadsheetml/2006/main" count="154" uniqueCount="79">
  <si>
    <t>EEID </t>
  </si>
  <si>
    <t>Full Name </t>
  </si>
  <si>
    <t>Job Title </t>
  </si>
  <si>
    <t>Department </t>
  </si>
  <si>
    <t>Gender </t>
  </si>
  <si>
    <t>Age </t>
  </si>
  <si>
    <t>Annual Salary </t>
  </si>
  <si>
    <t>Country </t>
  </si>
  <si>
    <t>City </t>
  </si>
  <si>
    <t>E02387 </t>
  </si>
  <si>
    <t>Emily Davis </t>
  </si>
  <si>
    <t>Seattle </t>
  </si>
  <si>
    <t>E04105 </t>
  </si>
  <si>
    <t>Theodore Dinh </t>
  </si>
  <si>
    <t>Chongqing </t>
  </si>
  <si>
    <t>E02572 </t>
  </si>
  <si>
    <t>Luna Sanders </t>
  </si>
  <si>
    <t>Chicago </t>
  </si>
  <si>
    <t>E02832 </t>
  </si>
  <si>
    <t>Penelope Jordan </t>
  </si>
  <si>
    <t>E01639 </t>
  </si>
  <si>
    <t>Austin Vo </t>
  </si>
  <si>
    <t>Phoenix </t>
  </si>
  <si>
    <t>E00644 </t>
  </si>
  <si>
    <t>Joshua Gupta </t>
  </si>
  <si>
    <t>E01550 </t>
  </si>
  <si>
    <t>Ruby Barnes </t>
  </si>
  <si>
    <t>E04332 </t>
  </si>
  <si>
    <t>Luke Martin </t>
  </si>
  <si>
    <t>Miami </t>
  </si>
  <si>
    <t>E04533 </t>
  </si>
  <si>
    <t>Easton Bailey </t>
  </si>
  <si>
    <t>Austin </t>
  </si>
  <si>
    <t>E03838 </t>
  </si>
  <si>
    <t>Madeline Walker </t>
  </si>
  <si>
    <t>E00591 </t>
  </si>
  <si>
    <t>Savannah Ali </t>
  </si>
  <si>
    <t>E03344 </t>
  </si>
  <si>
    <t>Camila Rogers </t>
  </si>
  <si>
    <t>E00530 </t>
  </si>
  <si>
    <t>Eli Jones </t>
  </si>
  <si>
    <t>E04239 </t>
  </si>
  <si>
    <t>Everleigh Ng </t>
  </si>
  <si>
    <t>Shanghai </t>
  </si>
  <si>
    <t>Add filter for columns. </t>
  </si>
  <si>
    <r>
      <t xml:space="preserve">Create (formula) the </t>
    </r>
    <r>
      <rPr>
        <b/>
        <sz val="10"/>
        <color theme="1"/>
        <rFont val="Arial"/>
        <family val="2"/>
      </rPr>
      <t xml:space="preserve">Average </t>
    </r>
    <r>
      <rPr>
        <sz val="10"/>
        <color theme="1"/>
        <rFont val="Arial"/>
        <family val="2"/>
      </rPr>
      <t>for salary. </t>
    </r>
  </si>
  <si>
    <r>
      <t xml:space="preserve">Create (formula) to get the </t>
    </r>
    <r>
      <rPr>
        <b/>
        <sz val="10"/>
        <color theme="1"/>
        <rFont val="Arial"/>
        <family val="2"/>
      </rPr>
      <t>Count of employees if the employee is older than 50. </t>
    </r>
  </si>
  <si>
    <r>
      <t>Create(formula</t>
    </r>
    <r>
      <rPr>
        <b/>
        <sz val="10"/>
        <color theme="1"/>
        <rFont val="Arial"/>
        <family val="2"/>
      </rPr>
      <t xml:space="preserve">) statement </t>
    </r>
    <r>
      <rPr>
        <sz val="10"/>
        <color theme="1"/>
        <rFont val="Arial"/>
        <family val="2"/>
      </rPr>
      <t>to Get the information about the IT department Annual salary on total. </t>
    </r>
  </si>
  <si>
    <t>Create (formula) to find how many females employees work in IT department. </t>
  </si>
  <si>
    <t>Create (Formula) to find top earner based on annual salary. </t>
  </si>
  <si>
    <r>
      <t xml:space="preserve">Create(formula) to get the </t>
    </r>
    <r>
      <rPr>
        <b/>
        <sz val="10"/>
        <color theme="1"/>
        <rFont val="Arial"/>
        <family val="2"/>
      </rPr>
      <t>Full name and EEID for youngest and oldest Employee. </t>
    </r>
  </si>
  <si>
    <r>
      <t xml:space="preserve">Create(formula) to get the </t>
    </r>
    <r>
      <rPr>
        <b/>
        <sz val="10"/>
        <color theme="1"/>
        <rFont val="Arial"/>
        <family val="2"/>
      </rPr>
      <t>Count for all employees from United States. </t>
    </r>
  </si>
  <si>
    <r>
      <t xml:space="preserve">Create(formula) to get the </t>
    </r>
    <r>
      <rPr>
        <b/>
        <sz val="10"/>
        <color theme="1"/>
        <rFont val="Arial"/>
        <family val="2"/>
      </rPr>
      <t>Average salary based on the gender. </t>
    </r>
  </si>
  <si>
    <r>
      <t xml:space="preserve">Create(formula) to get the </t>
    </r>
    <r>
      <rPr>
        <b/>
        <sz val="10"/>
        <color theme="1"/>
        <rFont val="Arial"/>
        <family val="2"/>
      </rPr>
      <t>name of all managers for each department. </t>
    </r>
  </si>
  <si>
    <t>Done</t>
  </si>
  <si>
    <t>Finance</t>
  </si>
  <si>
    <t>Human Resources</t>
  </si>
  <si>
    <t>Engineering</t>
  </si>
  <si>
    <t>Accounting</t>
  </si>
  <si>
    <t>IT</t>
  </si>
  <si>
    <t>Sales</t>
  </si>
  <si>
    <t>Female</t>
  </si>
  <si>
    <t>Male</t>
  </si>
  <si>
    <t>Youngest</t>
  </si>
  <si>
    <t>Oldest</t>
  </si>
  <si>
    <t>United States</t>
  </si>
  <si>
    <t>China</t>
  </si>
  <si>
    <t>Masculin</t>
  </si>
  <si>
    <t>Femenin</t>
  </si>
  <si>
    <t>Manager</t>
  </si>
  <si>
    <t>Controls Engineer</t>
  </si>
  <si>
    <t>Sr. Analyst</t>
  </si>
  <si>
    <t>Analyst</t>
  </si>
  <si>
    <t>Account Representative</t>
  </si>
  <si>
    <t>Computer Systems Manager</t>
  </si>
  <si>
    <t>Director</t>
  </si>
  <si>
    <t>Technical Architect</t>
  </si>
  <si>
    <t>Sr. Manager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</si>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</sst>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0" formatCode="&quot;$&quot;#,##0.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0" xfId="0" applyFont="1"/>
    <xf numFmtId="0" fontId="5" fillId="0" borderId="0" xfId="0" applyFont="1"/>
    <xf numFmtId="6" fontId="2" fillId="0" borderId="8" xfId="0" applyNumberFormat="1" applyFont="1" applyBorder="1"/>
    <xf numFmtId="6" fontId="2" fillId="0" borderId="1" xfId="0" applyNumberFormat="1" applyFont="1" applyBorder="1"/>
    <xf numFmtId="6" fontId="2" fillId="0" borderId="5" xfId="0" applyNumberFormat="1" applyFont="1" applyBorder="1"/>
    <xf numFmtId="170" fontId="0" fillId="0" borderId="0" xfId="0" applyNumberFormat="1"/>
    <xf numFmtId="0" fontId="1" fillId="0" borderId="0" xfId="0" applyFont="1"/>
    <xf numFmtId="0" fontId="0" fillId="0" borderId="13" xfId="0" applyBorder="1" applyAlignme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Chart!$A$4:$A$5</c:f>
              <c:strCache>
                <c:ptCount val="2"/>
                <c:pt idx="0">
                  <c:v>China</c:v>
                </c:pt>
                <c:pt idx="1">
                  <c:v>United States</c:v>
                </c:pt>
              </c:strCache>
            </c:strRef>
          </c:cat>
          <c:val>
            <c:numRef>
              <c:f>Chart!$B$4:$B$5</c:f>
              <c:numCache>
                <c:formatCode>"$"#,##0.00</c:formatCode>
                <c:ptCount val="2"/>
                <c:pt idx="0">
                  <c:v>297711</c:v>
                </c:pt>
                <c:pt idx="1">
                  <c:v>1067503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D849-BC4A-2C095A98F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39952"/>
        <c:axId val="19246032"/>
      </c:barChart>
      <c:catAx>
        <c:axId val="1923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6032"/>
        <c:crosses val="autoZero"/>
        <c:auto val="1"/>
        <c:lblAlgn val="ctr"/>
        <c:lblOffset val="100"/>
        <c:noMultiLvlLbl val="0"/>
      </c:catAx>
      <c:valAx>
        <c:axId val="192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Table!$F$3</c:f>
              <c:strCache>
                <c:ptCount val="1"/>
                <c:pt idx="0">
                  <c:v>Gender 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strRef>
              <c:f>Table!$C$4:$C$17</c:f>
              <c:strCache>
                <c:ptCount val="14"/>
                <c:pt idx="0">
                  <c:v>Emily Davis </c:v>
                </c:pt>
                <c:pt idx="1">
                  <c:v>Theodore Dinh </c:v>
                </c:pt>
                <c:pt idx="2">
                  <c:v>Luna Sanders </c:v>
                </c:pt>
                <c:pt idx="3">
                  <c:v>Penelope Jordan </c:v>
                </c:pt>
                <c:pt idx="4">
                  <c:v>Austin Vo </c:v>
                </c:pt>
                <c:pt idx="5">
                  <c:v>Joshua Gupta </c:v>
                </c:pt>
                <c:pt idx="6">
                  <c:v>Ruby Barnes </c:v>
                </c:pt>
                <c:pt idx="7">
                  <c:v>Luke Martin </c:v>
                </c:pt>
                <c:pt idx="8">
                  <c:v>Easton Bailey </c:v>
                </c:pt>
                <c:pt idx="9">
                  <c:v>Madeline Walker </c:v>
                </c:pt>
                <c:pt idx="10">
                  <c:v>Savannah Ali </c:v>
                </c:pt>
                <c:pt idx="11">
                  <c:v>Camila Rogers </c:v>
                </c:pt>
                <c:pt idx="12">
                  <c:v>Eli Jones </c:v>
                </c:pt>
                <c:pt idx="13">
                  <c:v>Everleigh Ng </c:v>
                </c:pt>
              </c:strCache>
            </c:strRef>
          </c:xVal>
          <c:yVal>
            <c:numRef>
              <c:f>Table!$F$4:$F$17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70-B841-BA60-5E8D35C1D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099344"/>
        <c:axId val="671998048"/>
      </c:scatterChart>
      <c:valAx>
        <c:axId val="67209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98048"/>
        <c:crosses val="autoZero"/>
        <c:crossBetween val="midCat"/>
      </c:valAx>
      <c:valAx>
        <c:axId val="67199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9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strRef>
              <c:f>Table!$C$4:$C$17</c:f>
              <c:strCache>
                <c:ptCount val="14"/>
                <c:pt idx="0">
                  <c:v>Emily Davis </c:v>
                </c:pt>
                <c:pt idx="1">
                  <c:v>Theodore Dinh </c:v>
                </c:pt>
                <c:pt idx="2">
                  <c:v>Luna Sanders </c:v>
                </c:pt>
                <c:pt idx="3">
                  <c:v>Penelope Jordan </c:v>
                </c:pt>
                <c:pt idx="4">
                  <c:v>Austin Vo </c:v>
                </c:pt>
                <c:pt idx="5">
                  <c:v>Joshua Gupta </c:v>
                </c:pt>
                <c:pt idx="6">
                  <c:v>Ruby Barnes </c:v>
                </c:pt>
                <c:pt idx="7">
                  <c:v>Luke Martin </c:v>
                </c:pt>
                <c:pt idx="8">
                  <c:v>Easton Bailey </c:v>
                </c:pt>
                <c:pt idx="9">
                  <c:v>Madeline Walker </c:v>
                </c:pt>
                <c:pt idx="10">
                  <c:v>Savannah Ali </c:v>
                </c:pt>
                <c:pt idx="11">
                  <c:v>Camila Rogers </c:v>
                </c:pt>
                <c:pt idx="12">
                  <c:v>Eli Jones </c:v>
                </c:pt>
                <c:pt idx="13">
                  <c:v>Everleigh Ng </c:v>
                </c:pt>
              </c:strCache>
            </c:strRef>
          </c:xVal>
          <c:yVal>
            <c:numRef>
              <c:f>Table!$L$4:$L$17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4-384F-A988-18FDA28BB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8816"/>
        <c:axId val="61341024"/>
      </c:scatterChart>
      <c:valAx>
        <c:axId val="6093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24"/>
        <c:crosses val="autoZero"/>
        <c:crossBetween val="midCat"/>
      </c:valAx>
      <c:valAx>
        <c:axId val="6134102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88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3</xdr:row>
      <xdr:rowOff>25400</xdr:rowOff>
    </xdr:from>
    <xdr:to>
      <xdr:col>8</xdr:col>
      <xdr:colOff>120650</xdr:colOff>
      <xdr:row>16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52AD1A-1019-A78E-14EF-532F38F10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355600</xdr:colOff>
      <xdr:row>17</xdr:row>
      <xdr:rowOff>152400</xdr:rowOff>
    </xdr:from>
    <xdr:to>
      <xdr:col>16</xdr:col>
      <xdr:colOff>393700</xdr:colOff>
      <xdr:row>31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41C15B-ED0A-17A1-1C4F-D013AC8E2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177800</xdr:colOff>
      <xdr:row>3</xdr:row>
      <xdr:rowOff>101600</xdr:rowOff>
    </xdr:from>
    <xdr:to>
      <xdr:col>15</xdr:col>
      <xdr:colOff>571500</xdr:colOff>
      <xdr:row>17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F23269-7A59-BB4D-9E83-26439244C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ED99-D72A-B148-96EF-902A40663932}">
  <dimension ref="B2:L17"/>
  <sheetViews>
    <sheetView zoomScaleNormal="100" workbookViewId="0">
      <selection activeCell="M23" sqref="M23"/>
    </sheetView>
  </sheetViews>
  <sheetFormatPr baseColWidth="10" defaultRowHeight="16" x14ac:dyDescent="0.2"/>
  <cols>
    <col min="2" max="2" width="7.6640625" bestFit="1" customWidth="1"/>
    <col min="3" max="3" width="13" bestFit="1" customWidth="1"/>
    <col min="4" max="4" width="20.83203125" bestFit="1" customWidth="1"/>
    <col min="5" max="5" width="14" bestFit="1" customWidth="1"/>
    <col min="6" max="6" width="9.33203125" bestFit="1" customWidth="1"/>
    <col min="7" max="7" width="7" bestFit="1" customWidth="1"/>
    <col min="8" max="8" width="14.1640625" bestFit="1" customWidth="1"/>
    <col min="9" max="9" width="10.6640625" bestFit="1" customWidth="1"/>
    <col min="11" max="11" width="13" bestFit="1" customWidth="1"/>
  </cols>
  <sheetData>
    <row r="2" spans="2:12" ht="17" thickBot="1" x14ac:dyDescent="0.25"/>
    <row r="3" spans="2:12" ht="17" thickBot="1" x14ac:dyDescent="0.25">
      <c r="B3" s="10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2" t="s">
        <v>8</v>
      </c>
      <c r="K3" s="11" t="s">
        <v>1</v>
      </c>
      <c r="L3" s="21" t="s">
        <v>78</v>
      </c>
    </row>
    <row r="4" spans="2:12" x14ac:dyDescent="0.2">
      <c r="B4" s="7" t="s">
        <v>9</v>
      </c>
      <c r="C4" s="8" t="s">
        <v>10</v>
      </c>
      <c r="D4" s="8" t="s">
        <v>77</v>
      </c>
      <c r="E4" s="8" t="s">
        <v>59</v>
      </c>
      <c r="F4" s="8" t="s">
        <v>61</v>
      </c>
      <c r="G4" s="8">
        <v>55</v>
      </c>
      <c r="H4" s="15">
        <v>141604</v>
      </c>
      <c r="I4" s="8" t="s">
        <v>65</v>
      </c>
      <c r="J4" s="9" t="s">
        <v>11</v>
      </c>
      <c r="K4" s="8" t="s">
        <v>10</v>
      </c>
      <c r="L4">
        <f>IF(F4="Female",0,1)</f>
        <v>0</v>
      </c>
    </row>
    <row r="5" spans="2:12" x14ac:dyDescent="0.2">
      <c r="B5" s="2" t="s">
        <v>12</v>
      </c>
      <c r="C5" s="1" t="s">
        <v>13</v>
      </c>
      <c r="D5" s="1" t="s">
        <v>76</v>
      </c>
      <c r="E5" s="1" t="s">
        <v>59</v>
      </c>
      <c r="F5" s="1" t="s">
        <v>62</v>
      </c>
      <c r="G5" s="1">
        <v>59</v>
      </c>
      <c r="H5" s="16">
        <v>99975</v>
      </c>
      <c r="I5" s="1" t="s">
        <v>66</v>
      </c>
      <c r="J5" s="3" t="s">
        <v>14</v>
      </c>
      <c r="K5" s="1" t="s">
        <v>13</v>
      </c>
      <c r="L5">
        <f t="shared" ref="L5:L17" si="0">IF(F5="Female",0,1)</f>
        <v>1</v>
      </c>
    </row>
    <row r="6" spans="2:12" x14ac:dyDescent="0.2">
      <c r="B6" s="2" t="s">
        <v>15</v>
      </c>
      <c r="C6" s="1" t="s">
        <v>16</v>
      </c>
      <c r="D6" s="1" t="s">
        <v>75</v>
      </c>
      <c r="E6" s="1" t="s">
        <v>55</v>
      </c>
      <c r="F6" s="1" t="s">
        <v>61</v>
      </c>
      <c r="G6" s="1">
        <v>50</v>
      </c>
      <c r="H6" s="16">
        <v>163099</v>
      </c>
      <c r="I6" s="1" t="s">
        <v>65</v>
      </c>
      <c r="J6" s="3" t="s">
        <v>17</v>
      </c>
      <c r="K6" s="1" t="s">
        <v>16</v>
      </c>
      <c r="L6">
        <f t="shared" si="0"/>
        <v>0</v>
      </c>
    </row>
    <row r="7" spans="2:12" x14ac:dyDescent="0.2">
      <c r="B7" s="2" t="s">
        <v>18</v>
      </c>
      <c r="C7" s="1" t="s">
        <v>19</v>
      </c>
      <c r="D7" s="1" t="s">
        <v>74</v>
      </c>
      <c r="E7" s="1" t="s">
        <v>59</v>
      </c>
      <c r="F7" s="1" t="s">
        <v>61</v>
      </c>
      <c r="G7" s="1">
        <v>26</v>
      </c>
      <c r="H7" s="16">
        <v>84913</v>
      </c>
      <c r="I7" s="1" t="s">
        <v>65</v>
      </c>
      <c r="J7" s="3" t="s">
        <v>17</v>
      </c>
      <c r="K7" s="1" t="s">
        <v>19</v>
      </c>
      <c r="L7">
        <f t="shared" si="0"/>
        <v>0</v>
      </c>
    </row>
    <row r="8" spans="2:12" x14ac:dyDescent="0.2">
      <c r="B8" s="2" t="s">
        <v>20</v>
      </c>
      <c r="C8" s="1" t="s">
        <v>21</v>
      </c>
      <c r="D8" s="1" t="s">
        <v>71</v>
      </c>
      <c r="E8" s="1" t="s">
        <v>55</v>
      </c>
      <c r="F8" s="1" t="s">
        <v>62</v>
      </c>
      <c r="G8" s="1">
        <v>55</v>
      </c>
      <c r="H8" s="16">
        <v>95409</v>
      </c>
      <c r="I8" s="1" t="s">
        <v>65</v>
      </c>
      <c r="J8" s="3" t="s">
        <v>22</v>
      </c>
      <c r="K8" s="1" t="s">
        <v>21</v>
      </c>
      <c r="L8">
        <f t="shared" si="0"/>
        <v>1</v>
      </c>
    </row>
    <row r="9" spans="2:12" x14ac:dyDescent="0.2">
      <c r="B9" s="2" t="s">
        <v>23</v>
      </c>
      <c r="C9" s="1" t="s">
        <v>24</v>
      </c>
      <c r="D9" s="1" t="s">
        <v>73</v>
      </c>
      <c r="E9" s="1" t="s">
        <v>60</v>
      </c>
      <c r="F9" s="1" t="s">
        <v>62</v>
      </c>
      <c r="G9" s="1">
        <v>57</v>
      </c>
      <c r="H9" s="16">
        <v>50994</v>
      </c>
      <c r="I9" s="1" t="s">
        <v>66</v>
      </c>
      <c r="J9" s="3" t="s">
        <v>14</v>
      </c>
      <c r="K9" s="1" t="s">
        <v>24</v>
      </c>
      <c r="L9">
        <f t="shared" si="0"/>
        <v>1</v>
      </c>
    </row>
    <row r="10" spans="2:12" x14ac:dyDescent="0.2">
      <c r="B10" s="2" t="s">
        <v>25</v>
      </c>
      <c r="C10" s="1" t="s">
        <v>26</v>
      </c>
      <c r="D10" s="1" t="s">
        <v>69</v>
      </c>
      <c r="E10" s="1" t="s">
        <v>59</v>
      </c>
      <c r="F10" s="1" t="s">
        <v>61</v>
      </c>
      <c r="G10" s="1">
        <v>27</v>
      </c>
      <c r="H10" s="16">
        <v>119746</v>
      </c>
      <c r="I10" s="1" t="s">
        <v>65</v>
      </c>
      <c r="J10" s="3" t="s">
        <v>22</v>
      </c>
      <c r="K10" s="1" t="s">
        <v>26</v>
      </c>
      <c r="L10">
        <f t="shared" si="0"/>
        <v>0</v>
      </c>
    </row>
    <row r="11" spans="2:12" x14ac:dyDescent="0.2">
      <c r="B11" s="2" t="s">
        <v>27</v>
      </c>
      <c r="C11" s="1" t="s">
        <v>28</v>
      </c>
      <c r="D11" s="1" t="s">
        <v>72</v>
      </c>
      <c r="E11" s="1" t="s">
        <v>55</v>
      </c>
      <c r="F11" s="1" t="s">
        <v>62</v>
      </c>
      <c r="G11" s="1">
        <v>25</v>
      </c>
      <c r="H11" s="16">
        <v>41336</v>
      </c>
      <c r="I11" s="1" t="s">
        <v>65</v>
      </c>
      <c r="J11" s="3" t="s">
        <v>29</v>
      </c>
      <c r="K11" s="1" t="s">
        <v>28</v>
      </c>
      <c r="L11">
        <f t="shared" si="0"/>
        <v>1</v>
      </c>
    </row>
    <row r="12" spans="2:12" x14ac:dyDescent="0.2">
      <c r="B12" s="2" t="s">
        <v>30</v>
      </c>
      <c r="C12" s="1" t="s">
        <v>31</v>
      </c>
      <c r="D12" s="1" t="s">
        <v>69</v>
      </c>
      <c r="E12" s="1" t="s">
        <v>58</v>
      </c>
      <c r="F12" s="1" t="s">
        <v>62</v>
      </c>
      <c r="G12" s="1">
        <v>29</v>
      </c>
      <c r="H12" s="16">
        <v>113527</v>
      </c>
      <c r="I12" s="1" t="s">
        <v>65</v>
      </c>
      <c r="J12" s="3" t="s">
        <v>32</v>
      </c>
      <c r="K12" s="1" t="s">
        <v>31</v>
      </c>
      <c r="L12">
        <f t="shared" si="0"/>
        <v>1</v>
      </c>
    </row>
    <row r="13" spans="2:12" x14ac:dyDescent="0.2">
      <c r="B13" s="2" t="s">
        <v>33</v>
      </c>
      <c r="C13" s="1" t="s">
        <v>34</v>
      </c>
      <c r="D13" s="1" t="s">
        <v>71</v>
      </c>
      <c r="E13" s="1" t="s">
        <v>55</v>
      </c>
      <c r="F13" s="1" t="s">
        <v>61</v>
      </c>
      <c r="G13" s="1">
        <v>34</v>
      </c>
      <c r="H13" s="16">
        <v>77203</v>
      </c>
      <c r="I13" s="1" t="s">
        <v>65</v>
      </c>
      <c r="J13" s="3" t="s">
        <v>17</v>
      </c>
      <c r="K13" s="1" t="s">
        <v>34</v>
      </c>
      <c r="L13">
        <f t="shared" si="0"/>
        <v>0</v>
      </c>
    </row>
    <row r="14" spans="2:12" x14ac:dyDescent="0.2">
      <c r="B14" s="2" t="s">
        <v>35</v>
      </c>
      <c r="C14" s="1" t="s">
        <v>36</v>
      </c>
      <c r="D14" s="1" t="s">
        <v>77</v>
      </c>
      <c r="E14" s="1" t="s">
        <v>56</v>
      </c>
      <c r="F14" s="1" t="s">
        <v>61</v>
      </c>
      <c r="G14" s="1">
        <v>36</v>
      </c>
      <c r="H14" s="16">
        <v>157333</v>
      </c>
      <c r="I14" s="1" t="s">
        <v>65</v>
      </c>
      <c r="J14" s="3" t="s">
        <v>29</v>
      </c>
      <c r="K14" s="1" t="s">
        <v>36</v>
      </c>
      <c r="L14">
        <f t="shared" si="0"/>
        <v>0</v>
      </c>
    </row>
    <row r="15" spans="2:12" x14ac:dyDescent="0.2">
      <c r="B15" s="2" t="s">
        <v>37</v>
      </c>
      <c r="C15" s="1" t="s">
        <v>38</v>
      </c>
      <c r="D15" s="1" t="s">
        <v>70</v>
      </c>
      <c r="E15" s="1" t="s">
        <v>57</v>
      </c>
      <c r="F15" s="1" t="s">
        <v>61</v>
      </c>
      <c r="G15" s="1">
        <v>27</v>
      </c>
      <c r="H15" s="16">
        <v>109851</v>
      </c>
      <c r="I15" s="1" t="s">
        <v>65</v>
      </c>
      <c r="J15" s="3" t="s">
        <v>11</v>
      </c>
      <c r="K15" s="1" t="s">
        <v>38</v>
      </c>
      <c r="L15">
        <f t="shared" si="0"/>
        <v>0</v>
      </c>
    </row>
    <row r="16" spans="2:12" x14ac:dyDescent="0.2">
      <c r="B16" s="2" t="s">
        <v>39</v>
      </c>
      <c r="C16" s="1" t="s">
        <v>40</v>
      </c>
      <c r="D16" s="1" t="s">
        <v>69</v>
      </c>
      <c r="E16" s="1" t="s">
        <v>56</v>
      </c>
      <c r="F16" s="1" t="s">
        <v>62</v>
      </c>
      <c r="G16" s="1">
        <v>59</v>
      </c>
      <c r="H16" s="16">
        <v>105086</v>
      </c>
      <c r="I16" s="1" t="s">
        <v>65</v>
      </c>
      <c r="J16" s="3" t="s">
        <v>32</v>
      </c>
      <c r="K16" s="1" t="s">
        <v>40</v>
      </c>
      <c r="L16">
        <f t="shared" si="0"/>
        <v>1</v>
      </c>
    </row>
    <row r="17" spans="2:12" ht="17" thickBot="1" x14ac:dyDescent="0.25">
      <c r="B17" s="4" t="s">
        <v>41</v>
      </c>
      <c r="C17" s="5" t="s">
        <v>42</v>
      </c>
      <c r="D17" s="5" t="s">
        <v>77</v>
      </c>
      <c r="E17" s="5" t="s">
        <v>55</v>
      </c>
      <c r="F17" s="5" t="s">
        <v>61</v>
      </c>
      <c r="G17" s="5">
        <v>51</v>
      </c>
      <c r="H17" s="17">
        <v>146742</v>
      </c>
      <c r="I17" s="5" t="s">
        <v>66</v>
      </c>
      <c r="J17" s="6" t="s">
        <v>43</v>
      </c>
      <c r="K17" s="5" t="s">
        <v>42</v>
      </c>
      <c r="L17">
        <f t="shared" si="0"/>
        <v>0</v>
      </c>
    </row>
  </sheetData>
  <autoFilter ref="B3:K17" xr:uid="{74E1ED99-D72A-B148-96EF-902A40663932}"/>
  <pageMargins left="0.7" right="0.7" top="0.75" bottom="0.75" header="0.3" footer="0.3"/>
  <pageSetup paperSize="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598B-A212-4342-A95E-9957E546F955}">
  <dimension ref="B2:F35"/>
  <sheetViews>
    <sheetView workbookViewId="0">
      <selection activeCell="E22" sqref="E22"/>
    </sheetView>
  </sheetViews>
  <sheetFormatPr baseColWidth="10" defaultRowHeight="16" x14ac:dyDescent="0.2"/>
  <cols>
    <col min="3" max="3" width="75.6640625" bestFit="1" customWidth="1"/>
    <col min="4" max="4" width="16.6640625" customWidth="1"/>
    <col min="5" max="5" width="18" customWidth="1"/>
  </cols>
  <sheetData>
    <row r="2" spans="2:5" x14ac:dyDescent="0.2">
      <c r="B2">
        <v>1</v>
      </c>
      <c r="C2" s="13" t="s">
        <v>44</v>
      </c>
      <c r="D2" t="s">
        <v>54</v>
      </c>
    </row>
    <row r="3" spans="2:5" x14ac:dyDescent="0.2">
      <c r="C3" s="13"/>
    </row>
    <row r="4" spans="2:5" x14ac:dyDescent="0.2">
      <c r="B4">
        <v>2</v>
      </c>
      <c r="C4" s="14" t="s">
        <v>45</v>
      </c>
      <c r="D4" s="18">
        <f>AVERAGE(Table!H4:H17)</f>
        <v>107629.85714285714</v>
      </c>
    </row>
    <row r="5" spans="2:5" x14ac:dyDescent="0.2">
      <c r="C5" s="14"/>
    </row>
    <row r="6" spans="2:5" x14ac:dyDescent="0.2">
      <c r="B6">
        <v>3</v>
      </c>
      <c r="C6" s="14" t="s">
        <v>46</v>
      </c>
      <c r="D6">
        <f>COUNTIF(Table!G4:G17,"&gt;50")</f>
        <v>6</v>
      </c>
    </row>
    <row r="7" spans="2:5" x14ac:dyDescent="0.2">
      <c r="C7" s="14"/>
    </row>
    <row r="8" spans="2:5" x14ac:dyDescent="0.2">
      <c r="B8">
        <v>4</v>
      </c>
      <c r="C8" s="14" t="s">
        <v>47</v>
      </c>
      <c r="D8" s="18">
        <f>SUMIF(Table!E4:E17,"IT",Table!H4:H17)</f>
        <v>446238</v>
      </c>
    </row>
    <row r="9" spans="2:5" x14ac:dyDescent="0.2">
      <c r="C9" s="14"/>
    </row>
    <row r="10" spans="2:5" x14ac:dyDescent="0.2">
      <c r="B10">
        <v>5</v>
      </c>
      <c r="C10" s="14" t="s">
        <v>48</v>
      </c>
      <c r="D10">
        <f>COUNTIF(Table!F4:F17,"Female")</f>
        <v>8</v>
      </c>
    </row>
    <row r="11" spans="2:5" x14ac:dyDescent="0.2">
      <c r="C11" s="14"/>
    </row>
    <row r="12" spans="2:5" x14ac:dyDescent="0.2">
      <c r="B12">
        <v>6</v>
      </c>
      <c r="C12" s="14" t="s">
        <v>49</v>
      </c>
      <c r="D12" t="str">
        <f>INDEX(Table!C4:C17,MATCH(MAX(Table!H4:H17),Table!H4:H17,0))</f>
        <v>Luna Sanders </v>
      </c>
    </row>
    <row r="13" spans="2:5" x14ac:dyDescent="0.2">
      <c r="C13" s="14"/>
    </row>
    <row r="14" spans="2:5" x14ac:dyDescent="0.2">
      <c r="B14">
        <v>7</v>
      </c>
      <c r="C14" s="14" t="s">
        <v>50</v>
      </c>
      <c r="D14" s="19" t="s">
        <v>63</v>
      </c>
      <c r="E14" s="19" t="s">
        <v>64</v>
      </c>
    </row>
    <row r="15" spans="2:5" x14ac:dyDescent="0.2">
      <c r="C15" s="14"/>
      <c r="D15" t="str">
        <f>INDEX(Table!C4:C17,MATCH(MIN(Table!G4:G17),Table!G4:G17,0))</f>
        <v>Luke Martin </v>
      </c>
      <c r="E15" t="str">
        <f>INDEX(Table!C4:C17,MATCH(MAX(Table!G4:G17),Table!G4:G17,0))</f>
        <v>Theodore Dinh </v>
      </c>
    </row>
    <row r="16" spans="2:5" x14ac:dyDescent="0.2">
      <c r="C16" s="14"/>
    </row>
    <row r="17" spans="2:6" x14ac:dyDescent="0.2">
      <c r="B17">
        <v>8</v>
      </c>
      <c r="C17" s="14" t="s">
        <v>51</v>
      </c>
      <c r="D17">
        <f>COUNTIF(Table!I4:I17,"United States")</f>
        <v>11</v>
      </c>
    </row>
    <row r="18" spans="2:6" x14ac:dyDescent="0.2">
      <c r="C18" s="14"/>
    </row>
    <row r="19" spans="2:6" x14ac:dyDescent="0.2">
      <c r="B19">
        <v>9</v>
      </c>
      <c r="C19" s="14" t="s">
        <v>52</v>
      </c>
      <c r="D19" s="19" t="s">
        <v>67</v>
      </c>
      <c r="E19" s="19" t="s">
        <v>68</v>
      </c>
    </row>
    <row r="20" spans="2:6" x14ac:dyDescent="0.2">
      <c r="C20" s="14"/>
      <c r="D20" s="18">
        <f>AVERAGEIF(Table!F4:F17,"Male",Table!H4:H17)</f>
        <v>84387.833333333328</v>
      </c>
      <c r="E20" s="18">
        <f>AVERAGEIF(Table!F4:F17,"Female",Table!H4:H17)</f>
        <v>125061.375</v>
      </c>
    </row>
    <row r="21" spans="2:6" x14ac:dyDescent="0.2">
      <c r="C21" s="14"/>
    </row>
    <row r="22" spans="2:6" x14ac:dyDescent="0.2">
      <c r="B22">
        <v>10</v>
      </c>
      <c r="C22" s="14" t="s">
        <v>53</v>
      </c>
      <c r="D22" t="str">
        <f>INDEX(Table!C4:C17,MATCH("Manager",Table!D4:D17,0))</f>
        <v>Ruby Barnes </v>
      </c>
      <c r="E22">
        <f>COUNTIFS(Table!D4:D17,"*Manager*",Table!E4:E17,"IT")</f>
        <v>3</v>
      </c>
      <c r="F22" t="str" cm="1">
        <f t="array" ref="F22:F35">IF(Table!D4:D17="Manager","Y","N")</f>
        <v>N</v>
      </c>
    </row>
    <row r="23" spans="2:6" x14ac:dyDescent="0.2">
      <c r="F23" t="str">
        <v>N</v>
      </c>
    </row>
    <row r="24" spans="2:6" x14ac:dyDescent="0.2">
      <c r="F24" t="str">
        <v>N</v>
      </c>
    </row>
    <row r="25" spans="2:6" x14ac:dyDescent="0.2">
      <c r="F25" t="str">
        <v>N</v>
      </c>
    </row>
    <row r="26" spans="2:6" x14ac:dyDescent="0.2">
      <c r="F26" t="str">
        <v>N</v>
      </c>
    </row>
    <row r="27" spans="2:6" x14ac:dyDescent="0.2">
      <c r="F27" t="str">
        <v>N</v>
      </c>
    </row>
    <row r="28" spans="2:6" x14ac:dyDescent="0.2">
      <c r="F28" t="str">
        <v>Y</v>
      </c>
    </row>
    <row r="29" spans="2:6" x14ac:dyDescent="0.2">
      <c r="F29" t="str">
        <v>N</v>
      </c>
    </row>
    <row r="30" spans="2:6" x14ac:dyDescent="0.2">
      <c r="F30" t="str">
        <v>Y</v>
      </c>
    </row>
    <row r="31" spans="2:6" x14ac:dyDescent="0.2">
      <c r="F31" t="str">
        <v>N</v>
      </c>
    </row>
    <row r="32" spans="2:6" x14ac:dyDescent="0.2">
      <c r="F32" t="str">
        <v>N</v>
      </c>
    </row>
    <row r="33" spans="6:6" x14ac:dyDescent="0.2">
      <c r="F33" t="str">
        <v>N</v>
      </c>
    </row>
    <row r="34" spans="6:6" x14ac:dyDescent="0.2">
      <c r="F34" t="str">
        <v>Y</v>
      </c>
    </row>
    <row r="35" spans="6:6" x14ac:dyDescent="0.2">
      <c r="F35" t="str">
        <v>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D6CA-BDF6-D544-93CD-0FDBFCA60C43}">
  <dimension ref="A4:B32"/>
  <sheetViews>
    <sheetView tabSelected="1" workbookViewId="0">
      <selection activeCell="I11" sqref="I11"/>
    </sheetView>
  </sheetViews>
  <sheetFormatPr baseColWidth="10" defaultRowHeight="16" x14ac:dyDescent="0.2"/>
  <cols>
    <col min="1" max="1" width="12.33203125" bestFit="1" customWidth="1"/>
    <col min="2" max="2" width="12.6640625" bestFit="1" customWidth="1"/>
  </cols>
  <sheetData>
    <row r="4" spans="1:2" x14ac:dyDescent="0.2">
      <c r="A4" t="s">
        <v>66</v>
      </c>
      <c r="B4" s="18">
        <f>SUMIF(Table!I4:I17,"China",Table!H4:H17)</f>
        <v>297711</v>
      </c>
    </row>
    <row r="5" spans="1:2" x14ac:dyDescent="0.2">
      <c r="A5" t="s">
        <v>65</v>
      </c>
      <c r="B5" s="18">
        <f>SUMIF(Table!I5:I18,"United States",Table!H5:H18)</f>
        <v>1067503</v>
      </c>
    </row>
    <row r="19" spans="1:2" x14ac:dyDescent="0.2">
      <c r="A19" s="20">
        <v>1</v>
      </c>
      <c r="B19" s="1" t="s">
        <v>13</v>
      </c>
    </row>
    <row r="20" spans="1:2" x14ac:dyDescent="0.2">
      <c r="A20" s="20">
        <v>1</v>
      </c>
      <c r="B20" s="1" t="s">
        <v>21</v>
      </c>
    </row>
    <row r="21" spans="1:2" x14ac:dyDescent="0.2">
      <c r="A21" s="20">
        <v>1</v>
      </c>
      <c r="B21" s="1" t="s">
        <v>24</v>
      </c>
    </row>
    <row r="22" spans="1:2" x14ac:dyDescent="0.2">
      <c r="A22" s="20">
        <v>1</v>
      </c>
      <c r="B22" s="1" t="s">
        <v>28</v>
      </c>
    </row>
    <row r="23" spans="1:2" x14ac:dyDescent="0.2">
      <c r="A23" s="20">
        <v>1</v>
      </c>
      <c r="B23" s="1" t="s">
        <v>31</v>
      </c>
    </row>
    <row r="24" spans="1:2" x14ac:dyDescent="0.2">
      <c r="A24" s="20">
        <v>1</v>
      </c>
      <c r="B24" s="1" t="s">
        <v>40</v>
      </c>
    </row>
    <row r="25" spans="1:2" x14ac:dyDescent="0.2">
      <c r="A25" s="20">
        <v>0</v>
      </c>
      <c r="B25" s="8" t="s">
        <v>10</v>
      </c>
    </row>
    <row r="26" spans="1:2" x14ac:dyDescent="0.2">
      <c r="A26" s="20">
        <v>0</v>
      </c>
      <c r="B26" s="1" t="s">
        <v>16</v>
      </c>
    </row>
    <row r="27" spans="1:2" x14ac:dyDescent="0.2">
      <c r="A27" s="20">
        <v>0</v>
      </c>
      <c r="B27" s="1" t="s">
        <v>19</v>
      </c>
    </row>
    <row r="28" spans="1:2" x14ac:dyDescent="0.2">
      <c r="A28" s="20">
        <v>0</v>
      </c>
      <c r="B28" s="1" t="s">
        <v>26</v>
      </c>
    </row>
    <row r="29" spans="1:2" x14ac:dyDescent="0.2">
      <c r="A29" s="20">
        <v>0</v>
      </c>
      <c r="B29" s="1" t="s">
        <v>34</v>
      </c>
    </row>
    <row r="30" spans="1:2" x14ac:dyDescent="0.2">
      <c r="A30" s="20">
        <v>0</v>
      </c>
      <c r="B30" s="1" t="s">
        <v>36</v>
      </c>
    </row>
    <row r="31" spans="1:2" x14ac:dyDescent="0.2">
      <c r="A31" s="20">
        <v>0</v>
      </c>
      <c r="B31" s="1" t="s">
        <v>38</v>
      </c>
    </row>
    <row r="32" spans="1:2" ht="17" thickBot="1" x14ac:dyDescent="0.25">
      <c r="A32" s="20">
        <v>0</v>
      </c>
      <c r="B32" s="5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Questions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2023-12-19T13:11:04Z</dcterms:created>
  <dcterms:modified xsi:type="dcterms:W3CDTF">2023-12-19T15:47:38Z</dcterms:modified>
</cp:coreProperties>
</file>